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7 FY/Urban Ubomi 2/Investor Reports/1. May 2026/Workings/"/>
    </mc:Choice>
  </mc:AlternateContent>
  <xr:revisionPtr revIDLastSave="3" documentId="8_{203BED8F-3944-44CF-A65D-5FCF348A4FE6}" xr6:coauthVersionLast="47" xr6:coauthVersionMax="47" xr10:uidLastSave="{6E254B65-E5D8-4CC7-AD71-900554185D3B}"/>
  <bookViews>
    <workbookView xWindow="28680" yWindow="-120" windowWidth="29040" windowHeight="15720" xr2:uid="{9FAE5094-6DE9-4C51-9315-D6DBAB16FAFB}"/>
  </bookViews>
  <sheets>
    <sheet name="Admin Report" sheetId="1" r:id="rId1"/>
    <sheet name="Servicer Report" sheetId="2" r:id="rId2"/>
    <sheet name="Annex 12" sheetId="3" r:id="rId3"/>
    <sheet name="Annex 2" sheetId="4" r:id="rId4"/>
  </sheets>
  <definedNames>
    <definedName name="_Fill" hidden="1">#REF!</definedName>
    <definedName name="_xlnm._FilterDatabase" localSheetId="3" hidden="1">'Annex 2'!$A$2:$DD$280</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0">'Admin Report'!$B$2:$T$239</definedName>
    <definedName name="_xlnm.Print_Area" localSheetId="1">'Servicer Report'!$B$2:$N$128</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5" i="1" l="1"/>
  <c r="S43" i="1"/>
  <c r="R43" i="1"/>
  <c r="Q43" i="1"/>
  <c r="P43" i="1"/>
  <c r="O43" i="1"/>
  <c r="N43" i="1"/>
  <c r="M43" i="1"/>
  <c r="L43" i="1"/>
  <c r="K43" i="1"/>
  <c r="J43" i="1"/>
  <c r="I43" i="1"/>
  <c r="H43" i="1"/>
  <c r="G43" i="1"/>
  <c r="F43" i="1"/>
  <c r="E42" i="1"/>
  <c r="E43" i="1"/>
  <c r="CX280" i="4" l="1"/>
  <c r="BL280" i="4"/>
  <c r="AS280" i="4"/>
  <c r="AD280" i="4"/>
  <c r="AB280" i="4"/>
  <c r="W280" i="4"/>
  <c r="E280" i="4"/>
  <c r="C280" i="4"/>
  <c r="CX279" i="4"/>
  <c r="BL279" i="4"/>
  <c r="AS279" i="4"/>
  <c r="AD279" i="4"/>
  <c r="AB279" i="4"/>
  <c r="W279" i="4"/>
  <c r="E279" i="4"/>
  <c r="C279" i="4"/>
  <c r="CX278" i="4"/>
  <c r="BL278" i="4"/>
  <c r="AS278" i="4"/>
  <c r="AD278" i="4"/>
  <c r="AB278" i="4"/>
  <c r="W278" i="4"/>
  <c r="E278" i="4"/>
  <c r="C278" i="4"/>
  <c r="CX277" i="4"/>
  <c r="BL277" i="4"/>
  <c r="AS277" i="4"/>
  <c r="AD277" i="4"/>
  <c r="AB277" i="4"/>
  <c r="W277" i="4"/>
  <c r="E277" i="4"/>
  <c r="C277" i="4"/>
  <c r="CX276" i="4"/>
  <c r="BL276" i="4"/>
  <c r="AS276" i="4"/>
  <c r="AD276" i="4"/>
  <c r="AB276" i="4"/>
  <c r="W276" i="4"/>
  <c r="E276" i="4"/>
  <c r="C276" i="4"/>
  <c r="CX275" i="4"/>
  <c r="BL275" i="4"/>
  <c r="AS275" i="4"/>
  <c r="AD275" i="4"/>
  <c r="AB275" i="4"/>
  <c r="W275" i="4"/>
  <c r="E275" i="4"/>
  <c r="C275" i="4"/>
  <c r="CX274" i="4"/>
  <c r="BL274" i="4"/>
  <c r="AS274" i="4"/>
  <c r="AD274" i="4"/>
  <c r="AB274" i="4"/>
  <c r="W274" i="4"/>
  <c r="E274" i="4"/>
  <c r="C274" i="4"/>
  <c r="CX273" i="4"/>
  <c r="BL273" i="4"/>
  <c r="AS273" i="4"/>
  <c r="AD273" i="4"/>
  <c r="AB273" i="4"/>
  <c r="W273" i="4"/>
  <c r="E273" i="4"/>
  <c r="C273" i="4"/>
  <c r="CX272" i="4"/>
  <c r="BL272" i="4"/>
  <c r="AS272" i="4"/>
  <c r="AD272" i="4"/>
  <c r="AB272" i="4"/>
  <c r="W272" i="4"/>
  <c r="E272" i="4"/>
  <c r="C272" i="4"/>
  <c r="CX271" i="4"/>
  <c r="BL271" i="4"/>
  <c r="AS271" i="4"/>
  <c r="AD271" i="4"/>
  <c r="AB271" i="4"/>
  <c r="W271" i="4"/>
  <c r="E271" i="4"/>
  <c r="C271" i="4"/>
  <c r="CX270" i="4"/>
  <c r="BL270" i="4"/>
  <c r="AS270" i="4"/>
  <c r="AD270" i="4"/>
  <c r="AB270" i="4"/>
  <c r="W270" i="4"/>
  <c r="E270" i="4"/>
  <c r="C270" i="4"/>
  <c r="CX269" i="4"/>
  <c r="BL269" i="4"/>
  <c r="AS269" i="4"/>
  <c r="AD269" i="4"/>
  <c r="AB269" i="4"/>
  <c r="W269" i="4"/>
  <c r="E269" i="4"/>
  <c r="C269" i="4"/>
  <c r="CX268" i="4"/>
  <c r="BL268" i="4"/>
  <c r="AS268" i="4"/>
  <c r="AD268" i="4"/>
  <c r="AB268" i="4"/>
  <c r="W268" i="4"/>
  <c r="E268" i="4"/>
  <c r="C268" i="4"/>
  <c r="CX267" i="4"/>
  <c r="BL267" i="4"/>
  <c r="AS267" i="4"/>
  <c r="AD267" i="4"/>
  <c r="AB267" i="4"/>
  <c r="W267" i="4"/>
  <c r="E267" i="4"/>
  <c r="C267" i="4"/>
  <c r="CX266" i="4"/>
  <c r="BL266" i="4"/>
  <c r="AS266" i="4"/>
  <c r="AD266" i="4"/>
  <c r="AB266" i="4"/>
  <c r="W266" i="4"/>
  <c r="E266" i="4"/>
  <c r="C266" i="4"/>
  <c r="CX265" i="4"/>
  <c r="BL265" i="4"/>
  <c r="AS265" i="4"/>
  <c r="AD265" i="4"/>
  <c r="AB265" i="4"/>
  <c r="W265" i="4"/>
  <c r="E265" i="4"/>
  <c r="C265" i="4"/>
  <c r="CX264" i="4"/>
  <c r="BL264" i="4"/>
  <c r="AS264" i="4"/>
  <c r="AD264" i="4"/>
  <c r="AB264" i="4"/>
  <c r="W264" i="4"/>
  <c r="E264" i="4"/>
  <c r="C264" i="4"/>
  <c r="CX263" i="4"/>
  <c r="BL263" i="4"/>
  <c r="AS263" i="4"/>
  <c r="AD263" i="4"/>
  <c r="AB263" i="4"/>
  <c r="W263" i="4"/>
  <c r="E263" i="4"/>
  <c r="C263" i="4"/>
  <c r="CX262" i="4"/>
  <c r="BL262" i="4"/>
  <c r="AS262" i="4"/>
  <c r="AD262" i="4"/>
  <c r="AB262" i="4"/>
  <c r="W262" i="4"/>
  <c r="E262" i="4"/>
  <c r="C262" i="4"/>
  <c r="CX261" i="4"/>
  <c r="BL261" i="4"/>
  <c r="AS261" i="4"/>
  <c r="AD261" i="4"/>
  <c r="AB261" i="4"/>
  <c r="W261" i="4"/>
  <c r="E261" i="4"/>
  <c r="C261" i="4"/>
  <c r="CX260" i="4"/>
  <c r="BL260" i="4"/>
  <c r="AS260" i="4"/>
  <c r="AD260" i="4"/>
  <c r="AB260" i="4"/>
  <c r="W260" i="4"/>
  <c r="E260" i="4"/>
  <c r="C260" i="4"/>
  <c r="CX259" i="4"/>
  <c r="BL259" i="4"/>
  <c r="AS259" i="4"/>
  <c r="AD259" i="4"/>
  <c r="AB259" i="4"/>
  <c r="W259" i="4"/>
  <c r="E259" i="4"/>
  <c r="C259" i="4"/>
  <c r="CX258" i="4"/>
  <c r="BL258" i="4"/>
  <c r="AS258" i="4"/>
  <c r="AD258" i="4"/>
  <c r="AB258" i="4"/>
  <c r="W258" i="4"/>
  <c r="E258" i="4"/>
  <c r="C258" i="4"/>
  <c r="CX257" i="4"/>
  <c r="BL257" i="4"/>
  <c r="AS257" i="4"/>
  <c r="AD257" i="4"/>
  <c r="AB257" i="4"/>
  <c r="W257" i="4"/>
  <c r="E257" i="4"/>
  <c r="C257" i="4"/>
  <c r="CX256" i="4"/>
  <c r="BL256" i="4"/>
  <c r="AS256" i="4"/>
  <c r="AD256" i="4"/>
  <c r="AB256" i="4"/>
  <c r="W256" i="4"/>
  <c r="E256" i="4"/>
  <c r="C256" i="4"/>
  <c r="CX255" i="4"/>
  <c r="BL255" i="4"/>
  <c r="AS255" i="4"/>
  <c r="AD255" i="4"/>
  <c r="AB255" i="4"/>
  <c r="W255" i="4"/>
  <c r="E255" i="4"/>
  <c r="C255" i="4"/>
  <c r="CX254" i="4"/>
  <c r="BL254" i="4"/>
  <c r="AS254" i="4"/>
  <c r="AD254" i="4"/>
  <c r="AB254" i="4"/>
  <c r="W254" i="4"/>
  <c r="E254" i="4"/>
  <c r="C254" i="4"/>
  <c r="AD253" i="4"/>
  <c r="AB253" i="4"/>
  <c r="W253" i="4"/>
  <c r="E253" i="4"/>
  <c r="C253" i="4"/>
  <c r="CX252" i="4"/>
  <c r="BL252" i="4"/>
  <c r="AS252" i="4"/>
  <c r="AD252" i="4"/>
  <c r="AB252" i="4"/>
  <c r="W252" i="4"/>
  <c r="E252" i="4"/>
  <c r="C252" i="4"/>
  <c r="CX251" i="4"/>
  <c r="BL251" i="4"/>
  <c r="AS251" i="4"/>
  <c r="AD251" i="4"/>
  <c r="AB251" i="4"/>
  <c r="W251" i="4"/>
  <c r="E251" i="4"/>
  <c r="C251" i="4"/>
  <c r="CX250" i="4"/>
  <c r="BL250" i="4"/>
  <c r="AS250" i="4"/>
  <c r="AD250" i="4"/>
  <c r="AB250" i="4"/>
  <c r="W250" i="4"/>
  <c r="E250" i="4"/>
  <c r="C250" i="4"/>
  <c r="AD249" i="4"/>
  <c r="W249" i="4"/>
  <c r="E249" i="4"/>
  <c r="C249" i="4"/>
  <c r="AB249" i="4" s="1"/>
  <c r="CX248" i="4"/>
  <c r="BL248" i="4"/>
  <c r="AS248" i="4"/>
  <c r="AD248" i="4"/>
  <c r="W248" i="4"/>
  <c r="E248" i="4"/>
  <c r="C248" i="4"/>
  <c r="AB248" i="4" s="1"/>
  <c r="CX247" i="4"/>
  <c r="BL247" i="4"/>
  <c r="AS247" i="4"/>
  <c r="AD247" i="4"/>
  <c r="W247" i="4"/>
  <c r="E247" i="4"/>
  <c r="C247" i="4"/>
  <c r="AB247" i="4" s="1"/>
  <c r="CX246" i="4"/>
  <c r="BL246" i="4"/>
  <c r="AS246" i="4"/>
  <c r="AD246" i="4"/>
  <c r="W246" i="4"/>
  <c r="E246" i="4"/>
  <c r="C246" i="4"/>
  <c r="AB246" i="4" s="1"/>
  <c r="CX245" i="4"/>
  <c r="BL245" i="4"/>
  <c r="AS245" i="4"/>
  <c r="AD245" i="4"/>
  <c r="W245" i="4"/>
  <c r="E245" i="4"/>
  <c r="C245" i="4"/>
  <c r="AB245" i="4" s="1"/>
  <c r="CX244" i="4"/>
  <c r="BL244" i="4"/>
  <c r="AS244" i="4"/>
  <c r="AD244" i="4"/>
  <c r="W244" i="4"/>
  <c r="E244" i="4"/>
  <c r="C244" i="4"/>
  <c r="AB244" i="4" s="1"/>
  <c r="CX243" i="4"/>
  <c r="BL243" i="4"/>
  <c r="AS243" i="4"/>
  <c r="AD243" i="4"/>
  <c r="W243" i="4"/>
  <c r="E243" i="4"/>
  <c r="C243" i="4"/>
  <c r="AB243" i="4" s="1"/>
  <c r="CX242" i="4"/>
  <c r="BL242" i="4"/>
  <c r="AS242" i="4"/>
  <c r="AD242" i="4"/>
  <c r="W242" i="4"/>
  <c r="E242" i="4"/>
  <c r="C242" i="4"/>
  <c r="AB242" i="4" s="1"/>
  <c r="AD241" i="4"/>
  <c r="W241" i="4"/>
  <c r="E241" i="4"/>
  <c r="C241" i="4"/>
  <c r="AB241" i="4" s="1"/>
  <c r="CX240" i="4"/>
  <c r="BL240" i="4"/>
  <c r="AS240" i="4"/>
  <c r="AD240" i="4"/>
  <c r="W240" i="4"/>
  <c r="E240" i="4"/>
  <c r="C240" i="4"/>
  <c r="AB240" i="4" s="1"/>
  <c r="CX239" i="4"/>
  <c r="BL239" i="4"/>
  <c r="AS239" i="4"/>
  <c r="AD239" i="4"/>
  <c r="W239" i="4"/>
  <c r="E239" i="4"/>
  <c r="C239" i="4"/>
  <c r="AB239" i="4" s="1"/>
  <c r="CX238" i="4"/>
  <c r="BL238" i="4"/>
  <c r="AS238" i="4"/>
  <c r="AD238" i="4"/>
  <c r="W238" i="4"/>
  <c r="E238" i="4"/>
  <c r="C238" i="4"/>
  <c r="AB238" i="4" s="1"/>
  <c r="CX237" i="4"/>
  <c r="BL237" i="4"/>
  <c r="AS237" i="4"/>
  <c r="AD237" i="4"/>
  <c r="W237" i="4"/>
  <c r="E237" i="4"/>
  <c r="C237" i="4"/>
  <c r="AB237" i="4" s="1"/>
  <c r="CX236" i="4"/>
  <c r="BL236" i="4"/>
  <c r="AS236" i="4"/>
  <c r="AD236" i="4"/>
  <c r="W236" i="4"/>
  <c r="E236" i="4"/>
  <c r="C236" i="4"/>
  <c r="AB236" i="4" s="1"/>
  <c r="CX235" i="4"/>
  <c r="BL235" i="4"/>
  <c r="AS235" i="4"/>
  <c r="AD235" i="4"/>
  <c r="W235" i="4"/>
  <c r="E235" i="4"/>
  <c r="C235" i="4"/>
  <c r="AB235" i="4" s="1"/>
  <c r="CX234" i="4"/>
  <c r="BL234" i="4"/>
  <c r="AS234" i="4"/>
  <c r="AD234" i="4"/>
  <c r="W234" i="4"/>
  <c r="E234" i="4"/>
  <c r="C234" i="4"/>
  <c r="AB234" i="4" s="1"/>
  <c r="CX233" i="4"/>
  <c r="BL233" i="4"/>
  <c r="AS233" i="4"/>
  <c r="AD233" i="4"/>
  <c r="W233" i="4"/>
  <c r="E233" i="4"/>
  <c r="C233" i="4"/>
  <c r="AB233" i="4" s="1"/>
  <c r="AD232" i="4"/>
  <c r="AB232" i="4"/>
  <c r="W232" i="4"/>
  <c r="E232" i="4"/>
  <c r="C232" i="4"/>
  <c r="CX231" i="4"/>
  <c r="BL231" i="4"/>
  <c r="AS231" i="4"/>
  <c r="AD231" i="4"/>
  <c r="AB231" i="4"/>
  <c r="W231" i="4"/>
  <c r="E231" i="4"/>
  <c r="C231" i="4"/>
  <c r="CX230" i="4"/>
  <c r="BL230" i="4"/>
  <c r="AS230" i="4"/>
  <c r="AD230" i="4"/>
  <c r="AB230" i="4"/>
  <c r="W230" i="4"/>
  <c r="E230" i="4"/>
  <c r="C230" i="4"/>
  <c r="CX229" i="4"/>
  <c r="BL229" i="4"/>
  <c r="AS229" i="4"/>
  <c r="AD229" i="4"/>
  <c r="AB229" i="4"/>
  <c r="W229" i="4"/>
  <c r="E229" i="4"/>
  <c r="C229" i="4"/>
  <c r="CX228" i="4"/>
  <c r="BL228" i="4"/>
  <c r="AS228" i="4"/>
  <c r="AD228" i="4"/>
  <c r="AB228" i="4"/>
  <c r="W228" i="4"/>
  <c r="E228" i="4"/>
  <c r="C228" i="4"/>
  <c r="CX227" i="4"/>
  <c r="BL227" i="4"/>
  <c r="AS227" i="4"/>
  <c r="AD227" i="4"/>
  <c r="AB227" i="4"/>
  <c r="W227" i="4"/>
  <c r="E227" i="4"/>
  <c r="C227" i="4"/>
  <c r="CX226" i="4"/>
  <c r="BL226" i="4"/>
  <c r="AS226" i="4"/>
  <c r="AD226" i="4"/>
  <c r="AB226" i="4"/>
  <c r="W226" i="4"/>
  <c r="E226" i="4"/>
  <c r="C226" i="4"/>
  <c r="CX225" i="4"/>
  <c r="BL225" i="4"/>
  <c r="AS225" i="4"/>
  <c r="AD225" i="4"/>
  <c r="AB225" i="4"/>
  <c r="W225" i="4"/>
  <c r="E225" i="4"/>
  <c r="C225" i="4"/>
  <c r="CX224" i="4"/>
  <c r="BL224" i="4"/>
  <c r="AS224" i="4"/>
  <c r="AD224" i="4"/>
  <c r="AB224" i="4"/>
  <c r="W224" i="4"/>
  <c r="E224" i="4"/>
  <c r="C224" i="4"/>
  <c r="CX223" i="4"/>
  <c r="BL223" i="4"/>
  <c r="AS223" i="4"/>
  <c r="AD223" i="4"/>
  <c r="AB223" i="4"/>
  <c r="W223" i="4"/>
  <c r="E223" i="4"/>
  <c r="C223" i="4"/>
  <c r="CX222" i="4"/>
  <c r="BL222" i="4"/>
  <c r="AS222" i="4"/>
  <c r="AD222" i="4"/>
  <c r="AB222" i="4"/>
  <c r="W222" i="4"/>
  <c r="E222" i="4"/>
  <c r="C222" i="4"/>
  <c r="CX221" i="4"/>
  <c r="BL221" i="4"/>
  <c r="AS221" i="4"/>
  <c r="AD221" i="4"/>
  <c r="AB221" i="4"/>
  <c r="W221" i="4"/>
  <c r="E221" i="4"/>
  <c r="C221" i="4"/>
  <c r="CX220" i="4"/>
  <c r="BL220" i="4"/>
  <c r="AS220" i="4"/>
  <c r="AD220" i="4"/>
  <c r="AB220" i="4"/>
  <c r="W220" i="4"/>
  <c r="E220" i="4"/>
  <c r="C220" i="4"/>
  <c r="CX219" i="4"/>
  <c r="BL219" i="4"/>
  <c r="AS219" i="4"/>
  <c r="AD219" i="4"/>
  <c r="AB219" i="4"/>
  <c r="W219" i="4"/>
  <c r="E219" i="4"/>
  <c r="C219" i="4"/>
  <c r="CX218" i="4"/>
  <c r="BL218" i="4"/>
  <c r="AS218" i="4"/>
  <c r="AD218" i="4"/>
  <c r="AB218" i="4"/>
  <c r="W218" i="4"/>
  <c r="E218" i="4"/>
  <c r="C218" i="4"/>
  <c r="CX217" i="4"/>
  <c r="BL217" i="4"/>
  <c r="AS217" i="4"/>
  <c r="AD217" i="4"/>
  <c r="AB217" i="4"/>
  <c r="W217" i="4"/>
  <c r="E217" i="4"/>
  <c r="C217" i="4"/>
  <c r="CX216" i="4"/>
  <c r="BL216" i="4"/>
  <c r="AS216" i="4"/>
  <c r="AD216" i="4"/>
  <c r="AB216" i="4"/>
  <c r="W216" i="4"/>
  <c r="E216" i="4"/>
  <c r="C216" i="4"/>
  <c r="CX215" i="4"/>
  <c r="BL215" i="4"/>
  <c r="AS215" i="4"/>
  <c r="AD215" i="4"/>
  <c r="AB215" i="4"/>
  <c r="W215" i="4"/>
  <c r="E215" i="4"/>
  <c r="C215" i="4"/>
  <c r="CX214" i="4"/>
  <c r="BL214" i="4"/>
  <c r="AS214" i="4"/>
  <c r="AD214" i="4"/>
  <c r="AB214" i="4"/>
  <c r="W214" i="4"/>
  <c r="E214" i="4"/>
  <c r="C214" i="4"/>
  <c r="CX213" i="4"/>
  <c r="BL213" i="4"/>
  <c r="AS213" i="4"/>
  <c r="AD213" i="4"/>
  <c r="AB213" i="4"/>
  <c r="W213" i="4"/>
  <c r="E213" i="4"/>
  <c r="C213" i="4"/>
  <c r="CX212" i="4"/>
  <c r="BL212" i="4"/>
  <c r="AS212" i="4"/>
  <c r="AD212" i="4"/>
  <c r="AB212" i="4"/>
  <c r="W212" i="4"/>
  <c r="E212" i="4"/>
  <c r="C212" i="4"/>
  <c r="CX211" i="4"/>
  <c r="BL211" i="4"/>
  <c r="AS211" i="4"/>
  <c r="AD211" i="4"/>
  <c r="AB211" i="4"/>
  <c r="W211" i="4"/>
  <c r="E211" i="4"/>
  <c r="C211" i="4"/>
  <c r="CX210" i="4"/>
  <c r="BL210" i="4"/>
  <c r="AS210" i="4"/>
  <c r="AD210" i="4"/>
  <c r="AB210" i="4"/>
  <c r="W210" i="4"/>
  <c r="E210" i="4"/>
  <c r="C210" i="4"/>
  <c r="CX209" i="4"/>
  <c r="BL209" i="4"/>
  <c r="AS209" i="4"/>
  <c r="AD209" i="4"/>
  <c r="AB209" i="4"/>
  <c r="W209" i="4"/>
  <c r="E209" i="4"/>
  <c r="C209" i="4"/>
  <c r="CX208" i="4"/>
  <c r="BL208" i="4"/>
  <c r="AS208" i="4"/>
  <c r="AD208" i="4"/>
  <c r="AB208" i="4"/>
  <c r="W208" i="4"/>
  <c r="E208" i="4"/>
  <c r="C208" i="4"/>
  <c r="CX207" i="4"/>
  <c r="BL207" i="4"/>
  <c r="AS207" i="4"/>
  <c r="AD207" i="4"/>
  <c r="AB207" i="4"/>
  <c r="W207" i="4"/>
  <c r="E207" i="4"/>
  <c r="C207" i="4"/>
  <c r="CX206" i="4"/>
  <c r="BL206" i="4"/>
  <c r="AS206" i="4"/>
  <c r="AD206" i="4"/>
  <c r="AB206" i="4"/>
  <c r="W206" i="4"/>
  <c r="E206" i="4"/>
  <c r="C206" i="4"/>
  <c r="CX205" i="4"/>
  <c r="BL205" i="4"/>
  <c r="AS205" i="4"/>
  <c r="AD205" i="4"/>
  <c r="AB205" i="4"/>
  <c r="W205" i="4"/>
  <c r="E205" i="4"/>
  <c r="C205" i="4"/>
  <c r="AD204" i="4"/>
  <c r="W204" i="4"/>
  <c r="E204" i="4"/>
  <c r="C204" i="4"/>
  <c r="AB204" i="4" s="1"/>
  <c r="CX203" i="4"/>
  <c r="BL203" i="4"/>
  <c r="AS203" i="4"/>
  <c r="AD203" i="4"/>
  <c r="W203" i="4"/>
  <c r="E203" i="4"/>
  <c r="C203" i="4"/>
  <c r="AB203" i="4" s="1"/>
  <c r="CX202" i="4"/>
  <c r="BL202" i="4"/>
  <c r="AS202" i="4"/>
  <c r="AD202" i="4"/>
  <c r="W202" i="4"/>
  <c r="E202" i="4"/>
  <c r="C202" i="4"/>
  <c r="AB202" i="4" s="1"/>
  <c r="CX201" i="4"/>
  <c r="BL201" i="4"/>
  <c r="AS201" i="4"/>
  <c r="AD201" i="4"/>
  <c r="W201" i="4"/>
  <c r="E201" i="4"/>
  <c r="C201" i="4"/>
  <c r="AB201" i="4" s="1"/>
  <c r="CX200" i="4"/>
  <c r="BL200" i="4"/>
  <c r="AS200" i="4"/>
  <c r="AD200" i="4"/>
  <c r="W200" i="4"/>
  <c r="E200" i="4"/>
  <c r="C200" i="4"/>
  <c r="AB200" i="4" s="1"/>
  <c r="CX199" i="4"/>
  <c r="BL199" i="4"/>
  <c r="AS199" i="4"/>
  <c r="AD199" i="4"/>
  <c r="W199" i="4"/>
  <c r="E199" i="4"/>
  <c r="C199" i="4"/>
  <c r="AB199" i="4" s="1"/>
  <c r="CX198" i="4"/>
  <c r="BL198" i="4"/>
  <c r="AS198" i="4"/>
  <c r="AD198" i="4"/>
  <c r="W198" i="4"/>
  <c r="E198" i="4"/>
  <c r="C198" i="4"/>
  <c r="AB198" i="4" s="1"/>
  <c r="CX197" i="4"/>
  <c r="BL197" i="4"/>
  <c r="AS197" i="4"/>
  <c r="AD197" i="4"/>
  <c r="W197" i="4"/>
  <c r="E197" i="4"/>
  <c r="C197" i="4"/>
  <c r="AB197" i="4" s="1"/>
  <c r="CX196" i="4"/>
  <c r="BL196" i="4"/>
  <c r="AS196" i="4"/>
  <c r="AD196" i="4"/>
  <c r="W196" i="4"/>
  <c r="E196" i="4"/>
  <c r="C196" i="4"/>
  <c r="AB196" i="4" s="1"/>
  <c r="CX195" i="4"/>
  <c r="BL195" i="4"/>
  <c r="AS195" i="4"/>
  <c r="AD195" i="4"/>
  <c r="W195" i="4"/>
  <c r="E195" i="4"/>
  <c r="C195" i="4"/>
  <c r="AB195" i="4" s="1"/>
  <c r="AD194" i="4"/>
  <c r="W194" i="4"/>
  <c r="E194" i="4"/>
  <c r="C194" i="4"/>
  <c r="AB194" i="4" s="1"/>
  <c r="CX193" i="4"/>
  <c r="BL193" i="4"/>
  <c r="AS193" i="4"/>
  <c r="AD193" i="4"/>
  <c r="W193" i="4"/>
  <c r="E193" i="4"/>
  <c r="C193" i="4"/>
  <c r="AB193" i="4" s="1"/>
  <c r="CX192" i="4"/>
  <c r="BL192" i="4"/>
  <c r="AS192" i="4"/>
  <c r="AD192" i="4"/>
  <c r="W192" i="4"/>
  <c r="E192" i="4"/>
  <c r="C192" i="4"/>
  <c r="AB192" i="4" s="1"/>
  <c r="CX191" i="4"/>
  <c r="BL191" i="4"/>
  <c r="AS191" i="4"/>
  <c r="AD191" i="4"/>
  <c r="W191" i="4"/>
  <c r="E191" i="4"/>
  <c r="C191" i="4"/>
  <c r="AB191" i="4" s="1"/>
  <c r="CX190" i="4"/>
  <c r="BL190" i="4"/>
  <c r="AS190" i="4"/>
  <c r="AD190" i="4"/>
  <c r="W190" i="4"/>
  <c r="E190" i="4"/>
  <c r="C190" i="4"/>
  <c r="AB190" i="4" s="1"/>
  <c r="CX189" i="4"/>
  <c r="BL189" i="4"/>
  <c r="AS189" i="4"/>
  <c r="AD189" i="4"/>
  <c r="W189" i="4"/>
  <c r="E189" i="4"/>
  <c r="C189" i="4"/>
  <c r="AB189" i="4" s="1"/>
  <c r="CX188" i="4"/>
  <c r="BL188" i="4"/>
  <c r="AS188" i="4"/>
  <c r="AD188" i="4"/>
  <c r="W188" i="4"/>
  <c r="E188" i="4"/>
  <c r="C188" i="4"/>
  <c r="AB188" i="4" s="1"/>
  <c r="CX187" i="4"/>
  <c r="BL187" i="4"/>
  <c r="AS187" i="4"/>
  <c r="AD187" i="4"/>
  <c r="W187" i="4"/>
  <c r="E187" i="4"/>
  <c r="C187" i="4"/>
  <c r="AB187" i="4" s="1"/>
  <c r="CX186" i="4"/>
  <c r="BL186" i="4"/>
  <c r="AS186" i="4"/>
  <c r="AD186" i="4"/>
  <c r="W186" i="4"/>
  <c r="E186" i="4"/>
  <c r="C186" i="4"/>
  <c r="AB186" i="4" s="1"/>
  <c r="CX185" i="4"/>
  <c r="BL185" i="4"/>
  <c r="AS185" i="4"/>
  <c r="AD185" i="4"/>
  <c r="W185" i="4"/>
  <c r="E185" i="4"/>
  <c r="C185" i="4"/>
  <c r="AB185" i="4" s="1"/>
  <c r="AD184" i="4"/>
  <c r="AB184" i="4"/>
  <c r="W184" i="4"/>
  <c r="E184" i="4"/>
  <c r="C184" i="4"/>
  <c r="CX183" i="4"/>
  <c r="BL183" i="4"/>
  <c r="AS183" i="4"/>
  <c r="AD183" i="4"/>
  <c r="AB183" i="4"/>
  <c r="W183" i="4"/>
  <c r="E183" i="4"/>
  <c r="C183" i="4"/>
  <c r="CX182" i="4"/>
  <c r="BL182" i="4"/>
  <c r="AS182" i="4"/>
  <c r="AD182" i="4"/>
  <c r="AB182" i="4"/>
  <c r="W182" i="4"/>
  <c r="E182" i="4"/>
  <c r="C182" i="4"/>
  <c r="CX181" i="4"/>
  <c r="BL181" i="4"/>
  <c r="AS181" i="4"/>
  <c r="AD181" i="4"/>
  <c r="AB181" i="4"/>
  <c r="W181" i="4"/>
  <c r="E181" i="4"/>
  <c r="C181" i="4"/>
  <c r="CX180" i="4"/>
  <c r="BL180" i="4"/>
  <c r="AS180" i="4"/>
  <c r="AD180" i="4"/>
  <c r="AB180" i="4"/>
  <c r="W180" i="4"/>
  <c r="E180" i="4"/>
  <c r="C180" i="4"/>
  <c r="CX179" i="4"/>
  <c r="BL179" i="4"/>
  <c r="AS179" i="4"/>
  <c r="AD179" i="4"/>
  <c r="AB179" i="4"/>
  <c r="W179" i="4"/>
  <c r="E179" i="4"/>
  <c r="C179" i="4"/>
  <c r="CX178" i="4"/>
  <c r="BL178" i="4"/>
  <c r="AS178" i="4"/>
  <c r="AD178" i="4"/>
  <c r="AB178" i="4"/>
  <c r="W178" i="4"/>
  <c r="E178" i="4"/>
  <c r="C178" i="4"/>
  <c r="CX177" i="4"/>
  <c r="BL177" i="4"/>
  <c r="AS177" i="4"/>
  <c r="AD177" i="4"/>
  <c r="AB177" i="4"/>
  <c r="W177" i="4"/>
  <c r="E177" i="4"/>
  <c r="C177" i="4"/>
  <c r="CX176" i="4"/>
  <c r="BL176" i="4"/>
  <c r="AS176" i="4"/>
  <c r="AD176" i="4"/>
  <c r="AB176" i="4"/>
  <c r="W176" i="4"/>
  <c r="E176" i="4"/>
  <c r="C176" i="4"/>
  <c r="CX175" i="4"/>
  <c r="BL175" i="4"/>
  <c r="AS175" i="4"/>
  <c r="AD175" i="4"/>
  <c r="AB175" i="4"/>
  <c r="W175" i="4"/>
  <c r="E175" i="4"/>
  <c r="C175" i="4"/>
  <c r="CX174" i="4"/>
  <c r="BL174" i="4"/>
  <c r="AS174" i="4"/>
  <c r="AD174" i="4"/>
  <c r="AB174" i="4"/>
  <c r="W174" i="4"/>
  <c r="E174" i="4"/>
  <c r="C174" i="4"/>
  <c r="CX173" i="4"/>
  <c r="BL173" i="4"/>
  <c r="AS173" i="4"/>
  <c r="AD173" i="4"/>
  <c r="AB173" i="4"/>
  <c r="W173" i="4"/>
  <c r="E173" i="4"/>
  <c r="C173" i="4"/>
  <c r="CX172" i="4"/>
  <c r="BL172" i="4"/>
  <c r="AS172" i="4"/>
  <c r="AD172" i="4"/>
  <c r="AB172" i="4"/>
  <c r="W172" i="4"/>
  <c r="E172" i="4"/>
  <c r="C172" i="4"/>
  <c r="CX171" i="4"/>
  <c r="BL171" i="4"/>
  <c r="AS171" i="4"/>
  <c r="AD171" i="4"/>
  <c r="AB171" i="4"/>
  <c r="W171" i="4"/>
  <c r="E171" i="4"/>
  <c r="C171" i="4"/>
  <c r="CX170" i="4"/>
  <c r="BL170" i="4"/>
  <c r="AS170" i="4"/>
  <c r="AD170" i="4"/>
  <c r="AB170" i="4"/>
  <c r="W170" i="4"/>
  <c r="E170" i="4"/>
  <c r="C170" i="4"/>
  <c r="CX169" i="4"/>
  <c r="BL169" i="4"/>
  <c r="AS169" i="4"/>
  <c r="AD169" i="4"/>
  <c r="AB169" i="4"/>
  <c r="W169" i="4"/>
  <c r="E169" i="4"/>
  <c r="C169" i="4"/>
  <c r="CX168" i="4"/>
  <c r="BL168" i="4"/>
  <c r="AS168" i="4"/>
  <c r="AD168" i="4"/>
  <c r="AB168" i="4"/>
  <c r="W168" i="4"/>
  <c r="E168" i="4"/>
  <c r="C168" i="4"/>
  <c r="CX167" i="4"/>
  <c r="BL167" i="4"/>
  <c r="AS167" i="4"/>
  <c r="AD167" i="4"/>
  <c r="AB167" i="4"/>
  <c r="W167" i="4"/>
  <c r="E167" i="4"/>
  <c r="C167" i="4"/>
  <c r="CX166" i="4"/>
  <c r="BL166" i="4"/>
  <c r="AS166" i="4"/>
  <c r="AD166" i="4"/>
  <c r="AB166" i="4"/>
  <c r="W166" i="4"/>
  <c r="E166" i="4"/>
  <c r="C166" i="4"/>
  <c r="CX165" i="4"/>
  <c r="BL165" i="4"/>
  <c r="AS165" i="4"/>
  <c r="AD165" i="4"/>
  <c r="AB165" i="4"/>
  <c r="W165" i="4"/>
  <c r="E165" i="4"/>
  <c r="C165" i="4"/>
  <c r="CX164" i="4"/>
  <c r="BL164" i="4"/>
  <c r="AS164" i="4"/>
  <c r="AD164" i="4"/>
  <c r="AB164" i="4"/>
  <c r="W164" i="4"/>
  <c r="E164" i="4"/>
  <c r="C164" i="4"/>
  <c r="AD163" i="4"/>
  <c r="AB163" i="4"/>
  <c r="W163" i="4"/>
  <c r="E163" i="4"/>
  <c r="C163" i="4"/>
  <c r="AD162" i="4"/>
  <c r="AB162" i="4"/>
  <c r="W162" i="4"/>
  <c r="E162" i="4"/>
  <c r="C162" i="4"/>
  <c r="CX161" i="4"/>
  <c r="BL161" i="4"/>
  <c r="AS161" i="4"/>
  <c r="AD161" i="4"/>
  <c r="AB161" i="4"/>
  <c r="W161" i="4"/>
  <c r="E161" i="4"/>
  <c r="C161" i="4"/>
  <c r="CX160" i="4"/>
  <c r="BL160" i="4"/>
  <c r="AS160" i="4"/>
  <c r="AD160" i="4"/>
  <c r="AB160" i="4"/>
  <c r="W160" i="4"/>
  <c r="E160" i="4"/>
  <c r="C160" i="4"/>
  <c r="CX159" i="4"/>
  <c r="BL159" i="4"/>
  <c r="AS159" i="4"/>
  <c r="AD159" i="4"/>
  <c r="AB159" i="4"/>
  <c r="W159" i="4"/>
  <c r="E159" i="4"/>
  <c r="C159" i="4"/>
  <c r="CX158" i="4"/>
  <c r="BL158" i="4"/>
  <c r="AS158" i="4"/>
  <c r="AD158" i="4"/>
  <c r="AB158" i="4"/>
  <c r="W158" i="4"/>
  <c r="E158" i="4"/>
  <c r="C158" i="4"/>
  <c r="CX157" i="4"/>
  <c r="BL157" i="4"/>
  <c r="AS157" i="4"/>
  <c r="AD157" i="4"/>
  <c r="AB157" i="4"/>
  <c r="W157" i="4"/>
  <c r="E157" i="4"/>
  <c r="C157" i="4"/>
  <c r="CX156" i="4"/>
  <c r="BL156" i="4"/>
  <c r="AS156" i="4"/>
  <c r="AD156" i="4"/>
  <c r="AB156" i="4"/>
  <c r="W156" i="4"/>
  <c r="E156" i="4"/>
  <c r="C156" i="4"/>
  <c r="CX155" i="4"/>
  <c r="BL155" i="4"/>
  <c r="AS155" i="4"/>
  <c r="AD155" i="4"/>
  <c r="AB155" i="4"/>
  <c r="W155" i="4"/>
  <c r="E155" i="4"/>
  <c r="C155" i="4"/>
  <c r="CX154" i="4"/>
  <c r="BL154" i="4"/>
  <c r="AS154" i="4"/>
  <c r="AD154" i="4"/>
  <c r="AB154" i="4"/>
  <c r="W154" i="4"/>
  <c r="E154" i="4"/>
  <c r="C154" i="4"/>
  <c r="CX153" i="4"/>
  <c r="BL153" i="4"/>
  <c r="AS153" i="4"/>
  <c r="AD153" i="4"/>
  <c r="AB153" i="4"/>
  <c r="W153" i="4"/>
  <c r="E153" i="4"/>
  <c r="C153" i="4"/>
  <c r="CX152" i="4"/>
  <c r="BL152" i="4"/>
  <c r="AS152" i="4"/>
  <c r="AD152" i="4"/>
  <c r="AB152" i="4"/>
  <c r="W152" i="4"/>
  <c r="E152" i="4"/>
  <c r="C152" i="4"/>
  <c r="CX151" i="4"/>
  <c r="BL151" i="4"/>
  <c r="AS151" i="4"/>
  <c r="AD151" i="4"/>
  <c r="AB151" i="4"/>
  <c r="W151" i="4"/>
  <c r="E151" i="4"/>
  <c r="C151" i="4"/>
  <c r="CX150" i="4"/>
  <c r="BL150" i="4"/>
  <c r="AS150" i="4"/>
  <c r="AD150" i="4"/>
  <c r="AB150" i="4"/>
  <c r="W150" i="4"/>
  <c r="E150" i="4"/>
  <c r="C150" i="4"/>
  <c r="CX149" i="4"/>
  <c r="BL149" i="4"/>
  <c r="AS149" i="4"/>
  <c r="AD149" i="4"/>
  <c r="AB149" i="4"/>
  <c r="W149" i="4"/>
  <c r="E149" i="4"/>
  <c r="C149" i="4"/>
  <c r="CX148" i="4"/>
  <c r="BL148" i="4"/>
  <c r="AS148" i="4"/>
  <c r="AD148" i="4"/>
  <c r="AB148" i="4"/>
  <c r="W148" i="4"/>
  <c r="E148" i="4"/>
  <c r="C148" i="4"/>
  <c r="CX147" i="4"/>
  <c r="BL147" i="4"/>
  <c r="AS147" i="4"/>
  <c r="AD147" i="4"/>
  <c r="AB147" i="4"/>
  <c r="W147" i="4"/>
  <c r="E147" i="4"/>
  <c r="C147" i="4"/>
  <c r="AD146" i="4"/>
  <c r="W146" i="4"/>
  <c r="E146" i="4"/>
  <c r="C146" i="4"/>
  <c r="AB146" i="4" s="1"/>
  <c r="CX145" i="4"/>
  <c r="BL145" i="4"/>
  <c r="AS145" i="4"/>
  <c r="AD145" i="4"/>
  <c r="W145" i="4"/>
  <c r="E145" i="4"/>
  <c r="C145" i="4"/>
  <c r="AB145" i="4" s="1"/>
  <c r="CX144" i="4"/>
  <c r="BL144" i="4"/>
  <c r="AS144" i="4"/>
  <c r="AD144" i="4"/>
  <c r="W144" i="4"/>
  <c r="E144" i="4"/>
  <c r="C144" i="4"/>
  <c r="AB144" i="4" s="1"/>
  <c r="CX143" i="4"/>
  <c r="BL143" i="4"/>
  <c r="AS143" i="4"/>
  <c r="AD143" i="4"/>
  <c r="W143" i="4"/>
  <c r="E143" i="4"/>
  <c r="C143" i="4"/>
  <c r="AB143" i="4" s="1"/>
  <c r="CX142" i="4"/>
  <c r="BL142" i="4"/>
  <c r="AS142" i="4"/>
  <c r="AD142" i="4"/>
  <c r="W142" i="4"/>
  <c r="E142" i="4"/>
  <c r="C142" i="4"/>
  <c r="AB142" i="4" s="1"/>
  <c r="CX141" i="4"/>
  <c r="BL141" i="4"/>
  <c r="AS141" i="4"/>
  <c r="AD141" i="4"/>
  <c r="W141" i="4"/>
  <c r="E141" i="4"/>
  <c r="C141" i="4"/>
  <c r="AB141" i="4" s="1"/>
  <c r="CX140" i="4"/>
  <c r="BL140" i="4"/>
  <c r="AS140" i="4"/>
  <c r="AD140" i="4"/>
  <c r="W140" i="4"/>
  <c r="E140" i="4"/>
  <c r="C140" i="4"/>
  <c r="AB140" i="4" s="1"/>
  <c r="CX139" i="4"/>
  <c r="BL139" i="4"/>
  <c r="AS139" i="4"/>
  <c r="AD139" i="4"/>
  <c r="W139" i="4"/>
  <c r="E139" i="4"/>
  <c r="C139" i="4"/>
  <c r="AB139" i="4" s="1"/>
  <c r="CX138" i="4"/>
  <c r="BL138" i="4"/>
  <c r="AS138" i="4"/>
  <c r="AD138" i="4"/>
  <c r="W138" i="4"/>
  <c r="E138" i="4"/>
  <c r="C138" i="4"/>
  <c r="AB138" i="4" s="1"/>
  <c r="CX137" i="4"/>
  <c r="BL137" i="4"/>
  <c r="AS137" i="4"/>
  <c r="AD137" i="4"/>
  <c r="W137" i="4"/>
  <c r="E137" i="4"/>
  <c r="C137" i="4"/>
  <c r="AB137" i="4" s="1"/>
  <c r="CX136" i="4"/>
  <c r="BL136" i="4"/>
  <c r="AS136" i="4"/>
  <c r="AD136" i="4"/>
  <c r="W136" i="4"/>
  <c r="E136" i="4"/>
  <c r="C136" i="4"/>
  <c r="AB136" i="4" s="1"/>
  <c r="CX135" i="4"/>
  <c r="BL135" i="4"/>
  <c r="AS135" i="4"/>
  <c r="AD135" i="4"/>
  <c r="W135" i="4"/>
  <c r="E135" i="4"/>
  <c r="C135" i="4"/>
  <c r="AB135" i="4" s="1"/>
  <c r="CX134" i="4"/>
  <c r="BL134" i="4"/>
  <c r="AS134" i="4"/>
  <c r="AD134" i="4"/>
  <c r="W134" i="4"/>
  <c r="E134" i="4"/>
  <c r="C134" i="4"/>
  <c r="AB134" i="4" s="1"/>
  <c r="CX133" i="4"/>
  <c r="BL133" i="4"/>
  <c r="AS133" i="4"/>
  <c r="AD133" i="4"/>
  <c r="W133" i="4"/>
  <c r="E133" i="4"/>
  <c r="C133" i="4"/>
  <c r="AB133" i="4" s="1"/>
  <c r="CX132" i="4"/>
  <c r="BL132" i="4"/>
  <c r="AS132" i="4"/>
  <c r="AD132" i="4"/>
  <c r="W132" i="4"/>
  <c r="E132" i="4"/>
  <c r="C132" i="4"/>
  <c r="AB132" i="4" s="1"/>
  <c r="CX131" i="4"/>
  <c r="BL131" i="4"/>
  <c r="AS131" i="4"/>
  <c r="AD131" i="4"/>
  <c r="W131" i="4"/>
  <c r="E131" i="4"/>
  <c r="C131" i="4"/>
  <c r="AB131" i="4" s="1"/>
  <c r="CX130" i="4"/>
  <c r="BL130" i="4"/>
  <c r="AS130" i="4"/>
  <c r="AD130" i="4"/>
  <c r="W130" i="4"/>
  <c r="E130" i="4"/>
  <c r="C130" i="4"/>
  <c r="AB130" i="4" s="1"/>
  <c r="CX129" i="4"/>
  <c r="BL129" i="4"/>
  <c r="AS129" i="4"/>
  <c r="AD129" i="4"/>
  <c r="W129" i="4"/>
  <c r="E129" i="4"/>
  <c r="C129" i="4"/>
  <c r="AB129" i="4" s="1"/>
  <c r="CX128" i="4"/>
  <c r="BL128" i="4"/>
  <c r="AS128" i="4"/>
  <c r="AD128" i="4"/>
  <c r="W128" i="4"/>
  <c r="E128" i="4"/>
  <c r="C128" i="4"/>
  <c r="AB128" i="4" s="1"/>
  <c r="CX127" i="4"/>
  <c r="BL127" i="4"/>
  <c r="AS127" i="4"/>
  <c r="AD127" i="4"/>
  <c r="W127" i="4"/>
  <c r="E127" i="4"/>
  <c r="C127" i="4"/>
  <c r="AB127" i="4" s="1"/>
  <c r="CX126" i="4"/>
  <c r="BL126" i="4"/>
  <c r="AS126" i="4"/>
  <c r="AD126" i="4"/>
  <c r="W126" i="4"/>
  <c r="E126" i="4"/>
  <c r="C126" i="4"/>
  <c r="AB126" i="4" s="1"/>
  <c r="CX125" i="4"/>
  <c r="BL125" i="4"/>
  <c r="AS125" i="4"/>
  <c r="AD125" i="4"/>
  <c r="W125" i="4"/>
  <c r="E125" i="4"/>
  <c r="C125" i="4"/>
  <c r="AB125" i="4" s="1"/>
  <c r="CX124" i="4"/>
  <c r="BL124" i="4"/>
  <c r="AS124" i="4"/>
  <c r="AD124" i="4"/>
  <c r="W124" i="4"/>
  <c r="E124" i="4"/>
  <c r="C124" i="4"/>
  <c r="AB124" i="4" s="1"/>
  <c r="CX123" i="4"/>
  <c r="BL123" i="4"/>
  <c r="AS123" i="4"/>
  <c r="AD123" i="4"/>
  <c r="W123" i="4"/>
  <c r="E123" i="4"/>
  <c r="C123" i="4"/>
  <c r="AB123" i="4" s="1"/>
  <c r="CX122" i="4"/>
  <c r="BL122" i="4"/>
  <c r="AS122" i="4"/>
  <c r="AD122" i="4"/>
  <c r="W122" i="4"/>
  <c r="E122" i="4"/>
  <c r="C122" i="4"/>
  <c r="AB122" i="4" s="1"/>
  <c r="CX121" i="4"/>
  <c r="BL121" i="4"/>
  <c r="AS121" i="4"/>
  <c r="AD121" i="4"/>
  <c r="W121" i="4"/>
  <c r="E121" i="4"/>
  <c r="C121" i="4"/>
  <c r="AB121" i="4" s="1"/>
  <c r="AD120" i="4"/>
  <c r="W120" i="4"/>
  <c r="E120" i="4"/>
  <c r="C120" i="4"/>
  <c r="AB120" i="4" s="1"/>
  <c r="CX119" i="4"/>
  <c r="BL119" i="4"/>
  <c r="AS119" i="4"/>
  <c r="AD119" i="4"/>
  <c r="W119" i="4"/>
  <c r="E119" i="4"/>
  <c r="C119" i="4"/>
  <c r="AB119" i="4" s="1"/>
  <c r="CX118" i="4"/>
  <c r="BL118" i="4"/>
  <c r="AS118" i="4"/>
  <c r="AD118" i="4"/>
  <c r="W118" i="4"/>
  <c r="E118" i="4"/>
  <c r="C118" i="4"/>
  <c r="AB118" i="4" s="1"/>
  <c r="CX117" i="4"/>
  <c r="BL117" i="4"/>
  <c r="AS117" i="4"/>
  <c r="AD117" i="4"/>
  <c r="W117" i="4"/>
  <c r="E117" i="4"/>
  <c r="C117" i="4"/>
  <c r="AB117" i="4" s="1"/>
  <c r="CX116" i="4"/>
  <c r="BL116" i="4"/>
  <c r="AS116" i="4"/>
  <c r="AD116" i="4"/>
  <c r="W116" i="4"/>
  <c r="E116" i="4"/>
  <c r="C116" i="4"/>
  <c r="AB116" i="4" s="1"/>
  <c r="CX115" i="4"/>
  <c r="BL115" i="4"/>
  <c r="AS115" i="4"/>
  <c r="AD115" i="4"/>
  <c r="W115" i="4"/>
  <c r="E115" i="4"/>
  <c r="C115" i="4"/>
  <c r="AB115" i="4" s="1"/>
  <c r="CX114" i="4"/>
  <c r="BL114" i="4"/>
  <c r="AS114" i="4"/>
  <c r="AD114" i="4"/>
  <c r="W114" i="4"/>
  <c r="E114" i="4"/>
  <c r="C114" i="4"/>
  <c r="AB114" i="4" s="1"/>
  <c r="CX113" i="4"/>
  <c r="BL113" i="4"/>
  <c r="AS113" i="4"/>
  <c r="AD113" i="4"/>
  <c r="W113" i="4"/>
  <c r="E113" i="4"/>
  <c r="C113" i="4"/>
  <c r="AB113" i="4" s="1"/>
  <c r="CX112" i="4"/>
  <c r="BL112" i="4"/>
  <c r="AS112" i="4"/>
  <c r="AD112" i="4"/>
  <c r="W112" i="4"/>
  <c r="E112" i="4"/>
  <c r="C112" i="4"/>
  <c r="AB112" i="4" s="1"/>
  <c r="CX111" i="4"/>
  <c r="BL111" i="4"/>
  <c r="AS111" i="4"/>
  <c r="AD111" i="4"/>
  <c r="W111" i="4"/>
  <c r="E111" i="4"/>
  <c r="C111" i="4"/>
  <c r="AB111" i="4" s="1"/>
  <c r="CX110" i="4"/>
  <c r="BL110" i="4"/>
  <c r="AS110" i="4"/>
  <c r="AD110" i="4"/>
  <c r="W110" i="4"/>
  <c r="E110" i="4"/>
  <c r="C110" i="4"/>
  <c r="AB110" i="4" s="1"/>
  <c r="CX109" i="4"/>
  <c r="BL109" i="4"/>
  <c r="AS109" i="4"/>
  <c r="AD109" i="4"/>
  <c r="W109" i="4"/>
  <c r="E109" i="4"/>
  <c r="C109" i="4"/>
  <c r="AB109" i="4" s="1"/>
  <c r="CX108" i="4"/>
  <c r="BL108" i="4"/>
  <c r="AS108" i="4"/>
  <c r="AD108" i="4"/>
  <c r="W108" i="4"/>
  <c r="E108" i="4"/>
  <c r="C108" i="4"/>
  <c r="AB108" i="4" s="1"/>
  <c r="CX107" i="4"/>
  <c r="BL107" i="4"/>
  <c r="AS107" i="4"/>
  <c r="AD107" i="4"/>
  <c r="W107" i="4"/>
  <c r="E107" i="4"/>
  <c r="C107" i="4"/>
  <c r="AB107" i="4" s="1"/>
  <c r="CX106" i="4"/>
  <c r="BL106" i="4"/>
  <c r="AS106" i="4"/>
  <c r="AD106" i="4"/>
  <c r="W106" i="4"/>
  <c r="E106" i="4"/>
  <c r="C106" i="4"/>
  <c r="AB106" i="4" s="1"/>
  <c r="CX105" i="4"/>
  <c r="BL105" i="4"/>
  <c r="AS105" i="4"/>
  <c r="AD105" i="4"/>
  <c r="W105" i="4"/>
  <c r="E105" i="4"/>
  <c r="C105" i="4"/>
  <c r="AB105" i="4" s="1"/>
  <c r="CX104" i="4"/>
  <c r="BL104" i="4"/>
  <c r="AS104" i="4"/>
  <c r="AD104" i="4"/>
  <c r="W104" i="4"/>
  <c r="E104" i="4"/>
  <c r="C104" i="4"/>
  <c r="AB104" i="4" s="1"/>
  <c r="CX103" i="4"/>
  <c r="BL103" i="4"/>
  <c r="AS103" i="4"/>
  <c r="AD103" i="4"/>
  <c r="W103" i="4"/>
  <c r="E103" i="4"/>
  <c r="C103" i="4"/>
  <c r="AB103" i="4" s="1"/>
  <c r="CX102" i="4"/>
  <c r="BL102" i="4"/>
  <c r="AS102" i="4"/>
  <c r="AD102" i="4"/>
  <c r="W102" i="4"/>
  <c r="E102" i="4"/>
  <c r="C102" i="4"/>
  <c r="AB102" i="4" s="1"/>
  <c r="CX101" i="4"/>
  <c r="BL101" i="4"/>
  <c r="AS101" i="4"/>
  <c r="AD101" i="4"/>
  <c r="W101" i="4"/>
  <c r="E101" i="4"/>
  <c r="C101" i="4"/>
  <c r="AB101" i="4" s="1"/>
  <c r="CX100" i="4"/>
  <c r="BL100" i="4"/>
  <c r="AS100" i="4"/>
  <c r="AD100" i="4"/>
  <c r="W100" i="4"/>
  <c r="E100" i="4"/>
  <c r="C100" i="4"/>
  <c r="AB100" i="4" s="1"/>
  <c r="CX99" i="4"/>
  <c r="BL99" i="4"/>
  <c r="AS99" i="4"/>
  <c r="AD99" i="4"/>
  <c r="W99" i="4"/>
  <c r="E99" i="4"/>
  <c r="C99" i="4"/>
  <c r="AB99" i="4" s="1"/>
  <c r="CX98" i="4"/>
  <c r="BL98" i="4"/>
  <c r="AS98" i="4"/>
  <c r="AD98" i="4"/>
  <c r="W98" i="4"/>
  <c r="E98" i="4"/>
  <c r="C98" i="4"/>
  <c r="AB98" i="4" s="1"/>
  <c r="CX97" i="4"/>
  <c r="BL97" i="4"/>
  <c r="AS97" i="4"/>
  <c r="AD97" i="4"/>
  <c r="W97" i="4"/>
  <c r="E97" i="4"/>
  <c r="C97" i="4"/>
  <c r="AB97" i="4" s="1"/>
  <c r="CX96" i="4"/>
  <c r="BL96" i="4"/>
  <c r="AS96" i="4"/>
  <c r="AD96" i="4"/>
  <c r="W96" i="4"/>
  <c r="E96" i="4"/>
  <c r="C96" i="4"/>
  <c r="AB96" i="4" s="1"/>
  <c r="CX95" i="4"/>
  <c r="BL95" i="4"/>
  <c r="AS95" i="4"/>
  <c r="AD95" i="4"/>
  <c r="W95" i="4"/>
  <c r="E95" i="4"/>
  <c r="C95" i="4"/>
  <c r="AB95" i="4" s="1"/>
  <c r="CX94" i="4"/>
  <c r="BL94" i="4"/>
  <c r="AS94" i="4"/>
  <c r="AD94" i="4"/>
  <c r="W94" i="4"/>
  <c r="E94" i="4"/>
  <c r="C94" i="4"/>
  <c r="AB94" i="4" s="1"/>
  <c r="CX93" i="4"/>
  <c r="BL93" i="4"/>
  <c r="AS93" i="4"/>
  <c r="AD93" i="4"/>
  <c r="W93" i="4"/>
  <c r="E93" i="4"/>
  <c r="C93" i="4"/>
  <c r="AB93" i="4" s="1"/>
  <c r="CX92" i="4"/>
  <c r="BL92" i="4"/>
  <c r="AS92" i="4"/>
  <c r="AD92" i="4"/>
  <c r="W92" i="4"/>
  <c r="E92" i="4"/>
  <c r="C92" i="4"/>
  <c r="AB92" i="4" s="1"/>
  <c r="AD91" i="4"/>
  <c r="AB91" i="4"/>
  <c r="W91" i="4"/>
  <c r="E91" i="4"/>
  <c r="C91" i="4"/>
  <c r="CX90" i="4"/>
  <c r="BL90" i="4"/>
  <c r="AS90" i="4"/>
  <c r="AD90" i="4"/>
  <c r="AB90" i="4"/>
  <c r="W90" i="4"/>
  <c r="E90" i="4"/>
  <c r="C90" i="4"/>
  <c r="CX89" i="4"/>
  <c r="BL89" i="4"/>
  <c r="AS89" i="4"/>
  <c r="AD89" i="4"/>
  <c r="AB89" i="4"/>
  <c r="W89" i="4"/>
  <c r="E89" i="4"/>
  <c r="C89" i="4"/>
  <c r="CX88" i="4"/>
  <c r="BL88" i="4"/>
  <c r="AS88" i="4"/>
  <c r="AD88" i="4"/>
  <c r="AB88" i="4"/>
  <c r="W88" i="4"/>
  <c r="E88" i="4"/>
  <c r="C88" i="4"/>
  <c r="CX87" i="4"/>
  <c r="BL87" i="4"/>
  <c r="AS87" i="4"/>
  <c r="AD87" i="4"/>
  <c r="AB87" i="4"/>
  <c r="W87" i="4"/>
  <c r="E87" i="4"/>
  <c r="C87" i="4"/>
  <c r="CX86" i="4"/>
  <c r="BL86" i="4"/>
  <c r="AS86" i="4"/>
  <c r="AD86" i="4"/>
  <c r="AB86" i="4"/>
  <c r="W86" i="4"/>
  <c r="E86" i="4"/>
  <c r="C86" i="4"/>
  <c r="CX85" i="4"/>
  <c r="BL85" i="4"/>
  <c r="AS85" i="4"/>
  <c r="AD85" i="4"/>
  <c r="AB85" i="4"/>
  <c r="W85" i="4"/>
  <c r="E85" i="4"/>
  <c r="C85" i="4"/>
  <c r="CX84" i="4"/>
  <c r="BL84" i="4"/>
  <c r="AS84" i="4"/>
  <c r="AD84" i="4"/>
  <c r="AB84" i="4"/>
  <c r="W84" i="4"/>
  <c r="E84" i="4"/>
  <c r="C84" i="4"/>
  <c r="CX83" i="4"/>
  <c r="BL83" i="4"/>
  <c r="AS83" i="4"/>
  <c r="AD83" i="4"/>
  <c r="AB83" i="4"/>
  <c r="W83" i="4"/>
  <c r="E83" i="4"/>
  <c r="C83" i="4"/>
  <c r="CX82" i="4"/>
  <c r="BL82" i="4"/>
  <c r="AS82" i="4"/>
  <c r="AD82" i="4"/>
  <c r="AB82" i="4"/>
  <c r="W82" i="4"/>
  <c r="E82" i="4"/>
  <c r="C82" i="4"/>
  <c r="CX81" i="4"/>
  <c r="BL81" i="4"/>
  <c r="AS81" i="4"/>
  <c r="AD81" i="4"/>
  <c r="AB81" i="4"/>
  <c r="W81" i="4"/>
  <c r="E81" i="4"/>
  <c r="C81" i="4"/>
  <c r="CX80" i="4"/>
  <c r="BL80" i="4"/>
  <c r="AS80" i="4"/>
  <c r="AD80" i="4"/>
  <c r="AB80" i="4"/>
  <c r="W80" i="4"/>
  <c r="E80" i="4"/>
  <c r="C80" i="4"/>
  <c r="AD79" i="4"/>
  <c r="W79" i="4"/>
  <c r="E79" i="4"/>
  <c r="C79" i="4"/>
  <c r="AB79" i="4" s="1"/>
  <c r="CX78" i="4"/>
  <c r="BL78" i="4"/>
  <c r="AS78" i="4"/>
  <c r="AD78" i="4"/>
  <c r="W78" i="4"/>
  <c r="E78" i="4"/>
  <c r="C78" i="4"/>
  <c r="AB78" i="4" s="1"/>
  <c r="CX77" i="4"/>
  <c r="BL77" i="4"/>
  <c r="AS77" i="4"/>
  <c r="AD77" i="4"/>
  <c r="W77" i="4"/>
  <c r="E77" i="4"/>
  <c r="C77" i="4"/>
  <c r="AB77" i="4" s="1"/>
  <c r="CX76" i="4"/>
  <c r="BL76" i="4"/>
  <c r="AS76" i="4"/>
  <c r="AD76" i="4"/>
  <c r="W76" i="4"/>
  <c r="E76" i="4"/>
  <c r="C76" i="4"/>
  <c r="AB76" i="4" s="1"/>
  <c r="CX75" i="4"/>
  <c r="BL75" i="4"/>
  <c r="AS75" i="4"/>
  <c r="AD75" i="4"/>
  <c r="W75" i="4"/>
  <c r="E75" i="4"/>
  <c r="C75" i="4"/>
  <c r="AB75" i="4" s="1"/>
  <c r="CX74" i="4"/>
  <c r="BL74" i="4"/>
  <c r="AS74" i="4"/>
  <c r="AD74" i="4"/>
  <c r="W74" i="4"/>
  <c r="E74" i="4"/>
  <c r="C74" i="4"/>
  <c r="AB74" i="4" s="1"/>
  <c r="CX73" i="4"/>
  <c r="BL73" i="4"/>
  <c r="AS73" i="4"/>
  <c r="AD73" i="4"/>
  <c r="W73" i="4"/>
  <c r="E73" i="4"/>
  <c r="C73" i="4"/>
  <c r="AB73" i="4" s="1"/>
  <c r="CX72" i="4"/>
  <c r="BL72" i="4"/>
  <c r="AS72" i="4"/>
  <c r="AD72" i="4"/>
  <c r="W72" i="4"/>
  <c r="E72" i="4"/>
  <c r="C72" i="4"/>
  <c r="AB72" i="4" s="1"/>
  <c r="CX71" i="4"/>
  <c r="BL71" i="4"/>
  <c r="AS71" i="4"/>
  <c r="AD71" i="4"/>
  <c r="W71" i="4"/>
  <c r="E71" i="4"/>
  <c r="C71" i="4"/>
  <c r="AB71" i="4" s="1"/>
  <c r="AD70" i="4"/>
  <c r="W70" i="4"/>
  <c r="E70" i="4"/>
  <c r="C70" i="4"/>
  <c r="AB70" i="4" s="1"/>
  <c r="AD69" i="4"/>
  <c r="AB69" i="4"/>
  <c r="W69" i="4"/>
  <c r="E69" i="4"/>
  <c r="C69" i="4"/>
  <c r="CX68" i="4"/>
  <c r="BL68" i="4"/>
  <c r="AS68" i="4"/>
  <c r="AD68" i="4"/>
  <c r="AB68" i="4"/>
  <c r="W68" i="4"/>
  <c r="E68" i="4"/>
  <c r="C68" i="4"/>
  <c r="CX67" i="4"/>
  <c r="BL67" i="4"/>
  <c r="AS67" i="4"/>
  <c r="AD67" i="4"/>
  <c r="AB67" i="4"/>
  <c r="W67" i="4"/>
  <c r="E67" i="4"/>
  <c r="C67" i="4"/>
  <c r="CX66" i="4"/>
  <c r="BL66" i="4"/>
  <c r="AS66" i="4"/>
  <c r="AD66" i="4"/>
  <c r="AB66" i="4"/>
  <c r="W66" i="4"/>
  <c r="E66" i="4"/>
  <c r="C66" i="4"/>
  <c r="CX65" i="4"/>
  <c r="BL65" i="4"/>
  <c r="AS65" i="4"/>
  <c r="AD65" i="4"/>
  <c r="AB65" i="4"/>
  <c r="W65" i="4"/>
  <c r="E65" i="4"/>
  <c r="C65" i="4"/>
  <c r="CX64" i="4"/>
  <c r="BL64" i="4"/>
  <c r="AS64" i="4"/>
  <c r="AD64" i="4"/>
  <c r="AB64" i="4"/>
  <c r="W64" i="4"/>
  <c r="E64" i="4"/>
  <c r="C64" i="4"/>
  <c r="AD63" i="4"/>
  <c r="AB63" i="4"/>
  <c r="W63" i="4"/>
  <c r="E63" i="4"/>
  <c r="C63" i="4"/>
  <c r="CX62" i="4"/>
  <c r="BL62" i="4"/>
  <c r="AS62" i="4"/>
  <c r="AD62" i="4"/>
  <c r="AB62" i="4"/>
  <c r="W62" i="4"/>
  <c r="E62" i="4"/>
  <c r="C62" i="4"/>
  <c r="CX61" i="4"/>
  <c r="BL61" i="4"/>
  <c r="AS61" i="4"/>
  <c r="AD61" i="4"/>
  <c r="AB61" i="4"/>
  <c r="W61" i="4"/>
  <c r="E61" i="4"/>
  <c r="C61" i="4"/>
  <c r="CX60" i="4"/>
  <c r="BL60" i="4"/>
  <c r="AS60" i="4"/>
  <c r="AD60" i="4"/>
  <c r="AB60" i="4"/>
  <c r="W60" i="4"/>
  <c r="E60" i="4"/>
  <c r="C60" i="4"/>
  <c r="CX59" i="4"/>
  <c r="BL59" i="4"/>
  <c r="AS59" i="4"/>
  <c r="AD59" i="4"/>
  <c r="AB59" i="4"/>
  <c r="W59" i="4"/>
  <c r="E59" i="4"/>
  <c r="C59" i="4"/>
  <c r="CX58" i="4"/>
  <c r="BL58" i="4"/>
  <c r="AS58" i="4"/>
  <c r="AD58" i="4"/>
  <c r="AB58" i="4"/>
  <c r="W58" i="4"/>
  <c r="E58" i="4"/>
  <c r="C58" i="4"/>
  <c r="CX57" i="4"/>
  <c r="BL57" i="4"/>
  <c r="AS57" i="4"/>
  <c r="AD57" i="4"/>
  <c r="AB57" i="4"/>
  <c r="W57" i="4"/>
  <c r="E57" i="4"/>
  <c r="C57" i="4"/>
  <c r="AD56" i="4"/>
  <c r="AB56" i="4"/>
  <c r="W56" i="4"/>
  <c r="E56" i="4"/>
  <c r="C56" i="4"/>
  <c r="CX55" i="4"/>
  <c r="BL55" i="4"/>
  <c r="AS55" i="4"/>
  <c r="AD55" i="4"/>
  <c r="AB55" i="4"/>
  <c r="W55" i="4"/>
  <c r="E55" i="4"/>
  <c r="C55" i="4"/>
  <c r="AD54" i="4"/>
  <c r="W54" i="4"/>
  <c r="E54" i="4"/>
  <c r="C54" i="4"/>
  <c r="AB54" i="4" s="1"/>
  <c r="CX53" i="4"/>
  <c r="BL53" i="4"/>
  <c r="AS53" i="4"/>
  <c r="AD53" i="4"/>
  <c r="W53" i="4"/>
  <c r="E53" i="4"/>
  <c r="C53" i="4"/>
  <c r="AB53" i="4" s="1"/>
  <c r="CX52" i="4"/>
  <c r="BL52" i="4"/>
  <c r="AS52" i="4"/>
  <c r="AD52" i="4"/>
  <c r="W52" i="4"/>
  <c r="E52" i="4"/>
  <c r="C52" i="4"/>
  <c r="AB52" i="4" s="1"/>
  <c r="CX51" i="4"/>
  <c r="BL51" i="4"/>
  <c r="AS51" i="4"/>
  <c r="AD51" i="4"/>
  <c r="W51" i="4"/>
  <c r="E51" i="4"/>
  <c r="C51" i="4"/>
  <c r="AB51" i="4" s="1"/>
  <c r="CX50" i="4"/>
  <c r="BL50" i="4"/>
  <c r="AS50" i="4"/>
  <c r="AD50" i="4"/>
  <c r="W50" i="4"/>
  <c r="E50" i="4"/>
  <c r="C50" i="4"/>
  <c r="AB50" i="4" s="1"/>
  <c r="CX49" i="4"/>
  <c r="BL49" i="4"/>
  <c r="AS49" i="4"/>
  <c r="AD49" i="4"/>
  <c r="W49" i="4"/>
  <c r="E49" i="4"/>
  <c r="C49" i="4"/>
  <c r="AB49" i="4" s="1"/>
  <c r="CX48" i="4"/>
  <c r="BL48" i="4"/>
  <c r="AS48" i="4"/>
  <c r="AD48" i="4"/>
  <c r="W48" i="4"/>
  <c r="E48" i="4"/>
  <c r="C48" i="4"/>
  <c r="AB48" i="4" s="1"/>
  <c r="CX47" i="4"/>
  <c r="BL47" i="4"/>
  <c r="AS47" i="4"/>
  <c r="AD47" i="4"/>
  <c r="W47" i="4"/>
  <c r="E47" i="4"/>
  <c r="C47" i="4"/>
  <c r="AB47" i="4" s="1"/>
  <c r="CX46" i="4"/>
  <c r="BL46" i="4"/>
  <c r="AS46" i="4"/>
  <c r="AD46" i="4"/>
  <c r="W46" i="4"/>
  <c r="E46" i="4"/>
  <c r="C46" i="4"/>
  <c r="AB46" i="4" s="1"/>
  <c r="CX45" i="4"/>
  <c r="BL45" i="4"/>
  <c r="AS45" i="4"/>
  <c r="AD45" i="4"/>
  <c r="W45" i="4"/>
  <c r="E45" i="4"/>
  <c r="C45" i="4"/>
  <c r="AB45" i="4" s="1"/>
  <c r="CX44" i="4"/>
  <c r="BL44" i="4"/>
  <c r="AS44" i="4"/>
  <c r="AD44" i="4"/>
  <c r="W44" i="4"/>
  <c r="E44" i="4"/>
  <c r="C44" i="4"/>
  <c r="AB44" i="4" s="1"/>
  <c r="AD43" i="4"/>
  <c r="W43" i="4"/>
  <c r="E43" i="4"/>
  <c r="C43" i="4"/>
  <c r="AB43" i="4" s="1"/>
  <c r="CX42" i="4"/>
  <c r="BL42" i="4"/>
  <c r="AS42" i="4"/>
  <c r="AD42" i="4"/>
  <c r="W42" i="4"/>
  <c r="E42" i="4"/>
  <c r="C42" i="4"/>
  <c r="AB42" i="4" s="1"/>
  <c r="CX41" i="4"/>
  <c r="BL41" i="4"/>
  <c r="AS41" i="4"/>
  <c r="AD41" i="4"/>
  <c r="W41" i="4"/>
  <c r="E41" i="4"/>
  <c r="C41" i="4"/>
  <c r="AB41" i="4" s="1"/>
  <c r="CX40" i="4"/>
  <c r="BL40" i="4"/>
  <c r="AS40" i="4"/>
  <c r="AD40" i="4"/>
  <c r="W40" i="4"/>
  <c r="E40" i="4"/>
  <c r="C40" i="4"/>
  <c r="AB40" i="4" s="1"/>
  <c r="CX39" i="4"/>
  <c r="BL39" i="4"/>
  <c r="AS39" i="4"/>
  <c r="AD39" i="4"/>
  <c r="W39" i="4"/>
  <c r="E39" i="4"/>
  <c r="C39" i="4"/>
  <c r="AB39" i="4" s="1"/>
  <c r="CX38" i="4"/>
  <c r="BL38" i="4"/>
  <c r="AS38" i="4"/>
  <c r="AD38" i="4"/>
  <c r="W38" i="4"/>
  <c r="E38" i="4"/>
  <c r="C38" i="4"/>
  <c r="AB38" i="4" s="1"/>
  <c r="CX37" i="4"/>
  <c r="BL37" i="4"/>
  <c r="AS37" i="4"/>
  <c r="AD37" i="4"/>
  <c r="W37" i="4"/>
  <c r="E37" i="4"/>
  <c r="C37" i="4"/>
  <c r="AB37" i="4" s="1"/>
  <c r="AD36" i="4"/>
  <c r="AB36" i="4"/>
  <c r="W36" i="4"/>
  <c r="E36" i="4"/>
  <c r="C36" i="4"/>
  <c r="CX35" i="4"/>
  <c r="BL35" i="4"/>
  <c r="AS35" i="4"/>
  <c r="AD35" i="4"/>
  <c r="AB35" i="4"/>
  <c r="W35" i="4"/>
  <c r="E35" i="4"/>
  <c r="C35" i="4"/>
  <c r="CX34" i="4"/>
  <c r="BL34" i="4"/>
  <c r="AS34" i="4"/>
  <c r="AD34" i="4"/>
  <c r="AB34" i="4"/>
  <c r="W34" i="4"/>
  <c r="E34" i="4"/>
  <c r="C34" i="4"/>
  <c r="CX33" i="4"/>
  <c r="BL33" i="4"/>
  <c r="AS33" i="4"/>
  <c r="AD33" i="4"/>
  <c r="AB33" i="4"/>
  <c r="W33" i="4"/>
  <c r="E33" i="4"/>
  <c r="C33" i="4"/>
  <c r="CX32" i="4"/>
  <c r="BL32" i="4"/>
  <c r="AS32" i="4"/>
  <c r="AD32" i="4"/>
  <c r="AB32" i="4"/>
  <c r="W32" i="4"/>
  <c r="E32" i="4"/>
  <c r="C32" i="4"/>
  <c r="CX31" i="4"/>
  <c r="BL31" i="4"/>
  <c r="AS31" i="4"/>
  <c r="AD31" i="4"/>
  <c r="AB31" i="4"/>
  <c r="W31" i="4"/>
  <c r="E31" i="4"/>
  <c r="C31" i="4"/>
  <c r="AD30" i="4"/>
  <c r="W30" i="4"/>
  <c r="E30" i="4"/>
  <c r="C30" i="4"/>
  <c r="AB30" i="4" s="1"/>
  <c r="CX29" i="4"/>
  <c r="BL29" i="4"/>
  <c r="AS29" i="4"/>
  <c r="AD29" i="4"/>
  <c r="W29" i="4"/>
  <c r="E29" i="4"/>
  <c r="C29" i="4"/>
  <c r="AB29" i="4" s="1"/>
  <c r="CX28" i="4"/>
  <c r="BL28" i="4"/>
  <c r="AS28" i="4"/>
  <c r="AD28" i="4"/>
  <c r="W28" i="4"/>
  <c r="E28" i="4"/>
  <c r="C28" i="4"/>
  <c r="AB28" i="4" s="1"/>
  <c r="CX27" i="4"/>
  <c r="BL27" i="4"/>
  <c r="AS27" i="4"/>
  <c r="AD27" i="4"/>
  <c r="W27" i="4"/>
  <c r="E27" i="4"/>
  <c r="C27" i="4"/>
  <c r="AB27" i="4" s="1"/>
  <c r="AD26" i="4"/>
  <c r="W26" i="4"/>
  <c r="E26" i="4"/>
  <c r="C26" i="4"/>
  <c r="AB26" i="4" s="1"/>
  <c r="CX25" i="4"/>
  <c r="BL25" i="4"/>
  <c r="AS25" i="4"/>
  <c r="AD25" i="4"/>
  <c r="W25" i="4"/>
  <c r="E25" i="4"/>
  <c r="C25" i="4"/>
  <c r="AB25" i="4" s="1"/>
  <c r="CX24" i="4"/>
  <c r="BL24" i="4"/>
  <c r="AS24" i="4"/>
  <c r="AD24" i="4"/>
  <c r="W24" i="4"/>
  <c r="E24" i="4"/>
  <c r="C24" i="4"/>
  <c r="AB24" i="4" s="1"/>
  <c r="CX23" i="4"/>
  <c r="BL23" i="4"/>
  <c r="AS23" i="4"/>
  <c r="AD23" i="4"/>
  <c r="W23" i="4"/>
  <c r="E23" i="4"/>
  <c r="C23" i="4"/>
  <c r="AB23" i="4" s="1"/>
  <c r="CX22" i="4"/>
  <c r="BL22" i="4"/>
  <c r="AS22" i="4"/>
  <c r="AD22" i="4"/>
  <c r="W22" i="4"/>
  <c r="E22" i="4"/>
  <c r="C22" i="4"/>
  <c r="AB22" i="4" s="1"/>
  <c r="CX21" i="4"/>
  <c r="BL21" i="4"/>
  <c r="AS21" i="4"/>
  <c r="AD21" i="4"/>
  <c r="W21" i="4"/>
  <c r="E21" i="4"/>
  <c r="C21" i="4"/>
  <c r="AB21" i="4" s="1"/>
  <c r="CX20" i="4"/>
  <c r="BL20" i="4"/>
  <c r="AS20" i="4"/>
  <c r="AD20" i="4"/>
  <c r="W20" i="4"/>
  <c r="E20" i="4"/>
  <c r="C20" i="4"/>
  <c r="AB20" i="4" s="1"/>
  <c r="CX19" i="4"/>
  <c r="BL19" i="4"/>
  <c r="AS19" i="4"/>
  <c r="AD19" i="4"/>
  <c r="W19" i="4"/>
  <c r="E19" i="4"/>
  <c r="C19" i="4"/>
  <c r="AB19" i="4" s="1"/>
  <c r="CX18" i="4"/>
  <c r="BL18" i="4"/>
  <c r="AS18" i="4"/>
  <c r="AD18" i="4"/>
  <c r="W18" i="4"/>
  <c r="E18" i="4"/>
  <c r="C18" i="4"/>
  <c r="AB18" i="4" s="1"/>
  <c r="CX17" i="4"/>
  <c r="BL17" i="4"/>
  <c r="AS17" i="4"/>
  <c r="AD17" i="4"/>
  <c r="W17" i="4"/>
  <c r="E17" i="4"/>
  <c r="C17" i="4"/>
  <c r="AB17" i="4" s="1"/>
  <c r="CX16" i="4"/>
  <c r="BL16" i="4"/>
  <c r="AS16" i="4"/>
  <c r="AD16" i="4"/>
  <c r="W16" i="4"/>
  <c r="E16" i="4"/>
  <c r="C16" i="4"/>
  <c r="AB16" i="4" s="1"/>
  <c r="CX15" i="4"/>
  <c r="BL15" i="4"/>
  <c r="AS15" i="4"/>
  <c r="AD15" i="4"/>
  <c r="W15" i="4"/>
  <c r="E15" i="4"/>
  <c r="C15" i="4"/>
  <c r="AB15" i="4" s="1"/>
  <c r="CX14" i="4"/>
  <c r="BL14" i="4"/>
  <c r="AS14" i="4"/>
  <c r="AD14" i="4"/>
  <c r="W14" i="4"/>
  <c r="E14" i="4"/>
  <c r="C14" i="4"/>
  <c r="AB14" i="4" s="1"/>
  <c r="CX13" i="4"/>
  <c r="BL13" i="4"/>
  <c r="AS13" i="4"/>
  <c r="AD13" i="4"/>
  <c r="W13" i="4"/>
  <c r="E13" i="4"/>
  <c r="C13" i="4"/>
  <c r="AB13" i="4" s="1"/>
  <c r="CX12" i="4"/>
  <c r="BL12" i="4"/>
  <c r="AS12" i="4"/>
  <c r="AD12" i="4"/>
  <c r="W12" i="4"/>
  <c r="E12" i="4"/>
  <c r="C12" i="4"/>
  <c r="AB12" i="4" s="1"/>
  <c r="CX11" i="4"/>
  <c r="BL11" i="4"/>
  <c r="AS11" i="4"/>
  <c r="AD11" i="4"/>
  <c r="W11" i="4"/>
  <c r="E11" i="4"/>
  <c r="C11" i="4"/>
  <c r="AB11" i="4" s="1"/>
  <c r="CX10" i="4"/>
  <c r="BL10" i="4"/>
  <c r="AS10" i="4"/>
  <c r="AD10" i="4"/>
  <c r="W10" i="4"/>
  <c r="E10" i="4"/>
  <c r="C10" i="4"/>
  <c r="AB10" i="4" s="1"/>
  <c r="CX9" i="4"/>
  <c r="BL9" i="4"/>
  <c r="AS9" i="4"/>
  <c r="AD9" i="4"/>
  <c r="W9" i="4"/>
  <c r="E9" i="4"/>
  <c r="C9" i="4"/>
  <c r="AB9" i="4" s="1"/>
  <c r="CX8" i="4"/>
  <c r="BL8" i="4"/>
  <c r="AS8" i="4"/>
  <c r="AD8" i="4"/>
  <c r="W8" i="4"/>
  <c r="E8" i="4"/>
  <c r="C8" i="4"/>
  <c r="AB8" i="4" s="1"/>
  <c r="CX7" i="4"/>
  <c r="BL7" i="4"/>
  <c r="AS7" i="4"/>
  <c r="AD7" i="4"/>
  <c r="W7" i="4"/>
  <c r="E7" i="4"/>
  <c r="C7" i="4"/>
  <c r="AB7" i="4" s="1"/>
  <c r="CX6" i="4"/>
  <c r="BL6" i="4"/>
  <c r="AS6" i="4"/>
  <c r="AD6" i="4"/>
  <c r="W6" i="4"/>
  <c r="E6" i="4"/>
  <c r="C6" i="4"/>
  <c r="AB6" i="4" s="1"/>
  <c r="CX5" i="4"/>
  <c r="BL5" i="4"/>
  <c r="AS5" i="4"/>
  <c r="AD5" i="4"/>
  <c r="W5" i="4"/>
  <c r="E5" i="4"/>
  <c r="C5" i="4"/>
  <c r="AB5" i="4" s="1"/>
  <c r="CX4" i="4"/>
  <c r="BL4" i="4"/>
  <c r="AS4" i="4"/>
  <c r="AD4" i="4"/>
  <c r="W4" i="4"/>
  <c r="E4" i="4"/>
  <c r="C4" i="4"/>
  <c r="AB4" i="4" s="1"/>
  <c r="AD3" i="4"/>
  <c r="AB3" i="4"/>
  <c r="W3" i="4"/>
  <c r="E3" i="4"/>
  <c r="C3" i="4"/>
  <c r="L61" i="2"/>
  <c r="J47" i="2"/>
  <c r="L72" i="1"/>
  <c r="J33" i="2"/>
  <c r="J29" i="2"/>
  <c r="L109" i="1" s="1"/>
  <c r="J11" i="2"/>
  <c r="J12" i="2" s="1"/>
  <c r="Q228" i="1"/>
  <c r="Q227" i="1"/>
  <c r="N227" i="1"/>
  <c r="Q226" i="1"/>
  <c r="N238" i="1" s="1"/>
  <c r="K226" i="1"/>
  <c r="H226" i="1"/>
  <c r="N220" i="1"/>
  <c r="N219" i="1"/>
  <c r="N218" i="1"/>
  <c r="N221" i="1" s="1"/>
  <c r="N207" i="1"/>
  <c r="N209" i="1" s="1"/>
  <c r="N198" i="1"/>
  <c r="Q193" i="1"/>
  <c r="Q192" i="1"/>
  <c r="Q191" i="1"/>
  <c r="Q188" i="1"/>
  <c r="Q187" i="1"/>
  <c r="Q185" i="1"/>
  <c r="Q184" i="1"/>
  <c r="I184" i="1"/>
  <c r="Q183" i="1"/>
  <c r="Q182" i="1"/>
  <c r="Q181" i="1"/>
  <c r="Q180" i="1" s="1"/>
  <c r="I180" i="1"/>
  <c r="Q179" i="1"/>
  <c r="Q178" i="1"/>
  <c r="Q177" i="1"/>
  <c r="Q176" i="1"/>
  <c r="Q175" i="1" s="1"/>
  <c r="I175" i="1"/>
  <c r="Q174" i="1"/>
  <c r="Q172" i="1"/>
  <c r="Q171" i="1"/>
  <c r="Q170" i="1"/>
  <c r="Q169" i="1"/>
  <c r="Q167" i="1"/>
  <c r="Q164" i="1"/>
  <c r="Q163" i="1"/>
  <c r="Q162" i="1"/>
  <c r="Q158" i="1"/>
  <c r="Q154" i="1"/>
  <c r="Q153" i="1"/>
  <c r="Q152" i="1"/>
  <c r="Q151" i="1"/>
  <c r="Q148" i="1"/>
  <c r="Q147" i="1"/>
  <c r="Q146" i="1" s="1"/>
  <c r="Q145" i="1"/>
  <c r="Q144" i="1"/>
  <c r="I143" i="1"/>
  <c r="L92" i="1"/>
  <c r="L90" i="1"/>
  <c r="L76" i="1"/>
  <c r="L73" i="1"/>
  <c r="L71" i="1"/>
  <c r="L70" i="1"/>
  <c r="L69" i="1"/>
  <c r="L65" i="1"/>
  <c r="L62" i="1"/>
  <c r="E49" i="1"/>
  <c r="F48" i="1"/>
  <c r="G48" i="1" s="1"/>
  <c r="H48" i="1" s="1"/>
  <c r="Q41" i="1"/>
  <c r="Q37" i="1"/>
  <c r="Q38" i="1" s="1"/>
  <c r="I37" i="1"/>
  <c r="I38" i="1" s="1"/>
  <c r="S41" i="1"/>
  <c r="R41" i="1"/>
  <c r="O41" i="1"/>
  <c r="N37" i="1"/>
  <c r="M41" i="1"/>
  <c r="L41" i="1"/>
  <c r="K41" i="1"/>
  <c r="J41" i="1"/>
  <c r="I41" i="1"/>
  <c r="L34" i="1"/>
  <c r="F34" i="1"/>
  <c r="R34" i="1"/>
  <c r="M34" i="1"/>
  <c r="Q34" i="1"/>
  <c r="E34" i="1"/>
  <c r="S32" i="1"/>
  <c r="R32" i="1"/>
  <c r="Q32" i="1"/>
  <c r="P32" i="1"/>
  <c r="O32" i="1"/>
  <c r="N32" i="1"/>
  <c r="M32" i="1"/>
  <c r="L32" i="1"/>
  <c r="K32" i="1"/>
  <c r="J32" i="1"/>
  <c r="I32" i="1"/>
  <c r="H32" i="1"/>
  <c r="G32" i="1"/>
  <c r="F32" i="1"/>
  <c r="E32" i="1"/>
  <c r="S30" i="1"/>
  <c r="Q30" i="1"/>
  <c r="O30" i="1"/>
  <c r="K30" i="1"/>
  <c r="I30" i="1"/>
  <c r="G30" i="1"/>
  <c r="E30" i="1"/>
  <c r="S29" i="1"/>
  <c r="R29" i="1"/>
  <c r="R30" i="1" s="1"/>
  <c r="Q29" i="1"/>
  <c r="P29" i="1"/>
  <c r="P30" i="1" s="1"/>
  <c r="O29" i="1"/>
  <c r="N29" i="1"/>
  <c r="N30" i="1" s="1"/>
  <c r="L29" i="1"/>
  <c r="L30" i="1" s="1"/>
  <c r="K29" i="1"/>
  <c r="J29" i="1"/>
  <c r="J30" i="1" s="1"/>
  <c r="I29" i="1"/>
  <c r="H29" i="1"/>
  <c r="H30" i="1" s="1"/>
  <c r="G29" i="1"/>
  <c r="F29" i="1"/>
  <c r="F30" i="1" s="1"/>
  <c r="E29" i="1"/>
  <c r="M29" i="1" s="1"/>
  <c r="M30" i="1" s="1"/>
  <c r="L20" i="1"/>
  <c r="L16" i="1"/>
  <c r="L15" i="1"/>
  <c r="L10" i="1"/>
  <c r="L9" i="1"/>
  <c r="O37" i="1" l="1"/>
  <c r="O38" i="1" s="1"/>
  <c r="L18" i="1"/>
  <c r="L58" i="1"/>
  <c r="L99" i="1" s="1"/>
  <c r="I61" i="2"/>
  <c r="N231" i="1"/>
  <c r="S37" i="1"/>
  <c r="S38" i="1" s="1"/>
  <c r="S39" i="1" s="1"/>
  <c r="E37" i="1"/>
  <c r="E38" i="1" s="1"/>
  <c r="I57" i="2"/>
  <c r="I56" i="2" s="1"/>
  <c r="M37" i="1"/>
  <c r="M38" i="1" s="1"/>
  <c r="K37" i="1"/>
  <c r="F49" i="1"/>
  <c r="K38" i="1"/>
  <c r="K39" i="1" s="1"/>
  <c r="Q142" i="1"/>
  <c r="L81" i="1"/>
  <c r="L79" i="1" s="1"/>
  <c r="J45" i="2"/>
  <c r="N38" i="1"/>
  <c r="N39" i="1" s="1"/>
  <c r="I160" i="1"/>
  <c r="Q160" i="1" s="1"/>
  <c r="I48" i="1"/>
  <c r="H49" i="1"/>
  <c r="H37" i="1"/>
  <c r="P37" i="1"/>
  <c r="P38" i="1" s="1"/>
  <c r="G34" i="1"/>
  <c r="O34" i="1"/>
  <c r="J37" i="1"/>
  <c r="J38" i="1" s="1"/>
  <c r="R37" i="1"/>
  <c r="R38" i="1" s="1"/>
  <c r="Q39" i="1"/>
  <c r="N41" i="1"/>
  <c r="L57" i="1"/>
  <c r="Q143" i="1"/>
  <c r="N208" i="1"/>
  <c r="L101" i="1" s="1"/>
  <c r="N232" i="1"/>
  <c r="I190" i="1" s="1"/>
  <c r="G95" i="2"/>
  <c r="I91" i="2" s="1"/>
  <c r="I101" i="2"/>
  <c r="K95" i="2"/>
  <c r="M94" i="2" s="1"/>
  <c r="M117" i="2"/>
  <c r="L11" i="1"/>
  <c r="L12" i="1" s="1"/>
  <c r="I186" i="1" s="1"/>
  <c r="I34" i="1"/>
  <c r="L37" i="1"/>
  <c r="L38" i="1" s="1"/>
  <c r="H41" i="1"/>
  <c r="P41" i="1"/>
  <c r="N211" i="1"/>
  <c r="I165" i="1" s="1"/>
  <c r="J38" i="2"/>
  <c r="L66" i="2"/>
  <c r="C25" i="3"/>
  <c r="I86" i="2"/>
  <c r="I92" i="2"/>
  <c r="G118" i="2"/>
  <c r="I109" i="2" s="1"/>
  <c r="I124" i="2"/>
  <c r="H34" i="1"/>
  <c r="P34" i="1"/>
  <c r="J26" i="2"/>
  <c r="L89" i="1"/>
  <c r="L88" i="1" s="1"/>
  <c r="L85" i="1" s="1"/>
  <c r="J34" i="1"/>
  <c r="L106" i="1"/>
  <c r="L105" i="1" s="1"/>
  <c r="I146" i="1"/>
  <c r="I149" i="1"/>
  <c r="M86" i="2"/>
  <c r="M102" i="2"/>
  <c r="M114" i="2"/>
  <c r="K118" i="2"/>
  <c r="M113" i="2" s="1"/>
  <c r="K34" i="1"/>
  <c r="S34" i="1"/>
  <c r="F37" i="1"/>
  <c r="I156" i="1" s="1"/>
  <c r="G49" i="1"/>
  <c r="Q150" i="1"/>
  <c r="Q149" i="1" s="1"/>
  <c r="C26" i="3"/>
  <c r="L57" i="2"/>
  <c r="G87" i="2"/>
  <c r="I83" i="2" s="1"/>
  <c r="I93" i="2"/>
  <c r="I103" i="2"/>
  <c r="I107" i="2"/>
  <c r="I111" i="2"/>
  <c r="G127" i="2"/>
  <c r="I121" i="2" s="1"/>
  <c r="N34" i="1"/>
  <c r="G37" i="1"/>
  <c r="K127" i="2"/>
  <c r="M124" i="2" s="1"/>
  <c r="M125" i="2"/>
  <c r="M83" i="2"/>
  <c r="K87" i="2"/>
  <c r="M84" i="2" s="1"/>
  <c r="L68" i="1"/>
  <c r="N202" i="1"/>
  <c r="I173" i="1"/>
  <c r="Q173" i="1" s="1"/>
  <c r="C27" i="3"/>
  <c r="I84" i="2"/>
  <c r="I90" i="2"/>
  <c r="I94" i="2"/>
  <c r="L71" i="2" s="1"/>
  <c r="I100" i="2"/>
  <c r="I104" i="2"/>
  <c r="I108" i="2"/>
  <c r="I112" i="2"/>
  <c r="I116" i="2"/>
  <c r="I122" i="2"/>
  <c r="M108" i="2"/>
  <c r="M112" i="2"/>
  <c r="M116" i="2"/>
  <c r="M122" i="2"/>
  <c r="M126" i="2"/>
  <c r="E39" i="1" l="1"/>
  <c r="I161" i="1"/>
  <c r="Q161" i="1" s="1"/>
  <c r="Q156" i="1"/>
  <c r="L102" i="1"/>
  <c r="M110" i="2"/>
  <c r="M100" i="2"/>
  <c r="M105" i="2"/>
  <c r="I105" i="2"/>
  <c r="I82" i="2"/>
  <c r="I87" i="2" s="1"/>
  <c r="M109" i="2"/>
  <c r="M91" i="2"/>
  <c r="M121" i="2"/>
  <c r="I114" i="2"/>
  <c r="M101" i="2"/>
  <c r="M90" i="2"/>
  <c r="M104" i="2"/>
  <c r="G38" i="1"/>
  <c r="G39" i="1" s="1"/>
  <c r="M106" i="2"/>
  <c r="I99" i="2"/>
  <c r="M98" i="2"/>
  <c r="I126" i="2"/>
  <c r="I127" i="2" s="1"/>
  <c r="I95" i="2"/>
  <c r="M115" i="2"/>
  <c r="M111" i="2"/>
  <c r="I125" i="2"/>
  <c r="M92" i="2"/>
  <c r="I110" i="2"/>
  <c r="M85" i="2"/>
  <c r="I123" i="2"/>
  <c r="I85" i="2"/>
  <c r="M107" i="2"/>
  <c r="M103" i="2"/>
  <c r="F38" i="1"/>
  <c r="F39" i="1"/>
  <c r="M82" i="2"/>
  <c r="I106" i="2"/>
  <c r="I117" i="2"/>
  <c r="M99" i="2"/>
  <c r="M93" i="2"/>
  <c r="I168" i="1"/>
  <c r="K114" i="1"/>
  <c r="I102" i="2"/>
  <c r="M123" i="2"/>
  <c r="I113" i="2"/>
  <c r="I49" i="1"/>
  <c r="J48" i="1"/>
  <c r="I159" i="1"/>
  <c r="Q159" i="1" s="1"/>
  <c r="Q165" i="1"/>
  <c r="I115" i="2"/>
  <c r="I98" i="2"/>
  <c r="L56" i="2"/>
  <c r="H38" i="1"/>
  <c r="H39" i="1"/>
  <c r="I157" i="1"/>
  <c r="I155" i="1" s="1"/>
  <c r="M95" i="2" l="1"/>
  <c r="M118" i="2"/>
  <c r="J49" i="1"/>
  <c r="K48" i="1"/>
  <c r="M127" i="2"/>
  <c r="L100" i="1"/>
  <c r="L98" i="1" s="1"/>
  <c r="I189" i="1"/>
  <c r="Q157" i="1"/>
  <c r="Q155" i="1" s="1"/>
  <c r="I118" i="2"/>
  <c r="I166" i="1"/>
  <c r="G40" i="1"/>
  <c r="G41" i="1" s="1"/>
  <c r="F40" i="1"/>
  <c r="F41" i="1" s="1"/>
  <c r="E40" i="1"/>
  <c r="E41" i="1" s="1"/>
  <c r="Q168" i="1"/>
  <c r="Q166" i="1" s="1"/>
  <c r="M87" i="2"/>
  <c r="M142" i="1" l="1"/>
  <c r="L19" i="1"/>
  <c r="C18" i="3" s="1"/>
  <c r="S42" i="1"/>
  <c r="Q42" i="1"/>
  <c r="R42" i="1"/>
  <c r="L42" i="1"/>
  <c r="J42" i="1"/>
  <c r="M42" i="1"/>
  <c r="O42" i="1"/>
  <c r="I42" i="1"/>
  <c r="K42" i="1"/>
  <c r="N42" i="1"/>
  <c r="H42" i="1"/>
  <c r="P42" i="1"/>
  <c r="I194" i="1"/>
  <c r="L48" i="1"/>
  <c r="K49" i="1"/>
  <c r="F42" i="1"/>
  <c r="E44" i="1"/>
  <c r="S44" i="1"/>
  <c r="G42" i="1"/>
  <c r="M194" i="1" l="1"/>
  <c r="C16" i="3"/>
  <c r="M143" i="1"/>
  <c r="M48" i="1"/>
  <c r="L49" i="1"/>
  <c r="O45" i="1"/>
  <c r="N44" i="1"/>
  <c r="O44" i="1" s="1"/>
  <c r="P44" i="1" s="1"/>
  <c r="N45" i="1"/>
  <c r="F45" i="1"/>
  <c r="F44" i="1"/>
  <c r="G44" i="1" s="1"/>
  <c r="M45" i="1"/>
  <c r="G45" i="1"/>
  <c r="L45" i="1"/>
  <c r="K44" i="1"/>
  <c r="L44" i="1" s="1"/>
  <c r="M44" i="1" s="1"/>
  <c r="S45" i="1"/>
  <c r="K45" i="1"/>
  <c r="Q45" i="1"/>
  <c r="I45" i="1"/>
  <c r="H44" i="1"/>
  <c r="I44" i="1" s="1"/>
  <c r="J44" i="1" s="1"/>
  <c r="R45" i="1"/>
  <c r="J45" i="1"/>
  <c r="Q44" i="1"/>
  <c r="R44" i="1" s="1"/>
  <c r="P45" i="1"/>
  <c r="H45" i="1"/>
  <c r="M146" i="1" l="1"/>
  <c r="M144" i="1"/>
  <c r="M145" i="1"/>
  <c r="N48" i="1"/>
  <c r="M49" i="1"/>
  <c r="O48" i="1" l="1"/>
  <c r="N49" i="1"/>
  <c r="M149" i="1"/>
  <c r="M148" i="1"/>
  <c r="M147" i="1"/>
  <c r="M153" i="1" l="1"/>
  <c r="M154" i="1" s="1"/>
  <c r="M155" i="1" s="1"/>
  <c r="M150" i="1"/>
  <c r="M152" i="1"/>
  <c r="M151" i="1"/>
  <c r="P48" i="1"/>
  <c r="O49" i="1"/>
  <c r="Q48" i="1" l="1"/>
  <c r="P49" i="1"/>
  <c r="M159" i="1"/>
  <c r="M160" i="1" s="1"/>
  <c r="M161" i="1" s="1"/>
  <c r="M162" i="1" s="1"/>
  <c r="M163" i="1" s="1"/>
  <c r="M158" i="1"/>
  <c r="M157" i="1"/>
  <c r="M156" i="1"/>
  <c r="K115" i="1" l="1"/>
  <c r="K116" i="1" s="1"/>
  <c r="M164" i="1"/>
  <c r="M165" i="1" s="1"/>
  <c r="M166" i="1" s="1"/>
  <c r="Q49" i="1"/>
  <c r="R48" i="1"/>
  <c r="R49" i="1" l="1"/>
  <c r="S48" i="1"/>
  <c r="S49" i="1" s="1"/>
  <c r="M173" i="1"/>
  <c r="M174" i="1" s="1"/>
  <c r="M175" i="1" s="1"/>
  <c r="M168" i="1"/>
  <c r="M170" i="1"/>
  <c r="M169" i="1"/>
  <c r="M171" i="1"/>
  <c r="M172" i="1"/>
  <c r="M167" i="1"/>
  <c r="M178" i="1" l="1"/>
  <c r="M179" i="1" s="1"/>
  <c r="M180" i="1" s="1"/>
  <c r="M177" i="1"/>
  <c r="M176" i="1"/>
  <c r="M182" i="1" l="1"/>
  <c r="M183" i="1" s="1"/>
  <c r="M184" i="1" s="1"/>
  <c r="M181" i="1"/>
  <c r="M186" i="1" l="1"/>
  <c r="M185" i="1"/>
  <c r="Q186" i="1" l="1"/>
  <c r="M187" i="1" l="1"/>
  <c r="M188" i="1" s="1"/>
  <c r="M189" i="1" s="1"/>
  <c r="M190" i="1" l="1"/>
  <c r="Q190" i="1" s="1"/>
  <c r="M191" i="1"/>
  <c r="N234" i="1" l="1"/>
  <c r="N235" i="1" s="1"/>
  <c r="Q189" i="1"/>
  <c r="Q194" i="1" l="1"/>
  <c r="M192" i="1"/>
  <c r="M19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tc={B2C2369B-5AB8-4799-ADBB-53FE70B1D891}</author>
    <author>tc={B32118A7-72AF-4308-8F0F-1CB427E361C7}</author>
    <author>tc={E43D6F7B-7760-4E82-8B05-289195BDD286}</author>
    <author>tc={354DCFB2-C6A8-4C49-ADED-12A165C0BF8D}</author>
    <author>tc={960037BD-CAF5-4A8F-9405-0FB43B7EC13E}</author>
    <author>tc={915A2185-9E32-4F5F-8ADC-33FC11FB2342}</author>
    <author>tc={324E52DF-15B2-421A-8B73-921606388F3C}</author>
    <author>tc={D84AF9CE-7BBC-47DC-8E35-6B2129D1091B}</author>
    <author>tc={35EFAD19-3124-468F-B4B1-4CEA41E82A5A}</author>
    <author>tc={BAC7B698-3507-4FD8-A80B-3C0BAFDEC6C8}</author>
    <author>tc={27CE08BE-A2CE-40CD-B921-960E4D26A47D}</author>
    <author>tc={64F3AF48-1786-418C-9080-666F8BB9ED0A}</author>
    <author>tc={AAC2FCF2-61A4-4407-8EDC-BC338DE00E14}</author>
    <author>tc={28542F6C-CBD0-4416-AEE8-39800A69423A}</author>
    <author>tc={68697238-7AA6-4129-A2D3-BC9D34B54EFA}</author>
    <author>tc={609FAC1A-A93F-4A51-9AE7-6856C22CE023}</author>
    <author>tc={EACCEC36-61ED-425A-BA0E-5B42250D94F4}</author>
    <author>tc={83A49742-CB1E-43F8-A204-1F1084ED2DB9}</author>
    <author>tc={44ABF7B4-0ED3-4A68-B8AC-E55881B78B86}</author>
    <author>tc={6E57E18C-D11A-4963-8F2D-92BE6C3EBDCD}</author>
    <author>tc={085BACB3-5F9A-44EB-80E3-3353A589553D}</author>
    <author>tc={84AEC2F5-F8EB-4570-9D3D-3D2147511138}</author>
    <author>tc={61523BEE-6AB8-49CA-9905-9B4AA9FC02D0}</author>
    <author>tc={9952B3D3-7395-4C98-80C4-3AA6EAB2F5FB}</author>
    <author>tc={910045E8-D2A2-4840-8428-5329BD45A5D4}</author>
    <author>tc={90493324-C884-48CB-BC2B-93E06DB8B9FD}</author>
    <author>tc={A6C0B368-55FC-4848-A219-749CC87DFDC3}</author>
    <author>tc={B75C6E0C-194F-4C49-B17A-9B45245D8336}</author>
    <author>tc={61F39614-A245-4465-B60A-E04676A3D713}</author>
    <author>tc={384FABA5-28CA-4366-A403-55030DDB7FC4}</author>
    <author>tc={C6402D2E-3DAA-4991-9A0B-0E7CF79A6DF8}</author>
    <author>tc={0B3D1B67-760E-4D85-9CBB-BA988C1EFF2D}</author>
    <author>tc={9333EDE3-1F0A-48FA-A5AB-5A0CBF83E8BA}</author>
    <author>tc={5A2665E9-D647-4A7D-BD7F-9C9CDAF7B6AE}</author>
    <author>tc={0989384E-2CBF-4D20-84FE-A879BD9DBB36}</author>
    <author>tc={DAF338A2-8FBB-4A02-B037-055BC5DE01F7}</author>
    <author>tc={6B9A34CF-94CF-45CB-AB8C-EB3AF717387F}</author>
    <author>tc={03EECCFB-1B18-44FC-AD0D-A27661F32BB3}</author>
    <author>tc={987AF21D-A3A1-464F-8219-EE9E96A57BDB}</author>
    <author>tc={8A4CF3B8-E0CA-47EE-BB22-C624A7909084}</author>
    <author>tc={AE5AB344-B213-40DB-BEBD-7708B9E2BF6C}</author>
    <author>tc={73D34277-7AB0-42B6-BA29-34AC5A687F14}</author>
    <author>tc={11DF8581-81E5-4887-9C0A-D83D8A241FDE}</author>
    <author>tc={4F6AFE0B-8DF7-4DEB-BD9F-26B938C860EC}</author>
  </authors>
  <commentList>
    <comment ref="C8" authorId="0" shapeId="0" xr:uid="{B2C2369B-5AB8-4799-ADBB-53FE70B1D891}">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B32118A7-72AF-4308-8F0F-1CB427E361C7}">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E43D6F7B-7760-4E82-8B05-289195BDD286}">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9" authorId="3" shapeId="0" xr:uid="{354DCFB2-C6A8-4C49-ADED-12A165C0BF8D}">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70" authorId="4" shapeId="0" xr:uid="{960037BD-CAF5-4A8F-9405-0FB43B7EC13E}">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6" authorId="5" shapeId="0" xr:uid="{915A2185-9E32-4F5F-8ADC-33FC11FB2342}">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5" authorId="6" shapeId="0" xr:uid="{324E52DF-15B2-421A-8B73-921606388F3C}">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5" authorId="7" shapeId="0" xr:uid="{D84AF9CE-7BBC-47DC-8E35-6B2129D1091B}">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6" authorId="8" shapeId="0" xr:uid="{35EFAD19-3124-468F-B4B1-4CEA41E82A5A}">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20" authorId="9" shapeId="0" xr:uid="{BAC7B698-3507-4FD8-A80B-3C0BAFDEC6C8}">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21" authorId="10" shapeId="0" xr:uid="{27CE08BE-A2CE-40CD-B921-960E4D26A47D}">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7" authorId="11" shapeId="0" xr:uid="{64F3AF48-1786-418C-9080-666F8BB9ED0A}">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6" authorId="12" shapeId="0" xr:uid="{AAC2FCF2-61A4-4407-8EDC-BC338DE00E14}">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8" authorId="13" shapeId="0" xr:uid="{28542F6C-CBD0-4416-AEE8-39800A69423A}">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42" authorId="14" shapeId="0" xr:uid="{68697238-7AA6-4129-A2D3-BC9D34B54EFA}">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3" authorId="15" shapeId="0" xr:uid="{609FAC1A-A93F-4A51-9AE7-6856C22CE023}">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6" authorId="16" shapeId="0" xr:uid="{EACCEC36-61ED-425A-BA0E-5B42250D94F4}">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9" authorId="17" shapeId="0" xr:uid="{83A49742-CB1E-43F8-A204-1F1084ED2DB9}">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3" authorId="18" shapeId="0" xr:uid="{44ABF7B4-0ED3-4A68-B8AC-E55881B78B86}">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4" authorId="19" shapeId="0" xr:uid="{6E57E18C-D11A-4963-8F2D-92BE6C3EBDCD}">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5" authorId="20" shapeId="0" xr:uid="{085BACB3-5F9A-44EB-80E3-3353A589553D}">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9" authorId="21" shapeId="0" xr:uid="{84AEC2F5-F8EB-4570-9D3D-3D2147511138}">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60" authorId="22" shapeId="0" xr:uid="{61523BEE-6AB8-49CA-9905-9B4AA9FC02D0}">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1" authorId="23" shapeId="0" xr:uid="{9952B3D3-7395-4C98-80C4-3AA6EAB2F5FB}">
      <text>
        <t xml:space="preserve">[Threaded comment]
Your version of Excel allows you to read this threaded comment; however, any edits to it will get removed if the file is opened in a newer version of Excel. Learn more: https://go.microsoft.com/fwlink/?linkid=870924
Comment:
    1.10	tenth, subject to a Class D Interest Deferral Event not having occurred on or prior to that Interest Payment Date, to pay or to provide for all amounts due and payable in respect of the Class D Notes other than in respect of principal on the Class D Notes;
</t>
      </text>
    </comment>
    <comment ref="C162" authorId="24" shapeId="0" xr:uid="{910045E8-D2A2-4840-8428-5329BD45A5D4}">
      <text>
        <t xml:space="preserve">[Threaded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
</t>
      </text>
    </comment>
    <comment ref="C163" authorId="25" shapeId="0" xr:uid="{90493324-C884-48CB-BC2B-93E06DB8B9FD}">
      <text>
        <t xml:space="preserve">[Threaded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
</t>
      </text>
    </comment>
    <comment ref="C164" authorId="26" shapeId="0" xr:uid="{A6C0B368-55FC-4848-A219-749CC87DFDC3}">
      <text>
        <t xml:space="preserve">[Threaded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
1.13.1	the Potential Redemption Amount, less the sum of the amounts applied under items 1.11 to 1.12 above; and
1.13.2	the aggregate amount of Repayments and Prepayments received during the immediately preceding Collection Period, less amounts applied under items 1.11 to 1.12 above;
</t>
      </text>
    </comment>
    <comment ref="C165" authorId="27" shapeId="0" xr:uid="{B75C6E0C-194F-4C49-B17A-9B45245D8336}">
      <text>
        <t xml:space="preserve">[Threaded comment]
Your version of Excel allows you to read this threaded comment; however, any edits to it will get removed if the file is opened in a newer version of Excel. Learn more: https://go.microsoft.com/fwlink/?linkid=870924
Comment:
    1.14	fourteenth, during the Revolving Period only, to set aside cash in terms of paragraph 2 below in the Capital Reserve equal to the Potential Redemption Amount less the sum of the amounts applied under items 1.11 to 1.13 above;
</t>
      </text>
    </comment>
    <comment ref="C166" authorId="28" shapeId="0" xr:uid="{61F39614-A245-4465-B60A-E04676A3D713}">
      <text>
        <t xml:space="preserve">[Threaded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equal to the greater of zero and the Potential Redemption Amount less the sum of the amounts applied under items 1.11 to 1.14 above to be applied in redeeming the Notes (in the manner set out in paragraph 3 below); 
</t>
      </text>
    </comment>
    <comment ref="C173" authorId="29" shapeId="0" xr:uid="{384FABA5-28CA-4366-A403-55030DDB7FC4}">
      <text>
        <t xml:space="preserve">[Threaded comment]
Your version of Excel allows you to read this threaded comment; however, any edits to it will get removed if the file is opened in a newer version of Excel. Learn more: https://go.microsoft.com/fwlink/?linkid=870924
Comment:
    1.16	sixteenth, if there are Class A Notes outstanding to credit the Arrears Reserve up to the Arrears Reserve Required Amount;
</t>
      </text>
    </comment>
    <comment ref="C174" authorId="30" shapeId="0" xr:uid="{C6402D2E-3DAA-4991-9A0B-0E7CF79A6DF8}">
      <text>
        <t xml:space="preserve">[Threaded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 
</t>
      </text>
    </comment>
    <comment ref="C175" authorId="31" shapeId="0" xr:uid="{0B3D1B67-760E-4D85-9CBB-BA988C1EFF2D}">
      <text>
        <t xml:space="preserve">[Threaded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but there are Class B Notes outstanding, to allocate an amount equal to the greater of zero and the Potential Redemption Amount less the sum of the amounts applied under items 1.11 to 1.15 above to be applied in redeeming the remaining Notes (in the manner set out in paragraph 4 below);
</t>
      </text>
    </comment>
    <comment ref="C178" authorId="32" shapeId="0" xr:uid="{9333EDE3-1F0A-48FA-A5AB-5A0CBF83E8BA}">
      <text>
        <t xml:space="preserve">[Threaded comment]
Your version of Excel allows you to read this threaded comment; however, any edits to it will get removed if the file is opened in a newer version of Excel. Learn more: https://go.microsoft.com/fwlink/?linkid=870924
Comment:
    1.19	ninteenth, if there are no Class A Notes outstanding to credit the Arrears Reserve up to the Arrears Reserve Required Amount;
</t>
      </text>
    </comment>
    <comment ref="C179" authorId="33" shapeId="0" xr:uid="{5A2665E9-D647-4A7D-BD7F-9C9CDAF7B6AE}">
      <text>
        <t xml:space="preserve">[Threaded comment]
Your version of Excel allows you to read this threaded comment; however, any edits to it will get removed if the file is opened in a newer version of Excel. Learn more: https://go.microsoft.com/fwlink/?linkid=870924
Comment:
    1.20	twentieth, if a Class C Interest Deferral Event has occurred on or prior to such Interest Payment Date, to pay interest due and payable in respect of the Class C Notes;
</t>
      </text>
    </comment>
    <comment ref="C180" authorId="34" shapeId="0" xr:uid="{0989384E-2CBF-4D20-84FE-A879BD9DBB36}">
      <text>
        <t xml:space="preserve">[Threaded comment]
Your version of Excel allows you to read this threaded comment; however, any edits to it will get removed if the file is opened in a newer version of Excel. Learn more: https://go.microsoft.com/fwlink/?linkid=870924
Comment:
    1.21	twenty-first, if there are no Class B Notes outstanding on such Interest Payment Date, to allocate an amount equal to the greater of zero and the Potential Redemption Amount less the sum of the amounts applied under items 1.11 to 1.15 and 1.18 above to be applied in redeeming the remaining Notes (in the manner set out in paragraph 5 below);
</t>
      </text>
    </comment>
    <comment ref="C182" authorId="35" shapeId="0" xr:uid="{DAF338A2-8FBB-4A02-B037-055BC5DE01F7}">
      <text>
        <t xml:space="preserve">[Threaded comment]
Your version of Excel allows you to read this threaded comment; however, any edits to it will get removed if the file is opened in a newer version of Excel. Learn more: https://go.microsoft.com/fwlink/?linkid=870924
Comment:
    1.22	twenty-second, to pay or provide for pari passu and pro rata the Derivative Termination Amounts due and payable to any Derivative Counterparty under the Derivative Contracts where the Derivative Counterparty is in default;
</t>
      </text>
    </comment>
    <comment ref="C183" authorId="36" shapeId="0" xr:uid="{6B9A34CF-94CF-45CB-AB8C-EB3AF717387F}">
      <text>
        <t xml:space="preserve">[Threaded comment]
Your version of Excel allows you to read this threaded comment; however, any edits to it will get removed if the file is opened in a newer version of Excel. Learn more: https://go.microsoft.com/fwlink/?linkid=870924
Comment:
    1.23	twenty-third, if a Class D Interest Deferral Event occurs on such Interest Payment Date, to pay interest due in respect of the Class D Notes; 
</t>
      </text>
    </comment>
    <comment ref="C184" authorId="37" shapeId="0" xr:uid="{03EECCFB-1B18-44FC-AD0D-A27661F32BB3}">
      <text>
        <t xml:space="preserve">[Threaded comment]
Your version of Excel allows you to read this threaded comment; however, any edits to it will get removed if the file is opened in a newer version of Excel. Learn more: https://go.microsoft.com/fwlink/?linkid=870924
Comment:
    1.24	twenty-fourth, if there are no Class C Notes outstanding on such Interest Payment Date, to allocate an amount to be applied in redeeming the Class D Notes (in the manner set out in paragraph 6 below) equal to the greater of zero and the Potential Redemption Amount less the sum of the amounts applied under items 1.11 to and including 1.15, 1.18 and 1.21 above;
</t>
      </text>
    </comment>
    <comment ref="C186" authorId="38" shapeId="0" xr:uid="{987AF21D-A3A1-464F-8219-EE9E96A57BDB}">
      <text>
        <t xml:space="preserve">[Threaded comment]
Your version of Excel allows you to read this threaded comment; however, any edits to it will get removed if the file is opened in a newer version of Excel. Learn more: https://go.microsoft.com/fwlink/?linkid=870924
Comment:
    1.25	twenty fifth, provided that a Substitute Servicer has not assumed the role of Servicer, to pay or provide for the Subordinated Servicing Fee due and payable to the Servicer on each Interest Payment Date, if any (inclusive of VAT, if any);
</t>
      </text>
    </comment>
    <comment ref="C187" authorId="39" shapeId="0" xr:uid="{8A4CF3B8-E0CA-47EE-BB22-C624A7909084}">
      <text>
        <t xml:space="preserve">[Threaded comment]
Your version of Excel allows you to read this threaded comment; however, any edits to it will get removed if the file is opened in a newer version of Excel. Learn more: https://go.microsoft.com/fwlink/?linkid=870924
Comment:
    1.26	twenty-sixth,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 Latest Coupon Step-Up Date
</t>
      </text>
    </comment>
    <comment ref="C188" authorId="40" shapeId="0" xr:uid="{AE5AB344-B213-40DB-BEBD-7708B9E2BF6C}">
      <text>
        <t xml:space="preserve">[Threaded comment]
Your version of Excel allows you to read this threaded comment; however, any edits to it will get removed if the file is opened in a newer version of Excel. Learn more: https://go.microsoft.com/fwlink/?linkid=870924
Comment:
    1.27	twenty-seventh, to pay or provide for pari passu and pro rata any net settlement amounts and Derivative Termination Amounts due and payable to any Subordinated Derivative Counterparty in accordance with the Subordinated Derivative Contracts;
</t>
      </text>
    </comment>
    <comment ref="C189" authorId="41" shapeId="0" xr:uid="{73D34277-7AB0-42B6-BA29-34AC5A687F14}">
      <text>
        <t xml:space="preserve">[Threaded comment]
Your version of Excel allows you to read this threaded comment; however, any edits to it will get removed if the file is opened in a newer version of Excel. Learn more: https://go.microsoft.com/fwlink/?linkid=870924
Comment:
    1.28	twenty-eight, to pay amounts due and payable in respect of the Subordinated Loan;
</t>
      </text>
    </comment>
    <comment ref="C192" authorId="42" shapeId="0" xr:uid="{11DF8581-81E5-4887-9C0A-D83D8A241FDE}">
      <text>
        <t xml:space="preserve">[Threaded comment]
Your version of Excel allows you to read this threaded comment; however, any edits to it will get removed if the file is opened in a newer version of Excel. Learn more: https://go.microsoft.com/fwlink/?linkid=870924
Comment:
    1.29	twenty-ninth, to pay or provide for the dividend due and payable to the Preference Shareholder, net of Taxes; and
</t>
      </text>
    </comment>
    <comment ref="C193" authorId="43" shapeId="0" xr:uid="{4F6AFE0B-8DF7-4DEB-BD9F-26B938C860EC}">
      <text>
        <t xml:space="preserve">[Threaded comment]
Your version of Excel allows you to read this threaded comment; however, any edits to it will get removed if the file is opened in a newer version of Excel. Learn more: https://go.microsoft.com/fwlink/?linkid=870924
Comment:
    1.30	thirtieth,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tc={1FB1A99A-1514-4142-8B5D-36719F2BE02F}</author>
    <author>tc={ED29F932-212A-41D9-BB06-8560CA54C7A3}</author>
    <author>tc={200246AD-CE99-4391-9DE0-AE5B85F9F4F8}</author>
    <author>tc={B4B1D245-57DD-47D2-A82A-EE15DC3C0069}</author>
    <author>tc={8FB3039C-5849-448E-BE42-1DDAA1FF8E1A}</author>
  </authors>
  <commentList>
    <comment ref="C30" authorId="0" shapeId="0" xr:uid="{1FB1A99A-1514-4142-8B5D-36719F2BE02F}">
      <text>
        <t xml:space="preserve">[Threaded comment]
Your version of Excel allows you to read this threaded comment; however, any edits to it will get removed if the file is opened in a newer version of Excel. Learn more: https://go.microsoft.com/fwlink/?linkid=870924
Comment:
    Drawdowns + Insurance charges
</t>
      </text>
    </comment>
    <comment ref="C31" authorId="1" shapeId="0" xr:uid="{ED29F932-212A-41D9-BB06-8560CA54C7A3}">
      <text>
        <t>[Threaded comment]
Your version of Excel allows you to read this threaded comment; however, any edits to it will get removed if the file is opened in a newer version of Excel. Learn more: https://go.microsoft.com/fwlink/?linkid=870924
Comment:
    Penalties + Raising fee</t>
      </text>
    </comment>
    <comment ref="C38" authorId="2" shapeId="0" xr:uid="{200246AD-CE99-4391-9DE0-AE5B85F9F4F8}">
      <text>
        <t>[Threaded comment]
Your version of Excel allows you to read this threaded comment; however, any edits to it will get removed if the file is opened in a newer version of Excel. Learn more: https://go.microsoft.com/fwlink/?linkid=870924
Comment:
    Collections + Capitalised arrears</t>
      </text>
    </comment>
    <comment ref="C42" authorId="3" shapeId="0" xr:uid="{B4B1D245-57DD-47D2-A82A-EE15DC3C0069}">
      <text>
        <t>[Threaded comment]
Your version of Excel allows you to read this threaded comment; however, any edits to it will get removed if the file is opened in a newer version of Excel. Learn more: https://go.microsoft.com/fwlink/?linkid=870924
Comment:
    Settlements</t>
      </text>
    </comment>
    <comment ref="R42" authorId="4" shapeId="0" xr:uid="{8FB3039C-5849-448E-BE42-1DDAA1FF8E1A}">
      <text>
        <t>[Threaded comment]
Your version of Excel allows you to read this threaded comment; however, any edits to it will get removed if the file is opened in a newer version of Excel. Learn more: https://go.microsoft.com/fwlink/?linkid=870924
Comment:
    This relates to Refund repayment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tc={5B5A119D-12F1-44DB-BA58-B0C04AE2A620}</author>
    <author>tc={12B63645-36BB-4813-BA0F-0315BBFFBC5B}</author>
    <author>tc={29A5B01D-4E15-45C2-8AA6-0210433F8F8B}</author>
    <author>tc={1316BA4C-EB9B-4AD9-B31C-AD6FB35CEDC2}</author>
    <author>tc={732242BF-C12C-43DE-BD8B-50A1206D53B1}</author>
    <author>tc={EA0020D1-8591-4B95-8C02-46F237167B74}</author>
    <author>tc={38EDAEC1-C5EE-474B-9D3D-575219ABB377}</author>
    <author>tc={50C3DC43-35EE-4777-948F-3D13813300F0}</author>
    <author>tc={EA9B0D12-1A32-400D-A96A-9A363FA821A3}</author>
    <author>tc={6987DEF7-CF47-47A9-BEB3-6523837AAEBA}</author>
    <author>tc={64F480C2-8613-4500-A68C-D5DAF6DA409B}</author>
    <author>tc={52BD208F-2D13-4B1A-95FA-F48630875FD9}</author>
    <author>tc={A8E4F1AA-351C-49B7-A956-7A9E23DF7422}</author>
    <author>tc={FE06A941-F4FE-4384-BD1C-3F4DEAA0F93C}</author>
    <author>tc={D24C1C51-DBD8-46BC-821C-44BA87F6A345}</author>
    <author>tc={643F8344-5996-4744-9D98-9BECD41D3254}</author>
    <author>tc={DCB6D698-8737-44DD-BC9D-7C1798A191E2}</author>
    <author>tc={6BA329A3-62C4-4089-A46A-28CE09DD16DE}</author>
    <author>tc={36BD3785-DD3F-406F-B802-84A1DAA36525}</author>
    <author>tc={9CD7D285-F12C-4BB9-8D98-E88B8C30F5FF}</author>
    <author>tc={28A07460-0E76-40C8-9A90-2886F43108A6}</author>
    <author>tc={E3438696-E09F-429F-AD94-0DB8E987E6CE}</author>
    <author>tc={3611B2D8-1018-4FA0-A02F-54D50CC7EB3A}</author>
    <author>tc={2B052882-CBD7-4A1F-A8E1-D9232CE6EFDA}</author>
    <author>tc={82525537-36E7-4E21-B2A1-816A3F480635}</author>
    <author>tc={1F836DDC-CDF4-46A0-81AC-49E0BB57C48A}</author>
    <author>tc={22C8EF5A-835D-4C2E-A219-5EB4888E9628}</author>
    <author>tc={D848BF59-CE18-41AF-9555-D7D30DD67B87}</author>
    <author>tc={BA5C3F86-676A-4B46-9B9C-CCADC6C03223}</author>
    <author>tc={E5822FA6-A612-4BAD-A5DA-6DC1ABCEBB2E}</author>
    <author>tc={11368583-08E2-4AD7-BE36-79D710A9C8CC}</author>
    <author>tc={72B267EE-9F55-4ED3-A4AA-2CD93B142A9D}</author>
    <author>tc={CC9EB172-38A3-40B1-B525-8CCC5181214C}</author>
    <author>tc={41C2431A-BC9E-4556-9262-DD9BAB9F960C}</author>
    <author>tc={A545819A-6FC7-42D9-8DAE-3DDA8EB49225}</author>
    <author>tc={CF0AB983-6C3F-4A8A-9D23-7B430BA25A07}</author>
    <author>tc={4272E2A9-2F95-449F-A735-A85177F1FFB9}</author>
    <author>tc={994F0461-0F79-411C-BA15-BDDD80A9210C}</author>
    <author>tc={097B526F-643C-4E38-8D43-CF128CD5A1D4}</author>
    <author>tc={E73DEBDB-C0C5-400C-9416-77C8CBD35F86}</author>
  </authors>
  <commentList>
    <comment ref="A4" authorId="0" shapeId="0" xr:uid="{5B5A119D-12F1-44DB-BA58-B0C04AE2A620}">
      <text>
        <t>[Threaded comment]
Your version of Excel allows you to read this threaded comment; however, any edits to it will get removed if the file is opened in a newer version of Excel. Learn more: https://go.microsoft.com/fwlink/?linkid=870924
Comment:
    The unique identifier assigned by the reporting entity in accordance with Article 11(1) of Delegated Regulation (EU) …/… [include number of the disclosure RTS].</t>
      </text>
    </comment>
    <comment ref="A5" authorId="1" shapeId="0" xr:uid="{12B63645-36BB-4813-BA0F-0315BBFFBC5B}">
      <text>
        <t>[Threaded comment]
Your version of Excel allows you to read this threaded comment; however, any edits to it will get removed if the file is opened in a newer version of Excel. Learn more: https://go.microsoft.com/fwlink/?linkid=870924
Comment:
    The data cut-off date for this data submission. This must match the data cut-off date in the applicable underlying exposure templates submitted.</t>
      </text>
    </comment>
    <comment ref="A6" authorId="2" shapeId="0" xr:uid="{29A5B01D-4E15-45C2-8AA6-0210433F8F8B}">
      <text>
        <t>[Threaded comment]
Your version of Excel allows you to read this threaded comment; however, any edits to it will get removed if the file is opened in a newer version of Excel. Learn more: https://go.microsoft.com/fwlink/?linkid=870924
Comment:
    Enter the name of the securitisation</t>
      </text>
    </comment>
    <comment ref="A7" authorId="3" shapeId="0" xr:uid="{1316BA4C-EB9B-4AD9-B31C-AD6FB35CEDC2}">
      <text>
        <t>[Threaded comment]
Your version of Excel allows you to read this threaded comment; however, any edits to it will get removed if the file is opened in a newer version of Excel. Learn more: https://go.microsoft.com/fwlink/?linkid=870924
Comment:
    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text>
    </comment>
    <comment ref="A8" authorId="4" shapeId="0" xr:uid="{732242BF-C12C-43DE-BD8B-50A1206D53B1}">
      <text>
        <t>[Threaded comment]
Your version of Excel allows you to read this threaded comment; however, any edits to it will get removed if the file is opened in a newer version of Excel. Learn more: https://go.microsoft.com/fwlink/?linkid=870924
Comment:
    First and Last name of the contact person(s) responsible for preparing this securitisation data submission and to whom questions on this data submission must be addressed.</t>
      </text>
    </comment>
    <comment ref="A9" authorId="5" shapeId="0" xr:uid="{EA0020D1-8591-4B95-8C02-46F237167B74}">
      <text>
        <t>[Threaded comment]
Your version of Excel allows you to read this threaded comment; however, any edits to it will get removed if the file is opened in a newer version of Excel. Learn more: https://go.microsoft.com/fwlink/?linkid=870924
Comment:
    Direct telephone number(s) of the contact person(s) responsible for preparing this securitisation data submission and to whom questions on this data submission must be addressed.</t>
      </text>
    </comment>
    <comment ref="A10" authorId="6" shapeId="0" xr:uid="{38EDAEC1-C5EE-474B-9D3D-575219ABB377}">
      <text>
        <t>[Threaded comment]
Your version of Excel allows you to read this threaded comment; however, any edits to it will get removed if the file is opened in a newer version of Excel. Learn more: https://go.microsoft.com/fwlink/?linkid=870924
Comment:
    Direct email address(es) of the contact person(s) responsible for preparing this securitisation data submission and to whom questions on this data submission must be addressed.</t>
      </text>
    </comment>
    <comment ref="A11" authorId="7" shapeId="0" xr:uid="{50C3DC43-35EE-4777-948F-3D13813300F0}">
      <text>
        <t>[Threaded comment]
Your version of Excel allows you to read this threaded comment; however, any edits to it will get removed if the file is opened in a newer version of Excel. Learn more: https://go.microsoft.com/fwlink/?linkid=870924
Comment:
    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text>
    </comment>
    <comment ref="A12" authorId="8" shapeId="0" xr:uid="{EA9B0D12-1A32-400D-A96A-9A363FA821A3}">
      <text>
        <t>[Threaded comment]
Your version of Excel allows you to read this threaded comment; however, any edits to it will get removed if the file is opened in a newer version of Excel. Learn more: https://go.microsoft.com/fwlink/?linkid=870924
Comment:
    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t>
      </text>
    </comment>
    <comment ref="A13" authorId="9" shapeId="0" xr:uid="{6987DEF7-CF47-47A9-BEB3-6523837AAEBA}">
      <text>
        <t>[Threaded comment]
Your version of Excel allows you to read this threaded comment; however, any edits to it will get removed if the file is opened in a newer version of Excel. Learn more: https://go.microsoft.com/fwlink/?linkid=870924
Comment:
    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text>
    </comment>
    <comment ref="A14" authorId="10" shapeId="0" xr:uid="{64F480C2-8613-4500-A68C-D5DAF6DA409B}">
      <text>
        <t>[Threaded comment]
Your version of Excel allows you to read this threaded comment; however, any edits to it will get removed if the file is opened in a newer version of Excel. Learn more: https://go.microsoft.com/fwlink/?linkid=870924
Comment:
    In accordance with Article 242(13) and (14) of Regulation (EU) No 575/2013, the securitisation risk transfer method is 'traditional' (i.e. 'true sale').</t>
      </text>
    </comment>
    <comment ref="A15" authorId="11" shapeId="0" xr:uid="{52BD208F-2D13-4B1A-95FA-F48630875FD9}">
      <text>
        <t>[Threaded comment]
Your version of Excel allows you to read this threaded comment; however, any edits to it will get removed if the file is opened in a newer version of Excel. Learn more: https://go.microsoft.com/fwlink/?linkid=870924
Comment:
    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text>
    </comment>
    <comment ref="A16" authorId="12" shapeId="0" xr:uid="{A8E4F1AA-351C-49B7-A956-7A9E23DF7422}">
      <text>
        <t>[Threaded comment]
Your version of Excel allows you to read this threaded comment; however, any edits to it will get removed if the file is opened in a newer version of Excel. Learn more: https://go.microsoft.com/fwlink/?linkid=870924
Comment:
    The amount of funds left over after application of all currently-applicable stages of the waterfall, commonly referred to as ‘excess spread’.
Include the currency in which the amount is denominated, using {CURRENCYCODE_3} format.</t>
      </text>
    </comment>
    <comment ref="A17" authorId="13" shapeId="0" xr:uid="{FE06A941-F4FE-4384-BD1C-3F4DEAA0F93C}">
      <text>
        <t>[Threaded comment]
Your version of Excel allows you to read this threaded comment; however, any edits to it will get removed if the file is opened in a newer version of Excel. Learn more: https://go.microsoft.com/fwlink/?linkid=870924
Comment:
    Excess spread is currently trapped in the securitisation (e.g. accumulated in a separate reserve account)</t>
      </text>
    </comment>
    <comment ref="A18" authorId="14" shapeId="0" xr:uid="{D24C1C51-DBD8-46BC-821C-44BA87F6A345}">
      <text>
        <t>[Threaded comment]
Your version of Excel allows you to read this threaded comment; however, any edits to it will get removed if the file is opened in a newer version of Excel. Learn more: https://go.microsoft.com/fwlink/?linkid=870924
Comment:
    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t>
      </text>
    </comment>
    <comment ref="A19" authorId="15" shapeId="0" xr:uid="{643F8344-5996-4744-9D98-9BECD41D3254}">
      <text>
        <t>[Threaded comment]
Your version of Excel allows you to read this threaded comment; however, any edits to it will get removed if the file is opened in a newer version of Excel. Learn more: https://go.microsoft.com/fwlink/?linkid=870924
Comment:
    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text>
    </comment>
    <comment ref="A20" authorId="16" shapeId="0" xr:uid="{DCB6D698-8737-44DD-BC9D-7C1798A191E2}">
      <text>
        <t>[Threaded comment]
Your version of Excel allows you to read this threaded comment; however, any edits to it will get removed if the file is opened in a newer version of Excel. Learn more: https://go.microsoft.com/fwlink/?linkid=870924
Comment:
    Total reductions in principal underlying exposures during the period.
Include the currency in which the amount is denominated, using {CURRENCYCODE_3} format.</t>
      </text>
    </comment>
    <comment ref="A21" authorId="17" shapeId="0" xr:uid="{6BA329A3-62C4-4089-A46A-28CE09DD16DE}">
      <text>
        <t>[Threaded comment]
Your version of Excel allows you to read this threaded comment; however, any edits to it will get removed if the file is opened in a newer version of Excel. Learn more: https://go.microsoft.com/fwlink/?linkid=870924
Comment:
    Total amount of gross principal charge-offs (i.e. before recoveries) for the period. Charge-off is as per securitisation definition, or alternatively per lender's usual practice.
Include the currency in which the amount is denominated, using {CURRENCYCODE_3} format.</t>
      </text>
    </comment>
    <comment ref="A22" authorId="18" shapeId="0" xr:uid="{36BD3785-DD3F-406F-B802-84A1DAA36525}">
      <text>
        <t>[Threaded comment]
Your version of Excel allows you to read this threaded comment; however, any edits to it will get removed if the file is opened in a newer version of Excel. Learn more: https://go.microsoft.com/fwlink/?linkid=870924
Comment:
    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text>
    </comment>
    <comment ref="A23" authorId="19" shapeId="0" xr:uid="{9CD7D285-F12C-4BB9-8D98-E88B8C30F5FF}">
      <text>
        <t>[Threaded comment]
Your version of Excel allows you to read this threaded comment; however, any edits to it will get removed if the file is opened in a newer version of Excel. Learn more: https://go.microsoft.com/fwlink/?linkid=870924
Comment:
    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text>
    </comment>
    <comment ref="A24" authorId="20" shapeId="0" xr:uid="{28A07460-0E76-40C8-9A90-2886F43108A6}">
      <text>
        <t>[Threaded comment]
Your version of Excel allows you to read this threaded comment; however, any edits to it will get removed if the file is opened in a newer version of Excel. Learn more: https://go.microsoft.com/fwlink/?linkid=870924
Comment:
    The total outstanding principal amount as at the data cut-off date of exposures in default as at the cut-off date, using the definition of default specified in the securitisation documentation
Include the currency in which the amount is denominated, using {CURRENCYCODE_3} format.</t>
      </text>
    </comment>
    <comment ref="A25" authorId="21" shapeId="0" xr:uid="{E3438696-E09F-429F-AD94-0DB8E987E6CE}">
      <text>
        <t>[Threaded comment]
Your version of Excel allows you to read this threaded comment; however, any edits to it will get removed if the file is opened in a newer version of Excel. Learn more: https://go.microsoft.com/fwlink/?linkid=870924
Comment:
    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text>
    </comment>
    <comment ref="A26" authorId="22" shapeId="0" xr:uid="{3611B2D8-1018-4FA0-A02F-54D50CC7EB3A}">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7" authorId="23" shapeId="0" xr:uid="{2B052882-CBD7-4A1F-A8E1-D9232CE6EFDA}">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8" authorId="24" shapeId="0" xr:uid="{82525537-36E7-4E21-B2A1-816A3F480635}">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9" authorId="25" shapeId="0" xr:uid="{1F836DDC-CDF4-46A0-81AC-49E0BB57C48A}">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0" authorId="26" shapeId="0" xr:uid="{22C8EF5A-835D-4C2E-A219-5EB4888E9628}">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1" authorId="27" shapeId="0" xr:uid="{D848BF59-CE18-41AF-9555-D7D30DD67B87}">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3" authorId="28" shapeId="0" xr:uid="{BA5C3F86-676A-4B46-9B9C-CCADC6C03223}">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IVSS1.</t>
      </text>
    </comment>
    <comment ref="A34" authorId="29" shapeId="0" xr:uid="{E5822FA6-A612-4BAD-A5DA-6DC1ABCEBB2E}">
      <text>
        <t>[Threaded comment]
Your version of Excel allows you to read this threaded comment; however, any edits to it will get removed if the file is opened in a newer version of Excel. Learn more: https://go.microsoft.com/fwlink/?linkid=870924
Comment:
    The original unique test/event/trigger identifier. The reporting entity must not amend this unique identifier.</t>
      </text>
    </comment>
    <comment ref="A41" authorId="30" shapeId="0" xr:uid="{11368583-08E2-4AD7-BE36-79D710A9C8CC}">
      <text>
        <t>[Threaded comment]
Your version of Excel allows you to read this threaded comment; however, any edits to it will get removed if the file is opened in a newer version of Excel. Learn more: https://go.microsoft.com/fwlink/?linkid=870924
Comment:
    If the original identifier in field IVSR2 cannot be maintained in this field enter the new identifier here. If there has been no change in the identifier, enter the same identifier as in IVSR2. The reporting entity must not amend this unique identifier.</t>
      </text>
    </comment>
    <comment ref="A48" authorId="31" shapeId="0" xr:uid="{72B267EE-9F55-4ED3-A4AA-2CD93B142A9D}">
      <text>
        <t>[Threaded comment]
Your version of Excel allows you to read this threaded comment; however, any edits to it will get removed if the file is opened in a newer version of Excel. Learn more: https://go.microsoft.com/fwlink/?linkid=870924
Comment:
    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text>
    </comment>
    <comment ref="A55" authorId="32" shapeId="0" xr:uid="{CC9EB172-38A3-40B1-B525-8CCC5181214C}">
      <text>
        <t>[Threaded comment]
Your version of Excel allows you to read this threaded comment; however, any edits to it will get removed if the file is opened in a newer version of Excel. Learn more: https://go.microsoft.com/fwlink/?linkid=870924
Comment:
    Is this status of the test/event/trigger set to 'Breach' (i.e. the test has not been met or the trigger conditions have been met) at the data cut-off date?</t>
      </text>
    </comment>
    <comment ref="A56" authorId="33" shapeId="0" xr:uid="{41C2431A-BC9E-4556-9262-DD9BAB9F960C}">
      <text>
        <t>[Threaded comment]
Your version of Excel allows you to read this threaded comment; however, any edits to it will get removed if the file is opened in a newer version of Excel. Learn more: https://go.microsoft.com/fwlink/?linkid=870924
Comment:
    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text>
    </comment>
    <comment ref="A58" authorId="34" shapeId="0" xr:uid="{A545819A-6FC7-42D9-8DAE-3DDA8EB49225}">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IVSS1.</t>
      </text>
    </comment>
    <comment ref="A59" authorId="35" shapeId="0" xr:uid="{CF0AB983-6C3F-4A8A-9D23-7B430BA25A07}">
      <text>
        <t>[Threaded comment]
Your version of Excel allows you to read this threaded comment; however, any edits to it will get removed if the file is opened in a newer version of Excel. Learn more: https://go.microsoft.com/fwlink/?linkid=870924
Comment:
    The original unique cashflow item identifier. The reporting entity must not amend this unique identifier.</t>
      </text>
    </comment>
    <comment ref="A60" authorId="36" shapeId="0" xr:uid="{4272E2A9-2F95-449F-A735-A85177F1FFB9}">
      <text>
        <t>[Threaded comment]
Your version of Excel allows you to read this threaded comment; however, any edits to it will get removed if the file is opened in a newer version of Excel. Learn more: https://go.microsoft.com/fwlink/?linkid=870924
Comment:
    If the original identifier in field IVSF2 cannot be maintained in this field enter the new identifier here. If there has been no change in the identifier, enter the same identifier as in IVSF2. The reporting entity must not amend this unique identifier.</t>
      </text>
    </comment>
    <comment ref="A61" authorId="37" shapeId="0" xr:uid="{994F0461-0F79-411C-BA15-BDDD80A9210C}">
      <text>
        <t xml:space="preserve">[Threaded comment]
Your version of Excel allows you to read this threaded comment; however, any edits to it will get removed if the file is opened in a newer version of Excel. Learn more: https://go.microsoft.com/fwlink/?linkid=870924
Comment:
    List the cashflow item. This field is to be completed in the order of the applicable priority of receipts or payments as at the data cut-off date. That is, each source of cash inflows must be listed in turn, after which sources of cash outflows must be listed. </t>
      </text>
    </comment>
    <comment ref="A62" authorId="38" shapeId="0" xr:uid="{097B526F-643C-4E38-8D43-CF128CD5A1D4}">
      <text>
        <t>[Threaded comment]
Your version of Excel allows you to read this threaded comment; however, any edits to it will get removed if the file is opened in a newer version of Excel. Learn more: https://go.microsoft.com/fwlink/?linkid=870924
Comment:
    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text>
    </comment>
    <comment ref="A63" authorId="39" shapeId="0" xr:uid="{E73DEBDB-C0C5-400C-9416-77C8CBD35F86}">
      <text>
        <t>[Threaded comment]
Your version of Excel allows you to read this threaded comment; however, any edits to it will get removed if the file is opened in a newer version of Excel. Learn more: https://go.microsoft.com/fwlink/?linkid=870924
Comment:
    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tc={F41B3194-A5D5-46F0-82D2-B358C1187B72}</author>
    <author>tc={CE3CE78F-E559-482F-A02F-F7DA7C121990}</author>
    <author>tc={8A2D7CB6-FDFA-4E40-A862-E6D6DB77A068}</author>
    <author>tc={4AD19D66-2423-4CCA-B379-BF944F991AED}</author>
    <author>tc={E6B082C8-8A03-4137-BE93-106881A7FE8E}</author>
    <author>tc={88E6F972-5203-438B-A3A9-309D9CC69FC9}</author>
    <author>tc={D21722AA-3BB8-4E5A-AF84-0039EB7C9B02}</author>
    <author>tc={8906A36D-E376-4F58-94E0-E1A1D4D07FA7}</author>
    <author>tc={42D1ED59-AA27-4EAC-AEFD-0D83E5D4C882}</author>
    <author>tc={053B8EE4-51C5-431C-869C-99E671EF4C94}</author>
    <author>tc={F8077F96-A202-4F60-B4B0-1551C03DCCBB}</author>
    <author>tc={504860A7-A04B-4749-BAD6-4C1953D8F777}</author>
    <author>tc={5923A607-F028-4AFF-9F98-AE6779947958}</author>
    <author>tc={FAD750FE-3F0E-4F24-B31C-B04834B4A7A3}</author>
    <author>tc={2F876BB3-51E1-4B23-A3A6-A1376DB64410}</author>
    <author>tc={1C7B68F7-5CD3-4958-93E9-E2F95FD3FC28}</author>
    <author>tc={882CCA26-50B1-4198-B8E6-5CAE3F6593AA}</author>
    <author>tc={FF390E4E-F3E2-45B5-9945-A8B8173C844E}</author>
    <author>tc={57348067-DE99-44BB-BBC1-746DB6DEDB02}</author>
    <author>tc={B813EC6D-1DA9-4248-9ACF-6EE67F5CA6E0}</author>
    <author>tc={AFF743A5-34CE-46F2-B4C4-E3B1C55685DE}</author>
    <author>tc={9871BDB6-D2D0-4B11-A6E0-362167E218FA}</author>
    <author>tc={E74226B2-74D0-4657-92D3-43F7339A6BAF}</author>
    <author>tc={A7690CD5-406E-488D-B87A-1DC91435A691}</author>
    <author>tc={EAAED669-26EF-4BD3-8D33-204A1B5FA513}</author>
    <author>tc={8C610146-CF32-4526-AC52-6CF156BC2054}</author>
    <author>tc={53A98701-7247-4113-A8ED-F44ED4836E4E}</author>
    <author>tc={4B8E9694-9EF9-4A30-87CB-86955199C598}</author>
    <author>tc={A7326E34-61BB-484B-9DD0-9DFB6F9950DD}</author>
    <author>tc={8AF470D4-105D-40BE-BA0D-BDBB410D66A0}</author>
    <author>tc={0D8423C3-3A3A-495C-91DE-F31D92270EC7}</author>
    <author>tc={7D1DF766-D717-4EE2-A4F1-38314DAF2662}</author>
    <author>tc={ADE6D09A-BD34-4B55-B611-0AA804B0FB03}</author>
    <author>tc={EDA00761-3578-45F9-BEAD-17039055BC6D}</author>
    <author>tc={AD1222E2-32E1-42E1-8B6D-D767D449180F}</author>
    <author>tc={7080E573-90E8-412C-8364-903AB094D671}</author>
    <author>tc={98EA2400-1C68-423E-ABEB-9D6B2010E5F5}</author>
    <author>tc={B9363A9E-F9FD-4FF1-9A4C-984B00B862C0}</author>
    <author>tc={88E9FB3F-C4EE-484A-AF3C-6B0FA024421B}</author>
    <author>tc={DBC1C846-530C-40DC-8ADC-41185007FD43}</author>
    <author>tc={6F9ED201-0C03-41EA-B87C-7896B8DA3391}</author>
    <author>tc={08812EEB-EA27-40E9-AFB0-04143426838D}</author>
    <author>tc={9BC0BAE8-6BC9-4D08-9C09-10C1D15D8CAD}</author>
    <author>tc={97545469-9A0F-4E87-8F7B-3CC5F7D01792}</author>
    <author>tc={06E5FFA0-FE2C-4D7E-82E9-EF84D47B162C}</author>
    <author>tc={6BB56A96-5F36-4D6E-B2D6-EBD17CBCEC6F}</author>
    <author>tc={9E549A11-3A6A-4DE0-84D3-6003015B428E}</author>
    <author>tc={9673A4B8-9BB4-4489-8903-DC9E5089AEDF}</author>
    <author>tc={6718D5BD-F145-4EAA-BA4B-1B64E95356B1}</author>
    <author>tc={D0F5646A-23C9-4639-9D40-0A9DA3A7C3A1}</author>
    <author>tc={B8637BA3-4A28-4D67-9661-7799EE331DE6}</author>
    <author>tc={68F9FFDE-9161-41AB-A80F-D68960D8F044}</author>
    <author>tc={6FFDFF13-78E5-4DDC-8A64-42897D12FB2F}</author>
    <author>tc={335C5626-484D-4DFD-ACE3-FD08E7632445}</author>
    <author>tc={1481C168-3E1C-4C59-90E0-CFF733528014}</author>
    <author>tc={00358F65-07E0-45BC-9818-DCF93FA444F7}</author>
    <author>tc={C7FCE83E-1112-45A7-BB9B-E2D366246098}</author>
    <author>tc={57A54A49-F183-491F-AA00-245400682210}</author>
    <author>tc={E7E5F4B3-AE62-472F-9AAA-B6972DCCBA56}</author>
    <author>tc={501EC248-2BEC-481B-BEAE-EF7A7410EB31}</author>
    <author>tc={8B23B3DC-D2B3-417E-95E2-BB8E42A75C14}</author>
    <author>tc={78693EED-4EDC-4624-89FA-68C7FAFB5B18}</author>
    <author>tc={18C68F13-1C1E-46B8-B765-DAC3DA297425}</author>
    <author>tc={1B7917F9-E200-4449-ABD9-AD874CEEC8BA}</author>
    <author>tc={5B4CBEDF-60E8-426A-819E-5D22EB1EA469}</author>
    <author>tc={0EDFD948-F5E4-41CE-B856-CE1803E5E647}</author>
    <author>tc={1662E7D6-18B8-4B04-9CF7-F76368B9E372}</author>
    <author>tc={C034BBA7-D5A2-4E10-B51F-5EA497A1ACF7}</author>
    <author>tc={DE8B3868-3FE2-4ED3-9437-AB119B13D3EB}</author>
    <author>tc={FAAEC40A-89F7-484E-AEE3-ED75122F95E6}</author>
    <author>tc={2D3BD6A9-F10B-46CA-B0FF-03B5830A7FD4}</author>
  </authors>
  <commentList>
    <comment ref="CU1" authorId="0" shapeId="0" xr:uid="{F41B3194-A5D5-46F0-82D2-B358C1187B72}">
      <text>
        <t>[Threaded comment]
Your version of Excel allows you to read this threaded comment; however, any edits to it will get removed if the file is opened in a newer version of Excel. Learn more: https://go.microsoft.com/fwlink/?linkid=870924
Comment:
    Will sort this column out with Paul</t>
      </text>
    </comment>
    <comment ref="A2" authorId="1" shapeId="0" xr:uid="{CE3CE78F-E559-482F-A02F-F7DA7C121990}">
      <text>
        <t>[Threaded comment]
Your version of Excel allows you to read this threaded comment; however, any edits to it will get removed if the file is opened in a newer version of Excel. Learn more: https://go.microsoft.com/fwlink/?linkid=870924
Comment:
    The unique identifier assigned by the reporting entity in accordance with Article 11(1) of Delegated Regulation (EU) …/… [include number of the disclosure RTS].</t>
      </text>
    </comment>
    <comment ref="B2" authorId="2" shapeId="0" xr:uid="{8A2D7CB6-FDFA-4E40-A862-E6D6DB77A068}">
      <text>
        <t>[Threaded comment]
Your version of Excel allows you to read this threaded comment; however, any edits to it will get removed if the file is opened in a newer version of Excel. Learn more: https://go.microsoft.com/fwlink/?linkid=870924
Comment:
    Unique underlying exposure identifier. The identifier must be different from any external identification number, to ensure anonymity of the obligor. The reporting entity must not amend this unique identifier.</t>
      </text>
    </comment>
    <comment ref="C2" authorId="3" shapeId="0" xr:uid="{4AD19D66-2423-4CCA-B379-BF944F991AED}">
      <text>
        <t>[Threaded comment]
Your version of Excel allows you to read this threaded comment; however, any edits to it will get removed if the file is opened in a newer version of Excel. Learn more: https://go.microsoft.com/fwlink/?linkid=870924
Comment:
    If the original identifier in field RREL2 cannot be maintained in this field enter the new identifier here. If there has been no change in the identifier, enter the same identifier as in RREL2. The reporting entity must not amend this unique identifier.</t>
      </text>
    </comment>
    <comment ref="D2" authorId="4" shapeId="0" xr:uid="{E6B082C8-8A03-4137-BE93-106881A7FE8E}">
      <text>
        <t>[Threaded comment]
Your version of Excel allows you to read this threaded comment; however, any edits to it will get removed if the file is opened in a newer version of Excel. Learn more: https://go.microsoft.com/fwlink/?linkid=870924
Comment:
    Original unique obligor identifier. The identifier must be different from any external identification number, in order to ensure anonymity of the obligor. The reporting entity must not amend this unique identifier.</t>
      </text>
    </comment>
    <comment ref="E2" authorId="5" shapeId="0" xr:uid="{88E6F972-5203-438B-A3A9-309D9CC69FC9}">
      <text>
        <t>[Threaded comment]
Your version of Excel allows you to read this threaded comment; however, any edits to it will get removed if the file is opened in a newer version of Excel. Learn more: https://go.microsoft.com/fwlink/?linkid=870924
Comment:
    If the original identifier in field RREL4 cannot be maintained in this field enter the new identifier here. If there has been no change in the identifier, enter the same identifier as in RREL4. The reporting entity must not amend this unique identifier.</t>
      </text>
    </comment>
    <comment ref="F2" authorId="6" shapeId="0" xr:uid="{D21722AA-3BB8-4E5A-AF84-0039EB7C9B02}">
      <text>
        <t>[Threaded comment]
Your version of Excel allows you to read this threaded comment; however, any edits to it will get removed if the file is opened in a newer version of Excel. Learn more: https://go.microsoft.com/fwlink/?linkid=870924
Comment:
    The data cut-off date for this data submission.</t>
      </text>
    </comment>
    <comment ref="G2" authorId="7" shapeId="0" xr:uid="{8906A36D-E376-4F58-94E0-E1A1D4D07FA7}">
      <text>
        <t>[Threaded comment]
Your version of Excel allows you to read this threaded comment; however, any edits to it will get removed if the file is opened in a newer version of Excel. Learn more: https://go.microsoft.com/fwlink/?linkid=870924
Comment:
    Is the primary obligor a resident of the country in which the collateral and underlying exposure reside?</t>
      </text>
    </comment>
    <comment ref="H2" authorId="8" shapeId="0" xr:uid="{42D1ED59-AA27-4EAC-AEFD-0D83E5D4C882}">
      <text>
        <t>[Threaded comment]
Your version of Excel allows you to read this threaded comment; however, any edits to it will get removed if the file is opened in a newer version of Excel. Learn more: https://go.microsoft.com/fwlink/?linkid=870924
Comment:
    The geographic region (NUTS3 classification) where the obligor is located. Where no NUTS3 classification has been produced by Eurostat (e.g. a non-EU jurisdiction), enter the two-digit country code in {COUNTRYCODE_2} format followed by 'ZZZ'.</t>
      </text>
    </comment>
    <comment ref="I2" authorId="9" shapeId="0" xr:uid="{053B8EE4-51C5-431C-869C-99E671EF4C94}">
      <text>
        <t>[Threaded comment]
Your version of Excel allows you to read this threaded comment; however, any edits to it will get removed if the file is opened in a newer version of Excel. Learn more: https://go.microsoft.com/fwlink/?linkid=870924
Comment:
    Enter the 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text>
    </comment>
    <comment ref="J2" authorId="10" shapeId="0" xr:uid="{F8077F96-A202-4F60-B4B0-1551C03DCCBB}">
      <text>
        <t>[Threaded comment]
Your version of Excel allows you to read this threaded comment; however, any edits to it will get removed if the file is opened in a newer version of Excel. Learn more: https://go.microsoft.com/fwlink/?linkid=870924
Comment:
    Employment status of the primary obligor:
Employed - Private Sector (EMRS)
Employed - Public Sector (EMBL)
Employed - Sector Unknown (EMUK)
Unemployed (UNEM)
Self-employed (SFEM)
No Employment, Obligor is Legal Entity (NOEM)
Student (STNT)
Pensioner (PNNR)
Other (OTHR)</t>
      </text>
    </comment>
    <comment ref="K2" authorId="11" shapeId="0" xr:uid="{504860A7-A04B-4749-BAD6-4C1953D8F777}">
      <text>
        <t>[Threaded comment]
Your version of Excel allows you to read this threaded comment; however, any edits to it will get removed if the file is opened in a newer version of Excel. Learn more: https://go.microsoft.com/fwlink/?linkid=870924
Comment:
    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t>
      </text>
    </comment>
    <comment ref="L2" authorId="12" shapeId="0" xr:uid="{5923A607-F028-4AFF-9F98-AE6779947958}">
      <text>
        <t>[Threaded comment]
Your version of Excel allows you to read this threaded comment; however, any edits to it will get removed if the file is opened in a newer version of Excel. Learn more: https://go.microsoft.com/fwlink/?linkid=870924
Comment:
    Primary obligor annual income used to underwrite the underlying exposure at the time of origination. Where the primary obligor is a legal person/entity, enter that obligor’s annual revenue.
Include the currency in which the amount is denominated, using {CURRENCYCODE_3} format.</t>
      </text>
    </comment>
    <comment ref="M2" authorId="13" shapeId="0" xr:uid="{FAD750FE-3F0E-4F24-B31C-B04834B4A7A3}">
      <text>
        <t>[Threaded comment]
Your version of Excel allows you to read this threaded comment; however, any edits to it will get removed if the file is opened in a newer version of Excel. Learn more: https://go.microsoft.com/fwlink/?linkid=870924
Comment:
    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text>
    </comment>
    <comment ref="N2" authorId="14" shapeId="0" xr:uid="{2F876BB3-51E1-4B23-A3A6-A1376DB64410}">
      <text>
        <t>[Threaded comment]
Your version of Excel allows you to read this threaded comment; however, any edits to it will get removed if the file is opened in a newer version of Excel. Learn more: https://go.microsoft.com/fwlink/?linkid=870924
Comment:
    Currency in which the primary obligor's income or revenue is paid.</t>
      </text>
    </comment>
    <comment ref="O2" authorId="15" shapeId="0" xr:uid="{1C7B68F7-5CD3-4958-93E9-E2F95FD3FC28}">
      <text>
        <t>[Threaded comment]
Your version of Excel allows you to read this threaded comment; however, any edits to it will get removed if the file is opened in a newer version of Excel. Learn more: https://go.microsoft.com/fwlink/?linkid=870924
Comment:
    Primary Income Verification:
Self-certified no Checks (SCRT)
Self-certified with Affordability Confirmation (SCNF)
Verified (VRFD)
Non-Verified Income or Fast Track (NVRF)
Credit Bureau Information or Scoring (SCRG)
Other (OTHR)</t>
      </text>
    </comment>
    <comment ref="P2" authorId="16" shapeId="0" xr:uid="{882CCA26-50B1-4198-B8E6-5CAE3F6593AA}">
      <text>
        <t>[Threaded comment]
Your version of Excel allows you to read this threaded comment; however, any edits to it will get removed if the file is opened in a newer version of Excel. Learn more: https://go.microsoft.com/fwlink/?linkid=870924
Comment:
    Date of original underlying exposure advance.</t>
      </text>
    </comment>
    <comment ref="Q2" authorId="17" shapeId="0" xr:uid="{FF390E4E-F3E2-45B5-9945-A8B8173C844E}">
      <text>
        <t>[Threaded comment]
Your version of Excel allows you to read this threaded comment; however, any edits to it will get removed if the file is opened in a newer version of Excel. Learn more: https://go.microsoft.com/fwlink/?linkid=870924
Comment:
    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t>
      </text>
    </comment>
    <comment ref="R2" authorId="18" shapeId="0" xr:uid="{57348067-DE99-44BB-BBC1-746DB6DEDB02}">
      <text>
        <t>[Threaded comment]
Your version of Excel allows you to read this threaded comment; however, any edits to it will get removed if the file is opened in a newer version of Excel. Learn more: https://go.microsoft.com/fwlink/?linkid=870924
Comment:
    The underlying exposure currency denomination.</t>
      </text>
    </comment>
    <comment ref="S2" authorId="19" shapeId="0" xr:uid="{B813EC6D-1DA9-4248-9ACF-6EE67F5CA6E0}">
      <text>
        <t>[Threaded comment]
Your version of Excel allows you to read this threaded comment; however, any edits to it will get removed if the file is opened in a newer version of Excel. Learn more: https://go.microsoft.com/fwlink/?linkid=870924
Comment:
    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text>
    </comment>
    <comment ref="T2" authorId="20" shapeId="0" xr:uid="{AFF743A5-34CE-46F2-B4C4-E3B1C55685DE}">
      <text>
        <t>[Threaded comment]
Your version of Excel allows you to read this threaded comment; however, any edits to it will get removed if the file is opened in a newer version of Excel. Learn more: https://go.microsoft.com/fwlink/?linkid=870924
Comment:
    Enter the number of payments made prior to the exposure being transferred to the securitisation.</t>
      </text>
    </comment>
    <comment ref="U2" authorId="21" shapeId="0" xr:uid="{9871BDB6-D2D0-4B11-A6E0-362167E218FA}">
      <text>
        <t>[Threaded comment]
Your version of Excel allows you to read this threaded comment; however, any edits to it will get removed if the file is opened in a newer version of Excel. Learn more: https://go.microsoft.com/fwlink/?linkid=870924
Comment:
    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text>
    </comment>
    <comment ref="V2" authorId="22" shapeId="0" xr:uid="{E74226B2-74D0-4657-92D3-43F7339A6BAF}">
      <text>
        <t>[Threaded comment]
Your version of Excel allows you to read this threaded comment; however, any edits to it will get removed if the file is opened in a newer version of Excel. Learn more: https://go.microsoft.com/fwlink/?linkid=870924
Comment:
    Number of days this underlying exposure is in arrears (either interest or principal and, if different, the higher number of the two) as at the data cut-off date.</t>
      </text>
    </comment>
    <comment ref="W2" authorId="23" shapeId="0" xr:uid="{A7690CD5-406E-488D-B87A-1DC91435A691}">
      <text>
        <t>[Threaded comment]
Your version of Excel allows you to read this threaded comment; however, any edits to it will get removed if the file is opened in a newer version of Excel. Learn more: https://go.microsoft.com/fwlink/?linkid=870924
Comment:
    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text>
    </comment>
    <comment ref="X2" authorId="24" shapeId="0" xr:uid="{EAAED669-26EF-4BD3-8D33-204A1B5FA513}">
      <text>
        <t>[Threaded comment]
Your version of Excel allows you to read this threaded comment; however, any edits to it will get removed if the file is opened in a newer version of Excel. Learn more: https://go.microsoft.com/fwlink/?linkid=870924
Comment:
    Give the full legal name of the underlying exposure originator. The name entered must match the name associated with the LEI in the Global Legal Entity Foundation (GLEIF) database.</t>
      </text>
    </comment>
    <comment ref="Y2" authorId="25" shapeId="0" xr:uid="{8C610146-CF32-4526-AC52-6CF156BC2054}">
      <text>
        <t>[Threaded comment]
Your version of Excel allows you to read this threaded comment; however, any edits to it will get removed if the file is opened in a newer version of Excel. Learn more: https://go.microsoft.com/fwlink/?linkid=870924
Comment:
    Provide the Legal Entity Identifier (as specified in the Global Legal Entity Foundation (GLEIF) database) of the underlying exposure originator.</t>
      </text>
    </comment>
    <comment ref="Z2" authorId="26" shapeId="0" xr:uid="{53A98701-7247-4113-A8ED-F44ED4836E4E}">
      <text>
        <t>[Threaded comment]
Your version of Excel allows you to read this threaded comment; however, any edits to it will get removed if the file is opened in a newer version of Excel. Learn more: https://go.microsoft.com/fwlink/?linkid=870924
Comment:
    Country where the underlying exposure originator is established.</t>
      </text>
    </comment>
    <comment ref="AA2" authorId="27" shapeId="0" xr:uid="{4B8E9694-9EF9-4A30-87CB-86955199C598}">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RREL1.</t>
      </text>
    </comment>
    <comment ref="AB2" authorId="28" shapeId="0" xr:uid="{A7326E34-61BB-484B-9DD0-9DFB6F9950DD}">
      <text>
        <t>[Threaded comment]
Your version of Excel allows you to read this threaded comment; however, any edits to it will get removed if the file is opened in a newer version of Excel. Learn more: https://go.microsoft.com/fwlink/?linkid=870924
Comment:
    Unique identifier for each underlying exposure. This must match field RREL3.</t>
      </text>
    </comment>
    <comment ref="AC2" authorId="29" shapeId="0" xr:uid="{8AF470D4-105D-40BE-BA0D-BDBB410D66A0}">
      <text>
        <t>[Threaded comment]
Your version of Excel allows you to read this threaded comment; however, any edits to it will get removed if the file is opened in a newer version of Excel. Learn more: https://go.microsoft.com/fwlink/?linkid=870924
Comment:
    The original unique identifier assigned to the collateral. The identifier must be different from any external identification number, in order to ensure anonymity of the obligor. The reporting entity must not amend this unique identifier.</t>
      </text>
    </comment>
    <comment ref="AD2" authorId="30" shapeId="0" xr:uid="{0D8423C3-3A3A-495C-91DE-F31D92270EC7}">
      <text>
        <t>[Threaded comment]
Your version of Excel allows you to read this threaded comment; however, any edits to it will get removed if the file is opened in a newer version of Excel. Learn more: https://go.microsoft.com/fwlink/?linkid=870924
Comment:
    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
      </text>
    </comment>
    <comment ref="AE2" authorId="31" shapeId="0" xr:uid="{7D1DF766-D717-4EE2-A4F1-38314DAF2662}">
      <text>
        <t>[Threaded comment]
Your version of Excel allows you to read this threaded comment; however, any edits to it will get removed if the file is opened in a newer version of Excel. Learn more: https://go.microsoft.com/fwlink/?linkid=870924
Comment:
    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t>
      </text>
    </comment>
    <comment ref="AF2" authorId="32" shapeId="0" xr:uid="{ADE6D09A-BD34-4B55-B611-0AA804B0FB03}">
      <text>
        <t>[Threaded comment]
Your version of Excel allows you to read this threaded comment; however, any edits to it will get removed if the file is opened in a newer version of Excel. Learn more: https://go.microsoft.com/fwlink/?linkid=870924
Comment:
    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t>
      </text>
    </comment>
    <comment ref="AG2" authorId="33" shapeId="0" xr:uid="{EDA00761-3578-45F9-BEAD-17039055BC6D}">
      <text>
        <t>[Threaded comment]
Your version of Excel allows you to read this threaded comment; however, any edits to it will get removed if the file is opened in a newer version of Excel. Learn more: https://go.microsoft.com/fwlink/?linkid=870924
Comment:
    The original valuation of the collateral used when the underlying exposure was originated (i.e. before securitisation). 
Include the currency in which the amount is denominated, using {CURRENCYCODE_3} format.</t>
      </text>
    </comment>
    <comment ref="AH2" authorId="34" shapeId="0" xr:uid="{AD1222E2-32E1-42E1-8B6D-D767D449180F}">
      <text>
        <t>[Threaded comment]
Your version of Excel allows you to read this threaded comment; however, any edits to it will get removed if the file is opened in a newer version of Excel. Learn more: https://go.microsoft.com/fwlink/?linkid=870924
Comment:
    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t>
      </text>
    </comment>
    <comment ref="AI2" authorId="35" shapeId="0" xr:uid="{7080E573-90E8-412C-8364-903AB094D671}">
      <text>
        <t>[Threaded comment]
Your version of Excel allows you to read this threaded comment; however, any edits to it will get removed if the file is opened in a newer version of Excel. Learn more: https://go.microsoft.com/fwlink/?linkid=870924
Comment:
    The date of original valuation of the collateral, as provided in RREC17.</t>
      </text>
    </comment>
    <comment ref="AJ2" authorId="36" shapeId="0" xr:uid="{98EA2400-1C68-423E-ABEB-9D6B2010E5F5}">
      <text>
        <t>[Threaded comment]
Your version of Excel allows you to read this threaded comment; however, any edits to it will get removed if the file is opened in a newer version of Excel. Learn more: https://go.microsoft.com/fwlink/?linkid=870924
Comment:
    Guarantor Type:
No Guarantor (NGUA)
Individual - Family Relation (FAML)
Individual - Other (IOTH)
Government (GOVE)
Bank (BANK)
Insurance Product (INSU)
Nationale Hypotheek Garantie Guarantee Scheme (NHGX)
Fonds de Garantie de l'Accession Sociale (FGAS)
Caution (CATN)
Other (OTHR)</t>
      </text>
    </comment>
    <comment ref="AK2" authorId="37" shapeId="0" xr:uid="{B9363A9E-F9FD-4FF1-9A4C-984B00B862C0}">
      <text>
        <t>[Threaded comment]
Your version of Excel allows you to read this threaded comment; however, any edits to it will get removed if the file is opened in a newer version of Excel. Learn more: https://go.microsoft.com/fwlink/?linkid=870924
Comment:
    The date that the underlying exposure was transferred to the SSPE. For all underlying exposures in the pool as at the cut-off date in the first report submitted to the securitisation repository, if this information is not available enter the later of: (i) the closing date of the securitisation, and (ii) the origination date of the underlying exposure.</t>
      </text>
    </comment>
    <comment ref="AL2" authorId="38" shapeId="0" xr:uid="{88E9FB3F-C4EE-484A-AF3C-6B0FA024421B}">
      <text>
        <t>[Threaded comment]
Your version of Excel allows you to read this threaded comment; however, any edits to it will get removed if the file is opened in a newer version of Excel. Learn more: https://go.microsoft.com/fwlink/?linkid=870924
Comment:
    Date on which the underlying exposure was repurchased from the pool.</t>
      </text>
    </comment>
    <comment ref="AM2" authorId="39" shapeId="0" xr:uid="{DBC1C846-530C-40DC-8ADC-41185007FD43}">
      <text>
        <t>[Threaded comment]
Your version of Excel allows you to read this threaded comment; however, any edits to it will get removed if the file is opened in a newer version of Excel. Learn more: https://go.microsoft.com/fwlink/?linkid=870924
Comment:
    Date on which account redeemed or (for defaulted underlying exposures) the date that the recovery process was completed.</t>
      </text>
    </comment>
    <comment ref="AS2" authorId="40" shapeId="0" xr:uid="{6F9ED201-0C03-41EA-B87C-7896B8DA3391}">
      <text>
        <t>[Threaded comment]
Your version of Excel allows you to read this threaded comment; however, any edits to it will get removed if the file is opened in a newer version of Excel. Learn more: https://go.microsoft.com/fwlink/?linkid=870924
Comment:
    The date of maturity of the underlying exposure or expiry of the lease.</t>
      </text>
    </comment>
    <comment ref="AT2" authorId="41" shapeId="0" xr:uid="{08812EEB-EA27-40E9-AFB0-04143426838D}">
      <text>
        <t>[Threaded comment]
Your version of Excel allows you to read this threaded comment; however, any edits to it will get removed if the file is opened in a newer version of Excel. Learn more: https://go.microsoft.com/fwlink/?linkid=870924
Comment:
    Original contractual term (number of months) at the origination date.</t>
      </text>
    </comment>
    <comment ref="AV2" authorId="42" shapeId="0" xr:uid="{9BC0BAE8-6BC9-4D08-9C09-10C1D15D8CAD}">
      <text>
        <t>[Threaded comment]
Your version of Excel allows you to read this threaded comment; however, any edits to it will get removed if the file is opened in a newer version of Excel. Learn more: https://go.microsoft.com/fwlink/?linkid=870924
Comment:
    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text>
    </comment>
    <comment ref="AW2" authorId="43" shapeId="0" xr:uid="{97545469-9A0F-4E87-8F7B-3CC5F7D01792}">
      <text>
        <t>[Threaded comment]
Your version of Excel allows you to read this threaded comment; however, any edits to it will get removed if the file is opened in a newer version of Excel. Learn more: https://go.microsoft.com/fwlink/?linkid=870924
Comment:
    Amount of underlying exposure outstanding as of the data cut-off date. This includes any amounts that are secured by the mortgage and will be classed as principal in the securitisation. For example, if fees have been added to the underlying exposure balance and are part of the principal in the securitisation these are to be added. It excludes any interest arrears or penalty amounts.
Current balance includes the principal arrears. However, savings amount is to be deducted if a subparticipation exists. (i.e. underlying exposure balance = underlying exposure +/- subparticipation; +/- 0 if no subparticipation).
Include the currency in which the amount is denominated, using {CURRENCYCODE_3} format.</t>
      </text>
    </comment>
    <comment ref="AZ2" authorId="44" shapeId="0" xr:uid="{06E5FFA0-FE2C-4D7E-82E9-EF84D47B162C}">
      <text>
        <t>[Threaded comment]
Your version of Excel allows you to read this threaded comment; however, any edits to it will get removed if the file is opened in a newer version of Excel. Learn more: https://go.microsoft.com/fwlink/?linkid=870924
Comment:
    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text>
    </comment>
    <comment ref="BA2" authorId="45" shapeId="0" xr:uid="{6BB56A96-5F36-4D6E-B2D6-EBD17CBCEC6F}">
      <text>
        <t>[Threaded comment]
Your version of Excel allows you to read this threaded comment; however, any edits to it will get removed if the file is opened in a newer version of Excel. Learn more: https://go.microsoft.com/fwlink/?linkid=870924
Comment:
    Enter the price, relative to par, at which the underlying exposure was purchased by the SSPE. Enter 100 if no discounting was applied.</t>
      </text>
    </comment>
    <comment ref="BC2" authorId="46" shapeId="0" xr:uid="{9E549A11-3A6A-4DE0-84D3-6003015B428E}">
      <text>
        <t>[Threaded comment]
Your version of Excel allows you to read this threaded comment; however, any edits to it will get removed if the file is opened in a newer version of Excel. Learn more: https://go.microsoft.com/fwlink/?linkid=870924
Comment:
    Frequency of principal payments due, i.e. period between payments:
Monthly (MNTH)
Quarterly (QUTR)
Semi Annual (SEMI)
Annual (YEAR)
Other (OTHR)</t>
      </text>
    </comment>
    <comment ref="BD2" authorId="47" shapeId="0" xr:uid="{9673A4B8-9BB4-4489-8903-DC9E5089AEDF}">
      <text>
        <t>[Threaded comment]
Your version of Excel allows you to read this threaded comment; however, any edits to it will get removed if the file is opened in a newer version of Excel. Learn more: https://go.microsoft.com/fwlink/?linkid=870924
Comment:
    Frequency of interest payments due, i.e. period between payments:
Monthly (MNTH)
Quarterly (QUTR)
Semi Annual (SEMI)
Annual (YEAR)
Other (OTHR)</t>
      </text>
    </comment>
    <comment ref="BE2" authorId="48" shapeId="0" xr:uid="{6718D5BD-F145-4EAA-BA4B-1B64E95356B1}">
      <text>
        <t>[Threaded comment]
Your version of Excel allows you to read this threaded comment; however, any edits to it will get removed if the file is opened in a newer version of Excel. Learn more: https://go.microsoft.com/fwlink/?linkid=870924
Comment:
    This is the next contractual payment due by the obligor according to the payment frequency of the underlying exposure.
Include the currency in which the amount is denominated, using {CURRENCYCODE_3} format.</t>
      </text>
    </comment>
    <comment ref="BH2" authorId="49" shapeId="0" xr:uid="{D0F5646A-23C9-4639-9D40-0A9DA3A7C3A1}">
      <text>
        <t xml:space="preserve">[Threaded comment]
Your version of Excel allows you to read this threaded comment; however, any edits to it will get removed if the file is opened in a newer version of Excel. Learn more: https://go.microsoft.com/fwlink/?linkid=870924
Comment:
    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text>
    </comment>
    <comment ref="BI2" authorId="50" shapeId="0" xr:uid="{B8637BA3-4A28-4D67-9661-7799EE331DE6}">
      <text>
        <t>[Threaded comment]
Your version of Excel allows you to read this threaded comment; however, any edits to it will get removed if the file is opened in a newer version of Excel. Learn more: https://go.microsoft.com/fwlink/?linkid=870924
Comment:
    Gross rate per annum used to calculate the current period scheduled interest on the securitised underlying exposure. Rates calculated on a period-by-period basis must be annualised.</t>
      </text>
    </comment>
    <comment ref="BJ2" authorId="51" shapeId="0" xr:uid="{68F9FFDE-9161-41AB-A80F-D68960D8F044}">
      <text>
        <t>[Threaded comment]
Your version of Excel allows you to read this threaded comment; however, any edits to it will get removed if the file is opened in a newer version of Excel. Learn more: https://go.microsoft.com/fwlink/?linkid=870924
Comment:
    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text>
    </comment>
    <comment ref="BL2" authorId="52" shapeId="0" xr:uid="{6FFDFF13-78E5-4DDC-8A64-42897D12FB2F}">
      <text>
        <t>[Threaded comment]
Your version of Excel allows you to read this threaded comment; however, any edits to it will get removed if the file is opened in a newer version of Excel. Learn more: https://go.microsoft.com/fwlink/?linkid=870924
Comment:
    Current interest rate margin of the floating-rate underlying exposure over (or under, in which case input as a negative) the index rate.</t>
      </text>
    </comment>
    <comment ref="CB2" authorId="53" shapeId="0" xr:uid="{335C5626-484D-4DFD-ACE3-FD08E7632445}">
      <text>
        <t>[Threaded comment]
Your version of Excel allows you to read this threaded comment; however, any edits to it will get removed if the file is opened in a newer version of Excel. Learn more: https://go.microsoft.com/fwlink/?linkid=870924
Comment:
    The latest date on which an unscheduled principal payment was received.</t>
      </text>
    </comment>
    <comment ref="CC2" authorId="54" shapeId="0" xr:uid="{1481C168-3E1C-4C59-90E0-CFF733528014}">
      <text>
        <t>[Threaded comment]
Your version of Excel allows you to read this threaded comment; however, any edits to it will get removed if the file is opened in a newer version of Excel. Learn more: https://go.microsoft.com/fwlink/?linkid=870924
Comment:
    Total prepayments collected as at the data cut-off date (prepayments defined as unscheduled principal payment) since the underlying exposure origination date.
Include the currency in which the amount is denominated, using {CURRENCYCODE_3} format.</t>
      </text>
    </comment>
    <comment ref="CE2" authorId="55" shapeId="0" xr:uid="{00358F65-07E0-45BC-9818-DCF93FA444F7}">
      <text>
        <t>[Threaded comment]
Your version of Excel allows you to read this threaded comment; however, any edits to it will get removed if the file is opened in a newer version of Excel. Learn more: https://go.microsoft.com/fwlink/?linkid=870924
Comment:
    Date the underlying exposure was last in arrears.</t>
      </text>
    </comment>
    <comment ref="CF2" authorId="56" shapeId="0" xr:uid="{C7FCE83E-1112-45A7-BB9B-E2D366246098}">
      <text>
        <t>[Threaded comment]
Your version of Excel allows you to read this threaded comment; however, any edits to it will get removed if the file is opened in a newer version of Excel. Learn more: https://go.microsoft.com/fwlink/?linkid=870924
Comment:
    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text>
    </comment>
    <comment ref="CG2" authorId="57" shapeId="0" xr:uid="{57A54A49-F183-491F-AA00-245400682210}">
      <text>
        <t>[Threaded comment]
Your version of Excel allows you to read this threaded comment; however, any edits to it will get removed if the file is opened in a newer version of Excel. Learn more: https://go.microsoft.com/fwlink/?linkid=870924
Comment:
    Total gross default amount before the application of sale proceeds and recoveries. If not in default, enter 0.
Include the currency in which the amount is denominated, using {CURRENCYCODE_3} format.</t>
      </text>
    </comment>
    <comment ref="CH2" authorId="58" shapeId="0" xr:uid="{E7E5F4B3-AE62-472F-9AAA-B6972DCCBA56}">
      <text>
        <t>[Threaded comment]
Your version of Excel allows you to read this threaded comment; however, any edits to it will get removed if the file is opened in a newer version of Excel. Learn more: https://go.microsoft.com/fwlink/?linkid=870924
Comment:
    The date of default.</t>
      </text>
    </comment>
    <comment ref="CI2" authorId="59" shapeId="0" xr:uid="{501EC248-2BEC-481B-BEAE-EF7A7410EB31}">
      <text>
        <t>[Threaded comment]
Your version of Excel allows you to read this threaded comment; however, any edits to it will get removed if the file is opened in a newer version of Excel. Learn more: https://go.microsoft.com/fwlink/?linkid=870924
Comment:
    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text>
    </comment>
    <comment ref="CJ2" authorId="60" shapeId="0" xr:uid="{8B23B3DC-D2B3-417E-95E2-BB8E42A75C14}">
      <text>
        <t>[Threaded comment]
Your version of Excel allows you to read this threaded comment; however, any edits to it will get removed if the file is opened in a newer version of Excel. Learn more: https://go.microsoft.com/fwlink/?linkid=870924
Comment:
    Total recoveries (regardless of their source) on the (defaulted/charged-off/etc.) debt, net of costs. Include all sources of recoveries here, not just proceeds from the disposal of any collateral. 
Include the currency in which the amount is denominated, using {CURRENCYCODE_3} format.</t>
      </text>
    </comment>
    <comment ref="CR2" authorId="61" shapeId="0" xr:uid="{78693EED-4EDC-4624-89FA-68C7FAFB5B18}">
      <text>
        <t>[Threaded comment]
Your version of Excel allows you to read this threaded comment; however, any edits to it will get removed if the file is opened in a newer version of Excel. Learn more: https://go.microsoft.com/fwlink/?linkid=870924
Comment:
    The geographic region (NUTS3 classification) where the physical collateral is located. Where no NUTS3 classification has been produced by Eurostat (e.g. a non-EU jurisdiction), enter the two-digit country code in {COUNTRYCODE_2} format followed by 'ZZZ'.</t>
      </text>
    </comment>
    <comment ref="CS2" authorId="62" shapeId="0" xr:uid="{18C68F13-1C1E-46B8-B765-DAC3DA297425}">
      <text>
        <t>[Threaded comment]
Your version of Excel allows you to read this threaded comment; however, any edits to it will get removed if the file is opened in a newer version of Excel. Learn more: https://go.microsoft.com/fwlink/?linkid=870924
Comment:
    Type of property occupancy:
Owner Occupied i.e. owned by a private household with the purpose of providing shelter to its owner (FOWN)
Partially Owner Occupied (A property which is partly rented) (POWN)
Non-Owner Occupied or Buy-To-Let (TLET)
Holiday or Second Home (HOLD)
Other (OTHR)
If the collateral being reported is not property collateral, enter ND5.</t>
      </text>
    </comment>
    <comment ref="CU2" authorId="63" shapeId="0" xr:uid="{1B7917F9-E200-4449-ABD9-AD874CEEC8BA}">
      <text>
        <t>[Threaded comment]
Your version of Excel allows you to read this threaded comment; however, any edits to it will get removed if the file is opened in a newer version of Excel. Learn more: https://go.microsoft.com/fwlink/?linkid=870924
Comment:
    Property type:
Residential (House, detached or semi-detached) (RHOS)
Residential (Flat or Apartment) (RFLT)
Residential (Bungalow) (RBGL)
Residential (Terraced House) (RTHS)
Multifamily House (properties with more than four units securing one underlying exposure) (MULF)
Partial Commercial use (property is used as a residence as well as for commercial use where less than 50% of its value derived from commercial use, e.g. doctor’s surgery and house) (PCMM)
Commercial or Business Use (BIZZ)
Land Only (LAND)
Other (OTHR)
If the collateral being reported is not property collateral, enter ND5.</t>
      </text>
    </comment>
    <comment ref="CX2" authorId="64" shapeId="0" xr:uid="{5B4CBEDF-60E8-426A-819E-5D22EB1EA469}">
      <text>
        <t>[Threaded comment]
Your version of Excel allows you to read this threaded comment; however, any edits to it will get removed if the file is opened in a newer version of Excel. Learn more: https://go.microsoft.com/fwlink/?linkid=870924
Comment:
    Current loan to Value ratio (LTV). For non-first lien loans this is the combined or total LTV. Where the current loan balance is negative, enter 0. 
If the collateral being reported is not property collateral, enter ND5.</t>
      </text>
    </comment>
    <comment ref="CY2" authorId="65" shapeId="0" xr:uid="{0EDFD948-F5E4-41CE-B856-CE1803E5E647}">
      <text>
        <t>[Threaded comment]
Your version of Excel allows you to read this threaded comment; however, any edits to it will get removed if the file is opened in a newer version of Excel. Learn more: https://go.microsoft.com/fwlink/?linkid=870924
Comment:
    The most recent valuation of the collateral as assessed by an independent external or internal appraiser. If such assessment is not available, the current value of the collateral can be estimated using a real estate value index sufficiently granular with respect to geographical location and type of collateral; if such real estate value index is also not available, a real estate price index sufficiently granular with respect to geographical location and type of collateral can be used after application of a suitably chosen mark-down to account for the depreciation of the collateral.
If the collateral being reported is not property collateral, enter the most recent valuation of the collateral as assessed by an independent external or internal appraiser or, if not available, by the originator.
If the collateral being reported is a guarantee, enter the amount of underlying exposure guaranteed by this collateral item to the benefit of the originator.
Include the currency in which the amount is denominated, using {CURRENCYCODE_3} format.</t>
      </text>
    </comment>
    <comment ref="CZ2" authorId="66" shapeId="0" xr:uid="{1662E7D6-18B8-4B04-9CF7-F76368B9E372}">
      <text>
        <t>[Threaded comment]
Your version of Excel allows you to read this threaded comment; however, any edits to it will get removed if the file is opened in a newer version of Excel. Learn more: https://go.microsoft.com/fwlink/?linkid=870924
Comment:
    The date of the most recent valuation, as provided in RREC13.</t>
      </text>
    </comment>
    <comment ref="DA2" authorId="67" shapeId="0" xr:uid="{C034BBA7-D5A2-4E10-B51F-5EA497A1ACF7}">
      <text>
        <t>[Threaded comment]
Your version of Excel allows you to read this threaded comment; however, any edits to it will get removed if the file is opened in a newer version of Excel. Learn more: https://go.microsoft.com/fwlink/?linkid=870924
Comment:
    Originator’s original underwritten loan To Value ratio (LTV). For non-first lien loans this is the combined or total LTV.
If the collateral being reported is not property collateral, enter ND5.</t>
      </text>
    </comment>
    <comment ref="DB2" authorId="68" shapeId="0" xr:uid="{DE8B3868-3FE2-4ED3-9437-AB119B13D3EB}">
      <text>
        <t>[Threaded comment]
Your version of Excel allows you to read this threaded comment; however, any edits to it will get removed if the file is opened in a newer version of Excel. Learn more: https://go.microsoft.com/fwlink/?linkid=870924
Comment:
    The date of sale of the foreclosed collateral.</t>
      </text>
    </comment>
    <comment ref="DC2" authorId="69" shapeId="0" xr:uid="{FAAEC40A-89F7-484E-AEE3-ED75122F95E6}">
      <text>
        <t>[Threaded comment]
Your version of Excel allows you to read this threaded comment; however, any edits to it will get removed if the file is opened in a newer version of Excel. Learn more: https://go.microsoft.com/fwlink/?linkid=870924
Comment:
    Price achieved on sale of collateral in case of foreclosure.
Include the currency in which the amount is denominated, using {CURRENCYCODE_3} format.</t>
      </text>
    </comment>
    <comment ref="DD2" authorId="70" shapeId="0" xr:uid="{2D3BD6A9-F10B-46CA-B0FF-03B5830A7FD4}">
      <text>
        <t>[Threaded comment]
Your version of Excel allows you to read this threaded comment; however, any edits to it will get removed if the file is opened in a newer version of Excel. Learn more: https://go.microsoft.com/fwlink/?linkid=870924
Comment:
    This is the currency in which the valuation amount provided in RREC13 is denominated.</t>
      </text>
    </comment>
  </commentList>
</comments>
</file>

<file path=xl/sharedStrings.xml><?xml version="1.0" encoding="utf-8"?>
<sst xmlns="http://schemas.openxmlformats.org/spreadsheetml/2006/main" count="21820" uniqueCount="600">
  <si>
    <r>
      <t xml:space="preserve">Urban Ubomi 2 (RF) Limited
</t>
    </r>
    <r>
      <rPr>
        <sz val="10"/>
        <color theme="1"/>
        <rFont val="Calibri"/>
        <family val="2"/>
        <scheme val="minor"/>
      </rPr>
      <t>registration number 2024/072898/06</t>
    </r>
  </si>
  <si>
    <t>Administration ReQort</t>
  </si>
  <si>
    <t>Administration ReQort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</si>
  <si>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</si>
  <si>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</si>
  <si>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</si>
  <si>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</si>
  <si>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</si>
  <si>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</si>
  <si>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</si>
  <si>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</si>
  <si>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</si>
  <si>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</si>
  <si>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</si>
  <si>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</si>
  <si>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</si>
  <si>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</si>
  <si>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Note Breakdown</t>
  </si>
  <si>
    <t xml:space="preserve">Class </t>
  </si>
  <si>
    <t>Class A1</t>
  </si>
  <si>
    <t>Class A4</t>
  </si>
  <si>
    <t>Class A7</t>
  </si>
  <si>
    <t>Class A2</t>
  </si>
  <si>
    <t>Class A5</t>
  </si>
  <si>
    <t>Class A8</t>
  </si>
  <si>
    <t>Class B</t>
  </si>
  <si>
    <t>Class C</t>
  </si>
  <si>
    <t>Class D</t>
  </si>
  <si>
    <t>ISIN Code</t>
  </si>
  <si>
    <t>ZAG000208737</t>
  </si>
  <si>
    <t>ZAG000211814</t>
  </si>
  <si>
    <t>ZAG000218744</t>
  </si>
  <si>
    <t>ZAG000208778</t>
  </si>
  <si>
    <t>ZAG000211822</t>
  </si>
  <si>
    <t>ZAG000218785</t>
  </si>
  <si>
    <t>ZAG000208752</t>
  </si>
  <si>
    <t>ZAG000211830</t>
  </si>
  <si>
    <t>ZAG000218736</t>
  </si>
  <si>
    <t>ZAG000208760</t>
  </si>
  <si>
    <t>ZAG000211848</t>
  </si>
  <si>
    <t>ZAG000218843</t>
  </si>
  <si>
    <t>ZAG000208745</t>
  </si>
  <si>
    <t>ZAG000211855</t>
  </si>
  <si>
    <t>ZAG000218793</t>
  </si>
  <si>
    <t>JSE Listing Code</t>
  </si>
  <si>
    <t>UU2A01</t>
  </si>
  <si>
    <t>UU2A04</t>
  </si>
  <si>
    <t>UU2A07</t>
  </si>
  <si>
    <t>UU2A02</t>
  </si>
  <si>
    <t>UU2A05</t>
  </si>
  <si>
    <t>UU2B01</t>
  </si>
  <si>
    <t>UU2B02</t>
  </si>
  <si>
    <t>UU2B03</t>
  </si>
  <si>
    <t>UU2C01</t>
  </si>
  <si>
    <t>UU2C02</t>
  </si>
  <si>
    <t>UU2C03</t>
  </si>
  <si>
    <t>UU2D01</t>
  </si>
  <si>
    <t>UU2D02</t>
  </si>
  <si>
    <t>UU2D03</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</si>
  <si>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</si>
  <si>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</si>
  <si>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</si>
  <si>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</si>
  <si>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</si>
  <si>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</si>
  <si>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</si>
  <si>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</si>
  <si>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</si>
  <si>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Subordination as %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</si>
  <si>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</si>
  <si>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</si>
  <si>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</si>
  <si>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</si>
  <si>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</si>
  <si>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</si>
  <si>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</si>
  <si>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</si>
  <si>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</si>
  <si>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Subordination as %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</si>
  <si>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</si>
  <si>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</si>
  <si>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</si>
  <si>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</si>
  <si>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</si>
  <si>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</si>
  <si>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</si>
  <si>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</si>
  <si>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</si>
  <si>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</si>
  <si>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N/R</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</si>
  <si>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</si>
  <si>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</si>
  <si>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</si>
  <si>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</si>
  <si>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</si>
  <si>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</si>
  <si>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</si>
  <si>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</si>
  <si>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</si>
  <si>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</si>
  <si>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</si>
  <si>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</si>
  <si>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</si>
  <si>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</si>
  <si>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</si>
  <si>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</si>
  <si>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</si>
  <si>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</si>
  <si>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</si>
  <si>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Interest receipts</t>
  </si>
  <si>
    <t>Fees and costs</t>
  </si>
  <si>
    <t xml:space="preserve">Enforcement and recovery proceeds </t>
  </si>
  <si>
    <t>principal portion</t>
  </si>
  <si>
    <t>Interest portion</t>
  </si>
  <si>
    <t>Insurance Proceeds</t>
  </si>
  <si>
    <t xml:space="preserve">Sale of Participating Asset proceeds </t>
  </si>
  <si>
    <t>Ordinary Disposals</t>
  </si>
  <si>
    <t>Substitution Disposals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</si>
  <si>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</si>
  <si>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</si>
  <si>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</si>
  <si>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</si>
  <si>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</si>
  <si>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</si>
  <si>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</si>
  <si>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</si>
  <si>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</si>
  <si>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</si>
  <si>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</si>
  <si>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</si>
  <si>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</si>
  <si>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Repayment of Discretionary Reserve</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</si>
  <si>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</si>
  <si>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</si>
  <si>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</si>
  <si>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</si>
  <si>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</si>
  <si>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</si>
  <si>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</si>
  <si>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</si>
  <si>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</si>
  <si>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</si>
  <si>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</si>
  <si>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</si>
  <si>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</si>
  <si>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</si>
  <si>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</si>
  <si>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11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</si>
  <si>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</si>
  <si>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</si>
  <si>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</si>
  <si>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</si>
  <si>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</si>
  <si>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</si>
  <si>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</si>
  <si>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</si>
  <si>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</si>
  <si>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</si>
  <si>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</si>
  <si>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</si>
  <si>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A4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</si>
  <si>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</si>
  <si>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</si>
  <si>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</si>
  <si>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</si>
  <si>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</si>
  <si>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</si>
  <si>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</si>
  <si>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</si>
  <si>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</si>
  <si>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</si>
  <si>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</si>
  <si>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</si>
  <si>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</si>
  <si>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</si>
  <si>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</si>
  <si>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</si>
  <si>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</si>
  <si>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</si>
  <si>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</si>
  <si>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</si>
  <si>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</si>
  <si>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</si>
  <si>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</si>
  <si>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</si>
  <si>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</si>
  <si>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</si>
  <si>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</si>
  <si>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</si>
  <si>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</si>
  <si>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 xml:space="preserve">1.5 Derivative Termination Amounts </t>
  </si>
  <si>
    <t>1.6 Liquidity Facility (not applicable)</t>
  </si>
  <si>
    <t>1.7 pari passu and pro rata (other than principal)</t>
  </si>
  <si>
    <t>6.1. Class A1, A4 &amp; A7</t>
  </si>
  <si>
    <t>6.2. Class A2, A5 &amp; A8</t>
  </si>
  <si>
    <t>6.3. Class A3, A6 &amp; A9</t>
  </si>
  <si>
    <t>1.8 Class B (other than principal) if no Class B IDE</t>
  </si>
  <si>
    <t>1.9 Class C (other than principal) if no Class C IDE</t>
  </si>
  <si>
    <t>1.10 Class D (other than principal) if no Class D IDE</t>
  </si>
  <si>
    <t>1.11 Liquidity Facility principal (not applicable)</t>
  </si>
  <si>
    <t xml:space="preserve">1.12 Redraws and Re-Advances </t>
  </si>
  <si>
    <t xml:space="preserve">1.13 Further Advances and Additional Assets </t>
  </si>
  <si>
    <t xml:space="preserve">1.14 Capital Reserve </t>
  </si>
  <si>
    <t xml:space="preserve">1.15 Redemption of Notes if Class A outstanding </t>
  </si>
  <si>
    <t xml:space="preserve">Class A Redemption Amount </t>
  </si>
  <si>
    <t>Class A1 , A4 &amp; A7</t>
  </si>
  <si>
    <t>Class A2, A5 &amp; A8</t>
  </si>
  <si>
    <t>Class A3, A6 &amp; A9</t>
  </si>
  <si>
    <t>Class B Redemption Amount</t>
  </si>
  <si>
    <t>Class C Redemption Amount</t>
  </si>
  <si>
    <t>1.16 Arrears Reserve top up if Class A Outstanding</t>
  </si>
  <si>
    <t>1.17 Class B (other than principal) if Class B IDE</t>
  </si>
  <si>
    <t>1.18 Redemption of Notes if no Class A but Class B outstanding</t>
  </si>
  <si>
    <t>1.19 Arrears Reserve top up if no Class A Outstanding</t>
  </si>
  <si>
    <t>1.20 Class C (other than principal) if Class C IDE</t>
  </si>
  <si>
    <t>1.21 Redemption of Notes if no Class B but Class C outstanding</t>
  </si>
  <si>
    <t xml:space="preserve">1.22 Derivative Termination Amounts </t>
  </si>
  <si>
    <t>1.23 Class D (other than principal) if Class D IDE</t>
  </si>
  <si>
    <t>1.24 Redemption of Notes if no Class C but Class C outstanding</t>
  </si>
  <si>
    <t>Class D Redemption Amount</t>
  </si>
  <si>
    <t>1.25 Subordinated Servicer Fee</t>
  </si>
  <si>
    <t>1.26 Redemption of the Notes if after Latest Coupon Step-Up Date</t>
  </si>
  <si>
    <t>1.27 Subordinated Derivative net settlements and Derivative Termination Amounts</t>
  </si>
  <si>
    <t xml:space="preserve">1.28 Subordinated Loan </t>
  </si>
  <si>
    <t xml:space="preserve">Interest </t>
  </si>
  <si>
    <t xml:space="preserve">Principal </t>
  </si>
  <si>
    <t>1.29 Dividend to Preference Shareholders</t>
  </si>
  <si>
    <t>1.30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</si>
  <si>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</si>
  <si>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</si>
  <si>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</si>
  <si>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</si>
  <si>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</si>
  <si>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</si>
  <si>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</si>
  <si>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</si>
  <si>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</si>
  <si>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</si>
  <si>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</si>
  <si>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</si>
  <si>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</si>
  <si>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</si>
  <si>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</si>
  <si>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</si>
  <si>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Discretionary Reserve Ledger</t>
  </si>
  <si>
    <t>Discretionary Reserve balance on last IPD</t>
  </si>
  <si>
    <t>Payments into Discretionary Reserve during CP</t>
  </si>
  <si>
    <t>Payments out of Discretionary Reserve during CP</t>
  </si>
  <si>
    <t>Discretionary Reserve balance on current DD</t>
  </si>
  <si>
    <t>Payments out of Discretionary Reserve on IPD</t>
  </si>
  <si>
    <t>Payments into Discretionary Reserve on IPD</t>
  </si>
  <si>
    <t>Discretionary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</si>
  <si>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</si>
  <si>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</si>
  <si>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</si>
  <si>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</si>
  <si>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</si>
  <si>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</si>
  <si>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</si>
  <si>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</si>
  <si>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</si>
  <si>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</si>
  <si>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</si>
  <si>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</si>
  <si>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</si>
  <si>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</si>
  <si>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</si>
  <si>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</si>
  <si>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Accrued Interest</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</si>
  <si>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</si>
  <si>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</si>
  <si>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</si>
  <si>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</si>
  <si>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</si>
  <si>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</si>
  <si>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</si>
  <si>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</si>
  <si>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</si>
  <si>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</si>
  <si>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</si>
  <si>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</si>
  <si>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</si>
  <si>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</si>
  <si>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</si>
  <si>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</si>
  <si>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</si>
  <si>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</si>
  <si>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Tuhf Capital Services Pty Ltd</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</si>
  <si>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</si>
  <si>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</si>
  <si>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</si>
  <si>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</si>
  <si>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</si>
  <si>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</si>
  <si>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</si>
  <si>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</si>
  <si>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</si>
  <si>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</si>
  <si>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</si>
  <si>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</si>
  <si>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</si>
  <si>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</si>
  <si>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</si>
  <si>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</si>
  <si>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</si>
  <si>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</si>
  <si>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</si>
  <si>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</si>
  <si>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</si>
  <si>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</si>
  <si>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</si>
  <si>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</si>
  <si>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</si>
  <si>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</si>
  <si>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 xml:space="preserve"> Portfolio Management</t>
  </si>
  <si>
    <t>Loans no longer eligible</t>
  </si>
  <si>
    <t>Performance related - Arrears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</si>
  <si>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</si>
  <si>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</si>
  <si>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</si>
  <si>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</si>
  <si>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</si>
  <si>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</si>
  <si>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</si>
  <si>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</si>
  <si>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</si>
  <si>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</si>
  <si>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</si>
  <si>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</si>
  <si>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</si>
  <si>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</si>
  <si>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</si>
  <si>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</si>
  <si>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</si>
  <si>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</si>
  <si>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</si>
  <si>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</si>
  <si>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</si>
  <si>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</si>
  <si>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30%</t>
  </si>
  <si>
    <t>Weighted average number of months from commencement</t>
  </si>
  <si>
    <t>&gt; 12 months</t>
  </si>
  <si>
    <t>Weighted Average Margin Covenant:</t>
  </si>
  <si>
    <t>&gt; 250 bps</t>
  </si>
  <si>
    <t>Concentration to top 3 Borrowers:</t>
  </si>
  <si>
    <t>Concentration to top 4 Borrowers:</t>
  </si>
  <si>
    <t>Concentration to top 5 Borrowers:</t>
  </si>
  <si>
    <t>Concentration to top 6 Borrowers:</t>
  </si>
  <si>
    <t>Concentration to top 7 Borrowers:</t>
  </si>
  <si>
    <t>Portfolio Stratifications</t>
  </si>
  <si>
    <t>Province</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</si>
  <si>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</si>
  <si>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</si>
  <si>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</si>
  <si>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</si>
  <si>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</si>
  <si>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</si>
  <si>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</si>
  <si>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</si>
  <si>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</si>
  <si>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</si>
  <si>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</si>
  <si>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</si>
  <si>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</si>
  <si>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</si>
  <si>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</si>
  <si>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 xml:space="preserve">70% + </t>
  </si>
  <si>
    <t>Loan Commencement Date</t>
  </si>
  <si>
    <t>Current Participating Asset Margin Over Jibar</t>
  </si>
  <si>
    <t>0 - 1%</t>
  </si>
  <si>
    <t>1 - 2%</t>
  </si>
  <si>
    <t>2 - 3%</t>
  </si>
  <si>
    <t>3 - 4%</t>
  </si>
  <si>
    <t>4 - 5%</t>
  </si>
  <si>
    <t>5 - 6%</t>
  </si>
  <si>
    <t>Securitisation Information Section</t>
  </si>
  <si>
    <t>Unique Identifier (IVSS1)</t>
  </si>
  <si>
    <t>2024/072898/06</t>
  </si>
  <si>
    <t>Data Cut-Off Date (IVSS2)</t>
  </si>
  <si>
    <t>Securitisation Name (IVSS3)</t>
  </si>
  <si>
    <t>Urban Ubomi2 (RF) Pty Ltd</t>
  </si>
  <si>
    <t>Reporting Entity Name (IVSS4)</t>
  </si>
  <si>
    <t>Reporting Entity Contact Person (IVSS5)</t>
  </si>
  <si>
    <t>Tebogo Moseamedi</t>
  </si>
  <si>
    <t>Reporting Entity Contact Telephone (IVSS6)</t>
  </si>
  <si>
    <t>086 000 8843</t>
  </si>
  <si>
    <t>Reporting Entity Contact Emails (IVSS7)</t>
  </si>
  <si>
    <t>tebogo@tuhf.co.za</t>
  </si>
  <si>
    <t>Risk Retention Method (IVSS8)</t>
  </si>
  <si>
    <t>FLTR</t>
  </si>
  <si>
    <t>Risk Retention Holder (IVSS9)</t>
  </si>
  <si>
    <t>SPON</t>
  </si>
  <si>
    <t>Underlying Exposure Type (IVSS10)</t>
  </si>
  <si>
    <t>CMRT</t>
  </si>
  <si>
    <t>Risk Transfer Method (IVSS11)</t>
  </si>
  <si>
    <t>True Sale</t>
  </si>
  <si>
    <t>Trigger Measurements/Ratios (IVSS12)</t>
  </si>
  <si>
    <t>Securitisation Excess Spread (IVSS19)</t>
  </si>
  <si>
    <t>Excess Spread Trapping Mechanism (IVSS20)</t>
  </si>
  <si>
    <t>Current Overcollateralisation (IVSS21)</t>
  </si>
  <si>
    <t>Annualised Constant Prepayment Rate (IVSS22)</t>
  </si>
  <si>
    <t>Dilutions (IVSS23)</t>
  </si>
  <si>
    <t>Gross Charge Offs In The Period (IVSS24)</t>
  </si>
  <si>
    <t>Restructured Exposures (IVSS26)</t>
  </si>
  <si>
    <t>Annualised Constant Default Rate (IVSS27)</t>
  </si>
  <si>
    <t>Defaulted Exposures (IVSS28)</t>
  </si>
  <si>
    <t>Arrears 1-29 Days (IVSS38)</t>
  </si>
  <si>
    <t>Arrears 30-59 Days (IVSS39)</t>
  </si>
  <si>
    <t>Arrears 60-89 Days (IVSS40)</t>
  </si>
  <si>
    <t>Arrears 90-119 Days (IVSS41)</t>
  </si>
  <si>
    <t>Arrears 120-149 Days (IVSS42)</t>
  </si>
  <si>
    <t>Arrears 150-179 Days (IVSS43)</t>
  </si>
  <si>
    <t>Arrears 180+ Days (IVSS44)</t>
  </si>
  <si>
    <t>Tests/Events/Triggers Information Section</t>
  </si>
  <si>
    <t>Unique Identifier (IVSR1)</t>
  </si>
  <si>
    <t>Original Test/Event/Trigger Identifier (IVSR2)</t>
  </si>
  <si>
    <t>NPL Assets/Aggregate Portfolio &lt; 10%</t>
  </si>
  <si>
    <t>Refer to Principal Lock-Out section on Admin report</t>
  </si>
  <si>
    <t>Arrears Reserve &lt; Required Arrears Reserve (For two consecutive IPDs)</t>
  </si>
  <si>
    <t>Principal Deficiency &gt; 0 (For two consecutive IPDs)</t>
  </si>
  <si>
    <t>Enforcement Notice Delivered</t>
  </si>
  <si>
    <t>Servicer Event of Default</t>
  </si>
  <si>
    <t>Current Notes Not Redeemed on Coupon Step-Up Date</t>
  </si>
  <si>
    <t>New Test/Event/Trigger Identifier (IVSR3)</t>
  </si>
  <si>
    <t>Description (IVSR4)</t>
  </si>
  <si>
    <t>On any Determination Date where the aggregate Principal Balances of Non-Performing Assets exceeds 10% of the aggregate Principal Balances of the Asset Portfolio.</t>
  </si>
  <si>
    <t>Following two consecutive Interest Payment Dates where the Arrears Reserve is not funded to the Arrears Reserve Required Amount after the application of funds in accordance with the Priority of Payments.</t>
  </si>
  <si>
    <t>Following two consecutive Interest Payment Dates where the Principal Deficiency exceeds zero after the application of funds in accordance with the Priority of Payments.</t>
  </si>
  <si>
    <t>On the date on which an Enforcement Notice has been delivered.</t>
  </si>
  <si>
    <t>On the occurrence of a Servicer Event of Default or the date on which TUHF (or, if applicable, the relevant servicing entity in the TUHF Holdings Group) is replaced as Servicer; and</t>
  </si>
  <si>
    <t>On the Latest Coupon Step-Up Date, if the Current Notes are not redeemed on such Coupon Step-Up Date.</t>
  </si>
  <si>
    <t>Status (IVSR7)</t>
  </si>
  <si>
    <t>Consequence for Breach (IVSR10)</t>
  </si>
  <si>
    <t>OTHR</t>
  </si>
  <si>
    <t>Cash-flow Information Section</t>
  </si>
  <si>
    <t>Unique Identifier (IVSF1)</t>
  </si>
  <si>
    <t>Original Cashflow Item Identifier (IVSF2)</t>
  </si>
  <si>
    <t>Refer to Pre-enforcement Priority of Payments section on Admin report</t>
  </si>
  <si>
    <t>New Cashflow Item Identifier (IVSF3)</t>
  </si>
  <si>
    <t>Cashflow Item (IVSF4)</t>
  </si>
  <si>
    <t>Amount Paid During Period (IVSF5)</t>
  </si>
  <si>
    <t>Available Funds Post (IVSF6)</t>
  </si>
  <si>
    <t>ND5</t>
  </si>
  <si>
    <t>Revolving/ Ramp-Up Period End-Date (IVSS13)</t>
  </si>
  <si>
    <t>Principal Recoveries In The Period (IVSS14)</t>
  </si>
  <si>
    <t>Interest Recoveries In The Period (IVSS15)</t>
  </si>
  <si>
    <t>Principal Collections In The Period (IVSS16)</t>
  </si>
  <si>
    <t>Interest Collections In The Period (IVSS17)</t>
  </si>
  <si>
    <t>Drawings Under Liquidity Facility (IVSS18)</t>
  </si>
  <si>
    <t>Repurchased Exposures (IVSS25)</t>
  </si>
  <si>
    <t>Defaulted Exposures CRR (IVSS29)</t>
  </si>
  <si>
    <t>Risk Weight Approach (IVSS30)</t>
  </si>
  <si>
    <t>Obligor Probability Of Default in Range [0.00%,0.10%) (IVSS31)</t>
  </si>
  <si>
    <t>Obligor Probability Of Default in Range [0.10%,0.25%) (IVSS32)</t>
  </si>
  <si>
    <t>Obligor Probability Of Default in Range [0.25%,1.00%) (IVSS33)</t>
  </si>
  <si>
    <t>Obligor Probability Of Default in Range [1.00%,7.50%) (IVSS34)</t>
  </si>
  <si>
    <t>Obligor Probability Of Default in Range [7.50%,20.00%) (IVSS35)</t>
  </si>
  <si>
    <t>Obligor Probability Of Default in Range [20.00%,100.00%] (IVSS36)</t>
  </si>
  <si>
    <t>Internal Loss Given Default Estimate (IVSS37)</t>
  </si>
  <si>
    <t>Threshold Level (IVSR5)</t>
  </si>
  <si>
    <t>Actual Value (IVSR6)</t>
  </si>
  <si>
    <t>Cure Period (IVSR8)</t>
  </si>
  <si>
    <t>Calculation Frequency (IVSR9)</t>
  </si>
  <si>
    <t>Underlying exposures information section</t>
  </si>
  <si>
    <t>Collateral-level information section</t>
  </si>
  <si>
    <t>Unique Identifier (RREL1)</t>
  </si>
  <si>
    <t>Original Underlying Exposure Identifier (RREL2)</t>
  </si>
  <si>
    <t>New Underlying Exposure Identifier (RREL3)</t>
  </si>
  <si>
    <t>Original Obligor Identifier (RREL4)</t>
  </si>
  <si>
    <t>New Obligor Identifier (RREL5)</t>
  </si>
  <si>
    <t>Data Cut-Off Date (RREL6)</t>
  </si>
  <si>
    <t>Resident (RREL10)</t>
  </si>
  <si>
    <t>Geographic Region - Obligor (RREL11)</t>
  </si>
  <si>
    <t>Geographic Region Classification (RREL12)</t>
  </si>
  <si>
    <t>Employment Status (RREL13)</t>
  </si>
  <si>
    <t>Customer Type (RREL15)</t>
  </si>
  <si>
    <t>Primary Income (RREL16)</t>
  </si>
  <si>
    <t>Primary Income Type (RREL17)</t>
  </si>
  <si>
    <t>Primary Income Currency (RREL18)</t>
  </si>
  <si>
    <t>Primary Income Verification (RREL19)</t>
  </si>
  <si>
    <t>Origination Date (RREL23)</t>
  </si>
  <si>
    <t>Purpose (RREL27)</t>
  </si>
  <si>
    <t>Currency Denomination (RREL28)</t>
  </si>
  <si>
    <t>Amortization Type (RREL35)</t>
  </si>
  <si>
    <t>Number Of Payments Before Securitisation (RREL58)</t>
  </si>
  <si>
    <t>Arrears Balance (RREL67)</t>
  </si>
  <si>
    <t>Number of Days in Arrears (RREL68)</t>
  </si>
  <si>
    <t>Account Status (RREL69)</t>
  </si>
  <si>
    <t>Originator Name (RREL82)</t>
  </si>
  <si>
    <t>Originator Legal Entity Identifier (RREL83)</t>
  </si>
  <si>
    <t>Originator Establishment Country (RREL84)</t>
  </si>
  <si>
    <t>Unique Identifier (RREC1)</t>
  </si>
  <si>
    <t>Underlying Exposure Identifier (RREC2)</t>
  </si>
  <si>
    <t>Original Collateral Identifier (RREC3)</t>
  </si>
  <si>
    <t>New Collateral Identifier (RREC4)</t>
  </si>
  <si>
    <t>Collateral Type (RREC5)</t>
  </si>
  <si>
    <t>Current Valuation Method (RREC14)</t>
  </si>
  <si>
    <t>Original Valuation Amount (RREC17)</t>
  </si>
  <si>
    <t>Original Valuation Method (RREC18)</t>
  </si>
  <si>
    <t>Original Valuation Date (RREC19)</t>
  </si>
  <si>
    <t>Guarantors Type (RREC23)</t>
  </si>
  <si>
    <t>Pool Addition Date (RREL7)</t>
  </si>
  <si>
    <t>Date Of Repurchase (RREL8)</t>
  </si>
  <si>
    <t>Redemption Date (RREL9)</t>
  </si>
  <si>
    <t>Credit Impaired Obligor (RREL14)</t>
  </si>
  <si>
    <t>Secondary Income (RREL20)</t>
  </si>
  <si>
    <t>Secondary Income Verification (RREL21)</t>
  </si>
  <si>
    <t>Special Scheme (RREL22)</t>
  </si>
  <si>
    <t>Remaining Term</t>
  </si>
  <si>
    <t>Maturity Date (RREL24)</t>
  </si>
  <si>
    <t>Original Term (RREL25)</t>
  </si>
  <si>
    <t>Origination Channel (RREL26)</t>
  </si>
  <si>
    <t>Original Principal Balance (RREL29)</t>
  </si>
  <si>
    <t>Current Principal Balance (RREL30)</t>
  </si>
  <si>
    <t>Prior Principal Balances (RREL31)</t>
  </si>
  <si>
    <t>Pari Passu Underlying Exposures (RREL32)</t>
  </si>
  <si>
    <t>Total Credit Limit (RREL33)</t>
  </si>
  <si>
    <t>Purchase Price (RREL34)</t>
  </si>
  <si>
    <t>Principal Grace Period End Date (RREL36)</t>
  </si>
  <si>
    <t>Scheduled Principal Payment Frequency (RREL37)</t>
  </si>
  <si>
    <t>Scheduled Interest Payment Frequency (RREL38)</t>
  </si>
  <si>
    <t>Payment Due (RREL39)</t>
  </si>
  <si>
    <t>Debt To Income Ratio (RREL40)</t>
  </si>
  <si>
    <t>Balloon Amount (RREL41)</t>
  </si>
  <si>
    <t>Interest Rate Type (RREL42)</t>
  </si>
  <si>
    <t>Current Interest Rate (RREL43)</t>
  </si>
  <si>
    <t>Current Interest Rate Index (RREL44)</t>
  </si>
  <si>
    <t>Current Interest Rate Index Tenor (RREL45)</t>
  </si>
  <si>
    <t>Current Interest Rate Margin (RREL46)</t>
  </si>
  <si>
    <t>Interest Rate Reset Interval (RREL47)</t>
  </si>
  <si>
    <t>Interest Rate Cap (RREL48)</t>
  </si>
  <si>
    <t>Interest Rate Floor (RREL49)</t>
  </si>
  <si>
    <t>Revision Margin 1 (RREL50)</t>
  </si>
  <si>
    <t>Interest Revision Date 1 (RREL51)</t>
  </si>
  <si>
    <t>Revision Margin 2 (RREL52)</t>
  </si>
  <si>
    <t>Interest Revision Date 2 (RREL53)</t>
  </si>
  <si>
    <t>Revision Margin 3 (RREL54)</t>
  </si>
  <si>
    <t>Interest Revision Date 3 (RREL55)</t>
  </si>
  <si>
    <t>Revised Interest Rate Index (RREL56)</t>
  </si>
  <si>
    <t>Revised Interest Rate Index Tenor (RREL57)</t>
  </si>
  <si>
    <t>Percentage Of Prepayments Allowed Per Year (RREL59)</t>
  </si>
  <si>
    <t>Prepayment Lock-Out End Date (RREL60)</t>
  </si>
  <si>
    <t>Prepayment Fee (RREL61)</t>
  </si>
  <si>
    <t>Prepayment Fee End Date (RREL62)</t>
  </si>
  <si>
    <t>Prepayment Date (RREL63)</t>
  </si>
  <si>
    <t>Cumulative Prepayments (RREL64)</t>
  </si>
  <si>
    <t>Date Of Restructuring (RREL65)</t>
  </si>
  <si>
    <t>Date Last In Arrears (RREL66)</t>
  </si>
  <si>
    <t>Reason for Default or Foreclosure (RREL70)</t>
  </si>
  <si>
    <t>Default Amount (RREL71)</t>
  </si>
  <si>
    <t>Default Date (RREL72)</t>
  </si>
  <si>
    <t>Allocated Losses (RREL73)</t>
  </si>
  <si>
    <t>Cumulative Recoveries (RREL74)</t>
  </si>
  <si>
    <t>Litigation (RREL75)</t>
  </si>
  <si>
    <t>Recourse (RREL76)</t>
  </si>
  <si>
    <t>Deposit Amount (RREL77)</t>
  </si>
  <si>
    <t>Insurance Or Investment Provider (RREL78)</t>
  </si>
  <si>
    <t>Original Lender Name (RREL79)</t>
  </si>
  <si>
    <t>Original Lender Legal Entity Identifier (RREL80)</t>
  </si>
  <si>
    <t>Original Lender Establishment Country (RREL81)</t>
  </si>
  <si>
    <t>Geographic Region - Collateral (RREC6)</t>
  </si>
  <si>
    <t>Occupancy Type (RREC7)</t>
  </si>
  <si>
    <t>Lien (RREC8)</t>
  </si>
  <si>
    <t>Property Type (RREC9)</t>
  </si>
  <si>
    <t>Energy Performance Certificate Value (RREC10)</t>
  </si>
  <si>
    <t>Energy Performance Certificate Provider Name (RREC11)</t>
  </si>
  <si>
    <t>Current Loan-To-Value (RREC12)</t>
  </si>
  <si>
    <t>Current Valuation Amount (RREC13)</t>
  </si>
  <si>
    <t>Current Valuation Date (RREC15)</t>
  </si>
  <si>
    <t>Original Loan-To-Value (RREC16)</t>
  </si>
  <si>
    <t>Date Of Sale (RREC20)</t>
  </si>
  <si>
    <t>Sale Price (RREC21)</t>
  </si>
  <si>
    <t>Collateral Currency (RREC22)</t>
  </si>
  <si>
    <t>ZA</t>
  </si>
  <si>
    <t>NOEM</t>
  </si>
  <si>
    <t>ENEO</t>
  </si>
  <si>
    <t>GRAN</t>
  </si>
  <si>
    <t>ZAR</t>
  </si>
  <si>
    <t>VRFD &amp; SCEG</t>
  </si>
  <si>
    <t>RENV</t>
  </si>
  <si>
    <t>FRXX</t>
  </si>
  <si>
    <t>TUHF Ltd</t>
  </si>
  <si>
    <t>RBLD</t>
  </si>
  <si>
    <t>FIEI</t>
  </si>
  <si>
    <t>NGUA</t>
  </si>
  <si>
    <t>-</t>
  </si>
  <si>
    <t>MNTH</t>
  </si>
  <si>
    <t>FLIF</t>
  </si>
  <si>
    <t>ZAR ZZZ</t>
  </si>
  <si>
    <t>RFLT</t>
  </si>
  <si>
    <t>PURC</t>
  </si>
  <si>
    <t xml:space="preserve">JiBar                                   </t>
  </si>
  <si>
    <t>RMRT</t>
  </si>
  <si>
    <t>MIXD</t>
  </si>
  <si>
    <t>RHOS</t>
  </si>
  <si>
    <t>CNST</t>
  </si>
  <si>
    <t xml:space="preserve">Prime                                   </t>
  </si>
  <si>
    <t>CBLD</t>
  </si>
  <si>
    <t>CNTS</t>
  </si>
  <si>
    <t>RMEQ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</si>
</sst>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R&quot;#,##0.00;\-&quot;R&quot;#,##0.00"/>
    <numFmt numFmtId="43" formatCode="_-* #,##0.00_-;\-* #,##0.00_-;_-* &quot;-&quot;??_-;_-@_-"/>
    <numFmt numFmtId="164" formatCode="_-* #,##0_-;\-* #,##0_-;_-* &quot;-&quot;??_-;_-@_-"/>
    <numFmt numFmtId="165" formatCode="0.000%"/>
    <numFmt numFmtId="166" formatCode="#,##0_);\(#,##0\);&quot;-  &quot;;&quot; &quot;@&quot; &quot;"/>
    <numFmt numFmtId="167" formatCode="_(* #,##0.00_);_(* \(#,##0.00\);_(* &quot;-&quot;??_);_(@_)"/>
    <numFmt numFmtId="168" formatCode="_-* #,##0.0_-;\-* #,##0.0_-;_-* &quot;-&quot;??_-;_-@_-"/>
    <numFmt numFmtId="169" formatCode="[$-409]d\-mmm\-yy;@"/>
  </numFmts>
  <fonts count="24">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b/>
      <u/>
      <sz val="11"/>
      <color theme="1"/>
      <name val="Calibri"/>
      <family val="2"/>
      <scheme val="minor"/>
    </font>
    <font>
      <i/>
      <sz val="11"/>
      <name val="Calibri"/>
      <family val="2"/>
      <scheme val="minor"/>
    </font>
    <font>
      <sz val="11"/>
      <name val="Calibri"/>
      <family val="2"/>
      <scheme val="minor"/>
    </font>
    <font>
      <u/>
      <sz val="11"/>
      <color theme="1"/>
      <name val="Calibri (Body)"/>
    </font>
    <font>
      <b/>
      <i/>
      <sz val="11"/>
      <color theme="1"/>
      <name val="Calibri"/>
      <family val="2"/>
      <scheme val="minor"/>
    </font>
    <font>
      <b/>
      <sz val="11"/>
      <name val="Calibri"/>
      <family val="2"/>
      <scheme val="minor"/>
    </font>
    <font>
      <i/>
      <sz val="11"/>
      <color rgb="FFFF0000"/>
      <name val="Calibri"/>
      <family val="2"/>
      <scheme val="minor"/>
    </font>
    <font>
      <b/>
      <i/>
      <sz val="11"/>
      <name val="Calibri"/>
      <family val="2"/>
      <scheme val="minor"/>
    </font>
    <font>
      <b/>
      <u/>
      <sz val="11"/>
      <name val="Calibri"/>
      <family val="2"/>
      <scheme val="minor"/>
    </font>
    <font>
      <sz val="11"/>
      <color theme="4"/>
      <name val="Calibri"/>
      <family val="2"/>
      <scheme val="minor"/>
    </font>
    <font>
      <sz val="11"/>
      <color theme="1"/>
      <name val="Calibri"/>
      <family val="2"/>
    </font>
    <font>
      <b/>
      <sz val="11"/>
      <color theme="1"/>
      <name val="Calibri"/>
      <family val="2"/>
    </font>
    <font>
      <sz val="11"/>
      <name val="Aptos Narrow"/>
      <family val="2"/>
    </font>
    <font>
      <b/>
      <u/>
      <sz val="12"/>
      <name val="Aptos Narrow"/>
      <family val="2"/>
    </font>
    <font>
      <b/>
      <sz val="11"/>
      <name val="Aptos Narrow"/>
      <family val="2"/>
    </font>
    <font>
      <u/>
      <sz val="11"/>
      <color theme="10"/>
      <name val="Aptos Narrow"/>
      <family val="2"/>
    </font>
    <font>
      <i/>
      <sz val="11"/>
      <name val="Aptos Narrow"/>
      <family val="2"/>
    </font>
    <font>
      <b/>
      <sz val="12"/>
      <name val="Aptos Narrow"/>
      <family val="2"/>
    </font>
  </fonts>
  <fills count="1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theme="5"/>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theme="7"/>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xf numFmtId="9" fontId="18" fillId="0" borderId="0" applyFont="0" applyFill="0" applyBorder="0" applyAlignment="0" applyProtection="0"/>
    <xf numFmtId="0" fontId="21" fillId="0" borderId="0" applyNumberFormat="0" applyFill="0" applyBorder="0" applyAlignment="0" applyProtection="0"/>
    <xf numFmtId="166" fontId="1" fillId="0" borderId="0" applyFont="0" applyFill="0" applyBorder="0" applyProtection="0">
      <alignment vertical="top"/>
    </xf>
    <xf numFmtId="167" fontId="1" fillId="0" borderId="0" applyFont="0" applyFill="0" applyBorder="0" applyAlignment="0" applyProtection="0"/>
  </cellStyleXfs>
  <cellXfs count="601">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23"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7" xfId="0" applyFont="1" applyFill="1" applyBorder="1"/>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29" xfId="0" applyFont="1" applyFill="1" applyBorder="1" applyAlignment="1">
      <alignment horizontal="left" vertical="center"/>
    </xf>
    <xf numFmtId="0" fontId="2" fillId="5" borderId="6" xfId="0" applyFont="1" applyFill="1" applyBorder="1"/>
    <xf numFmtId="0" fontId="2" fillId="5" borderId="7" xfId="0" applyFont="1" applyFill="1" applyBorder="1"/>
    <xf numFmtId="0" fontId="0" fillId="5" borderId="28" xfId="0" applyFill="1" applyBorder="1"/>
    <xf numFmtId="0" fontId="2" fillId="5" borderId="20" xfId="0" applyFont="1" applyFill="1" applyBorder="1" applyAlignment="1">
      <alignment horizontal="center"/>
    </xf>
    <xf numFmtId="0" fontId="2" fillId="5" borderId="21" xfId="0" applyFont="1" applyFill="1" applyBorder="1"/>
    <xf numFmtId="0" fontId="2" fillId="5" borderId="4" xfId="0" applyFont="1" applyFill="1" applyBorder="1"/>
    <xf numFmtId="0" fontId="0" fillId="5" borderId="0" xfId="0" applyFill="1"/>
    <xf numFmtId="0" fontId="0" fillId="3" borderId="20" xfId="0" applyFill="1" applyBorder="1" applyAlignment="1">
      <alignment horizontal="center"/>
    </xf>
    <xf numFmtId="0" fontId="0" fillId="3" borderId="25" xfId="0" applyFill="1" applyBorder="1"/>
    <xf numFmtId="0" fontId="0" fillId="3" borderId="21" xfId="0" applyFill="1" applyBorder="1"/>
    <xf numFmtId="0" fontId="0" fillId="5" borderId="30" xfId="0" applyFill="1" applyBorder="1"/>
    <xf numFmtId="10" fontId="5" fillId="3" borderId="20" xfId="0" applyNumberFormat="1" applyFont="1" applyFill="1" applyBorder="1" applyAlignment="1">
      <alignment horizontal="center"/>
    </xf>
    <xf numFmtId="10" fontId="5" fillId="3" borderId="20" xfId="2" applyNumberFormat="1" applyFont="1" applyFill="1" applyBorder="1" applyAlignment="1">
      <alignment horizontal="center"/>
    </xf>
    <xf numFmtId="9" fontId="5" fillId="3" borderId="25" xfId="2" applyFont="1" applyFill="1" applyBorder="1" applyAlignment="1"/>
    <xf numFmtId="9" fontId="5" fillId="3" borderId="21" xfId="2" applyFont="1" applyFill="1" applyBorder="1" applyAlignment="1"/>
    <xf numFmtId="10" fontId="5" fillId="3" borderId="25" xfId="2" applyNumberFormat="1" applyFont="1" applyFill="1" applyBorder="1" applyAlignment="1"/>
    <xf numFmtId="10" fontId="5" fillId="3" borderId="21" xfId="2" applyNumberFormat="1" applyFont="1" applyFill="1" applyBorder="1" applyAlignment="1"/>
    <xf numFmtId="165" fontId="5" fillId="3" borderId="20" xfId="0" applyNumberFormat="1" applyFont="1" applyFill="1" applyBorder="1" applyAlignment="1">
      <alignment horizontal="center"/>
    </xf>
    <xf numFmtId="10" fontId="5" fillId="0" borderId="20" xfId="0" applyNumberFormat="1" applyFont="1" applyBorder="1" applyAlignment="1">
      <alignment horizontal="center"/>
    </xf>
    <xf numFmtId="10" fontId="5" fillId="0" borderId="25" xfId="2" applyNumberFormat="1" applyFont="1" applyBorder="1" applyAlignment="1"/>
    <xf numFmtId="10" fontId="5" fillId="0" borderId="25" xfId="2" applyNumberFormat="1" applyFont="1" applyFill="1" applyBorder="1" applyAlignment="1"/>
    <xf numFmtId="10" fontId="5" fillId="0" borderId="21" xfId="2" applyNumberFormat="1" applyFont="1" applyBorder="1" applyAlignment="1"/>
    <xf numFmtId="164" fontId="5" fillId="3" borderId="20" xfId="1" applyNumberFormat="1" applyFont="1" applyFill="1" applyBorder="1" applyAlignment="1">
      <alignment horizontal="center"/>
    </xf>
    <xf numFmtId="164" fontId="5" fillId="3" borderId="30" xfId="1" applyNumberFormat="1" applyFont="1" applyFill="1" applyBorder="1" applyAlignment="1"/>
    <xf numFmtId="164" fontId="5" fillId="3" borderId="25" xfId="1" applyNumberFormat="1" applyFont="1" applyFill="1" applyBorder="1" applyAlignment="1"/>
    <xf numFmtId="164" fontId="5" fillId="3" borderId="21" xfId="1" applyNumberFormat="1" applyFont="1" applyFill="1" applyBorder="1" applyAlignment="1"/>
    <xf numFmtId="0" fontId="5" fillId="3" borderId="5" xfId="0" applyFont="1" applyFill="1" applyBorder="1"/>
    <xf numFmtId="0" fontId="0" fillId="5" borderId="29" xfId="0" applyFill="1" applyBorder="1" applyAlignment="1">
      <alignment horizontal="left" indent="1"/>
    </xf>
    <xf numFmtId="9" fontId="5" fillId="3" borderId="20" xfId="2" applyFont="1" applyFill="1" applyBorder="1" applyAlignment="1">
      <alignment horizontal="center"/>
    </xf>
    <xf numFmtId="9" fontId="5" fillId="3" borderId="20" xfId="1" applyNumberFormat="1" applyFont="1" applyFill="1" applyBorder="1" applyAlignment="1">
      <alignment horizontal="center"/>
    </xf>
    <xf numFmtId="9" fontId="5" fillId="3" borderId="30" xfId="2" applyFont="1" applyFill="1" applyBorder="1" applyAlignment="1">
      <alignment horizontal="center"/>
    </xf>
    <xf numFmtId="0" fontId="0" fillId="5" borderId="4" xfId="0" applyFill="1" applyBorder="1" applyAlignment="1">
      <alignment horizontal="left" indent="1"/>
    </xf>
    <xf numFmtId="43" fontId="0" fillId="2" borderId="0" xfId="0" applyNumberFormat="1" applyFill="1"/>
    <xf numFmtId="165" fontId="0" fillId="2" borderId="0" xfId="2" applyNumberFormat="1" applyFont="1" applyFill="1"/>
    <xf numFmtId="9" fontId="0" fillId="3" borderId="25" xfId="2" applyFont="1" applyFill="1" applyBorder="1" applyAlignment="1"/>
    <xf numFmtId="9" fontId="0" fillId="3" borderId="21" xfId="2" applyFont="1" applyFill="1" applyBorder="1" applyAlignment="1"/>
    <xf numFmtId="15" fontId="5" fillId="3" borderId="20" xfId="0" applyNumberFormat="1" applyFont="1" applyFill="1" applyBorder="1" applyAlignment="1">
      <alignment horizontal="center"/>
    </xf>
    <xf numFmtId="15" fontId="5" fillId="3" borderId="25" xfId="0" applyNumberFormat="1" applyFont="1" applyFill="1" applyBorder="1"/>
    <xf numFmtId="15" fontId="5" fillId="3" borderId="21" xfId="0" applyNumberFormat="1" applyFont="1" applyFill="1" applyBorder="1"/>
    <xf numFmtId="10" fontId="5" fillId="3" borderId="20" xfId="1" applyNumberFormat="1" applyFont="1" applyFill="1" applyBorder="1" applyAlignment="1">
      <alignment horizontal="center"/>
    </xf>
    <xf numFmtId="10" fontId="0" fillId="3" borderId="21" xfId="0" applyNumberFormat="1" applyFill="1" applyBorder="1"/>
    <xf numFmtId="10" fontId="0" fillId="3" borderId="25" xfId="0" applyNumberFormat="1" applyFill="1" applyBorder="1"/>
    <xf numFmtId="0" fontId="5" fillId="3" borderId="20" xfId="0" applyFont="1" applyFill="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2" fillId="5" borderId="34" xfId="0" applyFont="1" applyFill="1" applyBorder="1"/>
    <xf numFmtId="0" fontId="0" fillId="5" borderId="35" xfId="0" applyFill="1" applyBorder="1"/>
    <xf numFmtId="0" fontId="5" fillId="3" borderId="32" xfId="0" applyFont="1" applyFill="1" applyBorder="1" applyAlignment="1">
      <alignment horizontal="center"/>
    </xf>
    <xf numFmtId="0" fontId="0" fillId="3" borderId="36" xfId="0" applyFill="1" applyBorder="1" applyAlignment="1">
      <alignment horizontal="center"/>
    </xf>
    <xf numFmtId="0" fontId="0" fillId="3" borderId="33" xfId="0" applyFill="1" applyBorder="1" applyAlignment="1">
      <alignment horizontal="center"/>
    </xf>
    <xf numFmtId="0" fontId="0" fillId="3" borderId="10" xfId="0" applyFill="1" applyBorder="1"/>
    <xf numFmtId="0" fontId="0" fillId="3" borderId="7" xfId="0" applyFill="1" applyBorder="1"/>
    <xf numFmtId="0" fontId="2" fillId="5" borderId="22" xfId="0" applyFont="1" applyFill="1" applyBorder="1"/>
    <xf numFmtId="0" fontId="0" fillId="5" borderId="23" xfId="0" applyFill="1" applyBorder="1"/>
    <xf numFmtId="0" fontId="0" fillId="5" borderId="24" xfId="0" applyFill="1" applyBorder="1"/>
    <xf numFmtId="43" fontId="0" fillId="2" borderId="0" xfId="1" applyFont="1" applyFill="1"/>
    <xf numFmtId="164" fontId="0" fillId="2" borderId="0" xfId="0" applyNumberFormat="1" applyFill="1"/>
    <xf numFmtId="164" fontId="5" fillId="3" borderId="0" xfId="1" applyNumberFormat="1" applyFont="1" applyFill="1" applyBorder="1" applyAlignment="1">
      <alignment horizontal="center"/>
    </xf>
    <xf numFmtId="164" fontId="5" fillId="3" borderId="0" xfId="1" applyNumberFormat="1" applyFont="1" applyFill="1" applyBorder="1" applyAlignment="1"/>
    <xf numFmtId="164" fontId="0" fillId="3" borderId="5" xfId="0" applyNumberFormat="1" applyFill="1" applyBorder="1"/>
    <xf numFmtId="164" fontId="2" fillId="5" borderId="22" xfId="0" applyNumberFormat="1" applyFont="1" applyFill="1" applyBorder="1"/>
    <xf numFmtId="164" fontId="0" fillId="5" borderId="23" xfId="0" applyNumberFormat="1" applyFill="1" applyBorder="1"/>
    <xf numFmtId="43" fontId="8" fillId="2" borderId="0" xfId="1" applyFont="1" applyFill="1"/>
    <xf numFmtId="164" fontId="0" fillId="5" borderId="4" xfId="0" applyNumberFormat="1" applyFill="1" applyBorder="1" applyAlignment="1">
      <alignment horizontal="left" indent="1"/>
    </xf>
    <xf numFmtId="164" fontId="0" fillId="5" borderId="0" xfId="0" applyNumberFormat="1" applyFill="1"/>
    <xf numFmtId="164" fontId="1" fillId="3" borderId="5" xfId="1" applyNumberFormat="1" applyFont="1" applyFill="1" applyBorder="1" applyAlignment="1"/>
    <xf numFmtId="4" fontId="0" fillId="2" borderId="0" xfId="0" applyNumberFormat="1" applyFill="1"/>
    <xf numFmtId="164" fontId="0" fillId="5" borderId="24" xfId="0" applyNumberFormat="1" applyFill="1" applyBorder="1"/>
    <xf numFmtId="164" fontId="0" fillId="5" borderId="26" xfId="0" applyNumberFormat="1" applyFill="1" applyBorder="1"/>
    <xf numFmtId="164" fontId="0" fillId="5" borderId="17" xfId="0" applyNumberFormat="1" applyFill="1" applyBorder="1" applyAlignment="1">
      <alignment horizontal="left" indent="1"/>
    </xf>
    <xf numFmtId="164" fontId="0" fillId="5" borderId="18" xfId="0" applyNumberFormat="1" applyFill="1" applyBorder="1"/>
    <xf numFmtId="164" fontId="0" fillId="5" borderId="19" xfId="0" applyNumberFormat="1" applyFill="1" applyBorder="1"/>
    <xf numFmtId="164" fontId="5" fillId="3" borderId="5" xfId="1" applyNumberFormat="1" applyFont="1" applyFill="1" applyBorder="1" applyAlignment="1">
      <alignment horizontal="center"/>
    </xf>
    <xf numFmtId="164" fontId="0" fillId="5" borderId="4" xfId="0" applyNumberFormat="1" applyFill="1" applyBorder="1" applyAlignment="1">
      <alignment horizontal="left" indent="2"/>
    </xf>
    <xf numFmtId="164" fontId="0" fillId="3" borderId="0" xfId="1" applyNumberFormat="1" applyFont="1" applyFill="1" applyBorder="1" applyAlignment="1">
      <alignment horizontal="right"/>
    </xf>
    <xf numFmtId="164" fontId="2" fillId="5" borderId="22" xfId="0" applyNumberFormat="1" applyFont="1" applyFill="1" applyBorder="1" applyAlignment="1">
      <alignment horizontal="left"/>
    </xf>
    <xf numFmtId="164" fontId="1" fillId="3" borderId="5" xfId="1" applyNumberFormat="1" applyFont="1" applyFill="1" applyBorder="1" applyAlignment="1">
      <alignment horizontal="right"/>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5" fillId="3" borderId="18" xfId="1" applyNumberFormat="1" applyFont="1" applyFill="1" applyBorder="1" applyAlignment="1"/>
    <xf numFmtId="164" fontId="1" fillId="3" borderId="41" xfId="1" applyNumberFormat="1" applyFont="1" applyFill="1" applyBorder="1" applyAlignment="1">
      <alignment horizontal="right"/>
    </xf>
    <xf numFmtId="164" fontId="2" fillId="5" borderId="4" xfId="0" applyNumberFormat="1" applyFont="1" applyFill="1" applyBorder="1" applyAlignment="1">
      <alignment horizontal="left"/>
    </xf>
    <xf numFmtId="164" fontId="0" fillId="5" borderId="6" xfId="0" applyNumberFormat="1" applyFill="1" applyBorder="1" applyAlignment="1">
      <alignment horizontal="left" indent="1"/>
    </xf>
    <xf numFmtId="164" fontId="0" fillId="5" borderId="7" xfId="0" applyNumberFormat="1" applyFill="1" applyBorder="1"/>
    <xf numFmtId="164" fontId="5" fillId="3" borderId="7" xfId="1" applyNumberFormat="1" applyFont="1" applyFill="1" applyBorder="1" applyAlignment="1"/>
    <xf numFmtId="164" fontId="0" fillId="3" borderId="8" xfId="0" applyNumberFormat="1" applyFill="1" applyBorder="1"/>
    <xf numFmtId="0" fontId="0" fillId="3" borderId="0" xfId="0" applyFill="1" applyAlignment="1">
      <alignment horizontal="left" indent="1"/>
    </xf>
    <xf numFmtId="0" fontId="2" fillId="5" borderId="22" xfId="0" applyFont="1" applyFill="1" applyBorder="1" applyAlignment="1">
      <alignment horizontal="left"/>
    </xf>
    <xf numFmtId="0" fontId="6" fillId="5" borderId="23" xfId="0" applyFont="1" applyFill="1" applyBorder="1" applyAlignment="1">
      <alignment horizontal="center"/>
    </xf>
    <xf numFmtId="0" fontId="6" fillId="5" borderId="24" xfId="0" applyFont="1" applyFill="1" applyBorder="1" applyAlignment="1">
      <alignment horizontal="center"/>
    </xf>
    <xf numFmtId="0" fontId="0" fillId="5" borderId="26" xfId="0" applyFill="1" applyBorder="1"/>
    <xf numFmtId="15" fontId="0" fillId="2" borderId="0" xfId="0" applyNumberFormat="1" applyFill="1"/>
    <xf numFmtId="164" fontId="0" fillId="3" borderId="5" xfId="1" applyNumberFormat="1" applyFont="1" applyFill="1" applyBorder="1" applyAlignment="1"/>
    <xf numFmtId="0" fontId="0" fillId="5" borderId="6" xfId="0" applyFill="1" applyBorder="1" applyAlignment="1">
      <alignment horizontal="left" indent="1"/>
    </xf>
    <xf numFmtId="0" fontId="0" fillId="5" borderId="7" xfId="0" applyFill="1" applyBorder="1"/>
    <xf numFmtId="0" fontId="0" fillId="5" borderId="43" xfId="0" applyFill="1" applyBorder="1"/>
    <xf numFmtId="164" fontId="0" fillId="3" borderId="8" xfId="1" applyNumberFormat="1" applyFont="1" applyFill="1" applyBorder="1" applyAlignment="1"/>
    <xf numFmtId="16" fontId="0" fillId="2" borderId="0" xfId="0" applyNumberFormat="1" applyFill="1"/>
    <xf numFmtId="43" fontId="0" fillId="3" borderId="0" xfId="1" applyFont="1" applyFill="1" applyBorder="1" applyAlignment="1">
      <alignment horizontal="right"/>
    </xf>
    <xf numFmtId="43" fontId="0" fillId="3" borderId="0" xfId="1" applyFont="1" applyFill="1" applyBorder="1" applyAlignment="1"/>
    <xf numFmtId="0" fontId="2" fillId="5" borderId="17" xfId="0" applyFont="1" applyFill="1" applyBorder="1" applyAlignment="1">
      <alignment horizontal="left"/>
    </xf>
    <xf numFmtId="0" fontId="2" fillId="5" borderId="29" xfId="0" applyFont="1" applyFill="1" applyBorder="1" applyAlignment="1">
      <alignment horizontal="left"/>
    </xf>
    <xf numFmtId="0" fontId="2" fillId="5" borderId="6" xfId="0" applyFont="1" applyFill="1" applyBorder="1" applyAlignment="1">
      <alignment horizontal="left"/>
    </xf>
    <xf numFmtId="0" fontId="6" fillId="8" borderId="4" xfId="0" applyFont="1" applyFill="1" applyBorder="1" applyAlignment="1">
      <alignment horizontal="center"/>
    </xf>
    <xf numFmtId="0" fontId="6" fillId="8" borderId="0" xfId="0" applyFont="1" applyFill="1" applyAlignment="1">
      <alignment horizontal="center"/>
    </xf>
    <xf numFmtId="0" fontId="2" fillId="8" borderId="23" xfId="0" applyFont="1" applyFill="1" applyBorder="1" applyAlignment="1">
      <alignment horizontal="center"/>
    </xf>
    <xf numFmtId="0" fontId="2" fillId="8" borderId="0" xfId="0" applyFont="1" applyFill="1" applyAlignment="1">
      <alignment horizontal="center"/>
    </xf>
    <xf numFmtId="0" fontId="5" fillId="3" borderId="28" xfId="0" applyFont="1" applyFill="1" applyBorder="1" applyAlignment="1">
      <alignment horizontal="center"/>
    </xf>
    <xf numFmtId="43" fontId="5" fillId="3" borderId="35" xfId="1" applyFont="1" applyFill="1" applyBorder="1" applyAlignment="1">
      <alignment horizontal="center"/>
    </xf>
    <xf numFmtId="0" fontId="0" fillId="5" borderId="18" xfId="0" applyFill="1" applyBorder="1"/>
    <xf numFmtId="0" fontId="0" fillId="5" borderId="19" xfId="0" applyFill="1" applyBorder="1"/>
    <xf numFmtId="0" fontId="0" fillId="5" borderId="22" xfId="0" applyFill="1" applyBorder="1" applyAlignment="1">
      <alignment horizontal="left" indent="1"/>
    </xf>
    <xf numFmtId="0" fontId="2" fillId="5" borderId="24" xfId="0" applyFont="1" applyFill="1" applyBorder="1" applyAlignment="1">
      <alignment horizontal="right"/>
    </xf>
    <xf numFmtId="0" fontId="2" fillId="3" borderId="39" xfId="0" applyFont="1" applyFill="1" applyBorder="1" applyAlignment="1">
      <alignment horizontal="right"/>
    </xf>
    <xf numFmtId="0" fontId="0" fillId="5" borderId="4" xfId="0" applyFill="1" applyBorder="1" applyAlignment="1">
      <alignment horizontal="left" indent="2"/>
    </xf>
    <xf numFmtId="0" fontId="2" fillId="5" borderId="26" xfId="0" applyFont="1" applyFill="1" applyBorder="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5" borderId="19" xfId="0" applyFont="1" applyFill="1" applyBorder="1" applyAlignment="1">
      <alignment horizontal="right"/>
    </xf>
    <xf numFmtId="0" fontId="2" fillId="5" borderId="43" xfId="0" applyFont="1" applyFill="1" applyBorder="1" applyAlignment="1">
      <alignment horizontal="right"/>
    </xf>
    <xf numFmtId="0" fontId="2" fillId="5" borderId="28" xfId="0" applyFont="1" applyFill="1" applyBorder="1" applyAlignment="1">
      <alignment horizontal="center" vertical="center"/>
    </xf>
    <xf numFmtId="0" fontId="0" fillId="3" borderId="5" xfId="0" applyFill="1" applyBorder="1" applyAlignment="1">
      <alignment horizontal="right"/>
    </xf>
    <xf numFmtId="166" fontId="5" fillId="3" borderId="0" xfId="1" applyNumberFormat="1" applyFont="1" applyFill="1" applyBorder="1" applyAlignment="1">
      <alignment horizontal="center"/>
    </xf>
    <xf numFmtId="166" fontId="5" fillId="3" borderId="26" xfId="1" applyNumberFormat="1" applyFont="1" applyFill="1" applyBorder="1" applyAlignment="1">
      <alignment horizontal="right"/>
    </xf>
    <xf numFmtId="166" fontId="5" fillId="3" borderId="5" xfId="1" applyNumberFormat="1" applyFont="1" applyFill="1" applyBorder="1" applyAlignment="1">
      <alignment horizontal="right"/>
    </xf>
    <xf numFmtId="166" fontId="5" fillId="3" borderId="18" xfId="1" applyNumberFormat="1" applyFont="1" applyFill="1" applyBorder="1" applyAlignment="1">
      <alignment horizontal="center"/>
    </xf>
    <xf numFmtId="166" fontId="5" fillId="3" borderId="19" xfId="1" applyNumberFormat="1" applyFont="1" applyFill="1" applyBorder="1" applyAlignment="1">
      <alignment horizontal="right"/>
    </xf>
    <xf numFmtId="166" fontId="5" fillId="3" borderId="41" xfId="1" applyNumberFormat="1" applyFont="1" applyFill="1" applyBorder="1" applyAlignment="1">
      <alignment horizontal="right"/>
    </xf>
    <xf numFmtId="166" fontId="5" fillId="3" borderId="26" xfId="1" applyNumberFormat="1" applyFont="1" applyFill="1" applyBorder="1" applyAlignment="1">
      <alignment horizontal="center"/>
    </xf>
    <xf numFmtId="0" fontId="0" fillId="5" borderId="17" xfId="0" applyFill="1" applyBorder="1" applyAlignment="1">
      <alignment horizontal="left" indent="1"/>
    </xf>
    <xf numFmtId="0" fontId="11" fillId="5" borderId="29" xfId="0" applyFont="1" applyFill="1" applyBorder="1" applyAlignment="1">
      <alignment horizontal="left"/>
    </xf>
    <xf numFmtId="0" fontId="11" fillId="5" borderId="22" xfId="0" applyFont="1" applyFill="1" applyBorder="1" applyAlignment="1">
      <alignment horizontal="left"/>
    </xf>
    <xf numFmtId="0" fontId="8" fillId="5" borderId="17" xfId="0" applyFont="1" applyFill="1" applyBorder="1" applyAlignment="1">
      <alignment horizontal="left" indent="1"/>
    </xf>
    <xf numFmtId="0" fontId="2" fillId="8" borderId="34" xfId="0" applyFont="1" applyFill="1" applyBorder="1" applyAlignment="1">
      <alignment horizontal="left"/>
    </xf>
    <xf numFmtId="0" fontId="0" fillId="8" borderId="35" xfId="0" applyFill="1" applyBorder="1"/>
    <xf numFmtId="0" fontId="0" fillId="8" borderId="44" xfId="0" applyFill="1" applyBorder="1"/>
    <xf numFmtId="0" fontId="6" fillId="5" borderId="28" xfId="0" applyFont="1" applyFill="1" applyBorder="1" applyAlignment="1">
      <alignment horizontal="center"/>
    </xf>
    <xf numFmtId="164" fontId="2" fillId="5" borderId="29" xfId="0" applyNumberFormat="1" applyFont="1" applyFill="1" applyBorder="1"/>
    <xf numFmtId="164" fontId="2" fillId="5" borderId="28" xfId="0" applyNumberFormat="1" applyFont="1" applyFill="1" applyBorder="1"/>
    <xf numFmtId="164" fontId="2" fillId="5" borderId="6" xfId="0" applyNumberFormat="1" applyFont="1" applyFill="1" applyBorder="1"/>
    <xf numFmtId="164" fontId="2" fillId="5" borderId="7" xfId="0" applyNumberFormat="1" applyFont="1" applyFill="1" applyBorder="1"/>
    <xf numFmtId="164" fontId="0" fillId="3" borderId="0" xfId="0" applyNumberFormat="1" applyFill="1"/>
    <xf numFmtId="164" fontId="2" fillId="5" borderId="29" xfId="0" applyNumberFormat="1" applyFont="1" applyFill="1" applyBorder="1" applyAlignment="1">
      <alignment horizontal="left"/>
    </xf>
    <xf numFmtId="164" fontId="6" fillId="5" borderId="28" xfId="0" applyNumberFormat="1" applyFont="1" applyFill="1" applyBorder="1" applyAlignment="1">
      <alignment horizontal="center"/>
    </xf>
    <xf numFmtId="0" fontId="2" fillId="5" borderId="34" xfId="0" applyFont="1" applyFill="1" applyBorder="1" applyAlignment="1">
      <alignment horizontal="left"/>
    </xf>
    <xf numFmtId="0" fontId="6" fillId="5" borderId="35" xfId="0" applyFont="1" applyFill="1" applyBorder="1" applyAlignment="1">
      <alignment horizontal="center"/>
    </xf>
    <xf numFmtId="0" fontId="2" fillId="3" borderId="0" xfId="0" applyFont="1" applyFill="1" applyAlignment="1">
      <alignment horizontal="left"/>
    </xf>
    <xf numFmtId="0" fontId="6" fillId="3" borderId="0" xfId="0" applyFont="1" applyFill="1" applyAlignment="1">
      <alignment horizontal="center"/>
    </xf>
    <xf numFmtId="0" fontId="12" fillId="3" borderId="0" xfId="0" applyFont="1" applyFill="1" applyAlignment="1">
      <alignment horizontal="right"/>
    </xf>
    <xf numFmtId="0" fontId="6" fillId="5" borderId="30" xfId="0" applyFont="1" applyFill="1" applyBorder="1" applyAlignment="1">
      <alignment horizontal="center"/>
    </xf>
    <xf numFmtId="0" fontId="2" fillId="5" borderId="30" xfId="0" applyFont="1" applyFill="1" applyBorder="1" applyAlignment="1">
      <alignment horizontal="center"/>
    </xf>
    <xf numFmtId="0" fontId="2" fillId="5" borderId="28" xfId="0" applyFont="1" applyFill="1" applyBorder="1" applyAlignment="1">
      <alignment horizontal="center"/>
    </xf>
    <xf numFmtId="14" fontId="5" fillId="3" borderId="28" xfId="0" applyNumberFormat="1" applyFont="1" applyFill="1" applyBorder="1" applyAlignment="1">
      <alignment horizontal="center"/>
    </xf>
    <xf numFmtId="43" fontId="0" fillId="7" borderId="0" xfId="1" applyFont="1" applyFill="1"/>
    <xf numFmtId="0" fontId="2" fillId="5" borderId="23" xfId="0" applyFont="1" applyFill="1" applyBorder="1"/>
    <xf numFmtId="0" fontId="2" fillId="11" borderId="23" xfId="0" applyFont="1" applyFill="1" applyBorder="1" applyAlignment="1">
      <alignment horizontal="center"/>
    </xf>
    <xf numFmtId="0" fontId="8" fillId="11" borderId="23" xfId="0" applyFont="1" applyFill="1" applyBorder="1" applyAlignment="1">
      <alignment horizontal="center"/>
    </xf>
    <xf numFmtId="43" fontId="5" fillId="3" borderId="0" xfId="1" applyFont="1" applyFill="1" applyBorder="1" applyAlignment="1">
      <alignment horizontal="center"/>
    </xf>
    <xf numFmtId="43" fontId="7" fillId="3" borderId="0" xfId="1" applyFont="1" applyFill="1" applyBorder="1" applyAlignment="1">
      <alignment horizontal="center"/>
    </xf>
    <xf numFmtId="164" fontId="7" fillId="3" borderId="26" xfId="1" applyNumberFormat="1" applyFont="1" applyFill="1" applyBorder="1" applyAlignment="1"/>
    <xf numFmtId="164" fontId="7" fillId="3" borderId="5" xfId="1" applyNumberFormat="1" applyFont="1" applyFill="1" applyBorder="1"/>
    <xf numFmtId="43" fontId="7" fillId="3" borderId="26" xfId="1" applyFont="1" applyFill="1" applyBorder="1" applyAlignment="1"/>
    <xf numFmtId="0" fontId="7" fillId="3" borderId="5" xfId="0" applyFont="1" applyFill="1" applyBorder="1"/>
    <xf numFmtId="43" fontId="5" fillId="3" borderId="18" xfId="1" applyFont="1" applyFill="1" applyBorder="1" applyAlignment="1">
      <alignment horizontal="center"/>
    </xf>
    <xf numFmtId="43" fontId="7" fillId="3" borderId="19" xfId="1" applyFont="1" applyFill="1" applyBorder="1" applyAlignment="1"/>
    <xf numFmtId="0" fontId="2" fillId="5" borderId="23" xfId="0" applyFont="1" applyFill="1" applyBorder="1" applyAlignment="1">
      <alignment horizontal="center"/>
    </xf>
    <xf numFmtId="0" fontId="8" fillId="5" borderId="23" xfId="0" applyFont="1" applyFill="1" applyBorder="1"/>
    <xf numFmtId="0" fontId="6" fillId="5" borderId="7" xfId="0" applyFont="1" applyFill="1" applyBorder="1" applyAlignment="1">
      <alignment horizontal="center"/>
    </xf>
    <xf numFmtId="0" fontId="0" fillId="3" borderId="6" xfId="0" applyFill="1" applyBorder="1"/>
    <xf numFmtId="0" fontId="0" fillId="3" borderId="8" xfId="0" applyFill="1" applyBorder="1"/>
    <xf numFmtId="164" fontId="0" fillId="2" borderId="0" xfId="1" applyNumberFormat="1" applyFont="1" applyFill="1"/>
    <xf numFmtId="164" fontId="2" fillId="2" borderId="0" xfId="0" applyNumberFormat="1" applyFont="1" applyFill="1"/>
    <xf numFmtId="43" fontId="0" fillId="3" borderId="0" xfId="1" applyFont="1" applyFill="1"/>
    <xf numFmtId="0" fontId="3" fillId="4" borderId="0" xfId="0" applyFont="1" applyFill="1" applyAlignment="1">
      <alignment horizontal="center" vertical="center"/>
    </xf>
    <xf numFmtId="0" fontId="2" fillId="4" borderId="0" xfId="0" applyFont="1" applyFill="1" applyAlignment="1">
      <alignment horizontal="center"/>
    </xf>
    <xf numFmtId="14" fontId="5" fillId="0" borderId="0" xfId="0" applyNumberFormat="1" applyFont="1" applyAlignment="1">
      <alignment horizontal="right" wrapText="1"/>
    </xf>
    <xf numFmtId="14" fontId="5" fillId="3" borderId="0" xfId="0" applyNumberFormat="1" applyFont="1" applyFill="1" applyAlignment="1">
      <alignment horizontal="right" wrapText="1"/>
    </xf>
    <xf numFmtId="0" fontId="2" fillId="5" borderId="4" xfId="0" applyFont="1" applyFill="1" applyBorder="1" applyAlignment="1">
      <alignment horizontal="left" vertical="center"/>
    </xf>
    <xf numFmtId="164" fontId="5" fillId="3" borderId="0" xfId="1" applyNumberFormat="1" applyFont="1" applyFill="1" applyBorder="1" applyAlignment="1">
      <alignment horizontal="right" wrapText="1"/>
    </xf>
    <xf numFmtId="165" fontId="5" fillId="3" borderId="0" xfId="0" applyNumberFormat="1" applyFont="1" applyFill="1" applyAlignment="1">
      <alignment horizontal="right" wrapText="1"/>
    </xf>
    <xf numFmtId="0" fontId="2" fillId="5" borderId="35" xfId="0" applyFont="1" applyFill="1" applyBorder="1"/>
    <xf numFmtId="0" fontId="6" fillId="6" borderId="0" xfId="0" applyFont="1" applyFill="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164" fontId="7" fillId="0" borderId="0" xfId="1" applyNumberFormat="1" applyFont="1" applyFill="1" applyBorder="1" applyAlignment="1">
      <alignment horizontal="right"/>
    </xf>
    <xf numFmtId="43" fontId="0" fillId="12" borderId="0" xfId="1" applyFont="1" applyFill="1"/>
    <xf numFmtId="0" fontId="2" fillId="5" borderId="4" xfId="0" applyFont="1" applyFill="1" applyBorder="1" applyAlignment="1">
      <alignment horizontal="left"/>
    </xf>
    <xf numFmtId="0" fontId="0" fillId="5" borderId="0" xfId="0" applyFill="1" applyAlignment="1">
      <alignment horizontal="center"/>
    </xf>
    <xf numFmtId="164" fontId="7" fillId="3" borderId="0" xfId="1" applyNumberFormat="1" applyFont="1" applyFill="1" applyBorder="1" applyAlignment="1">
      <alignment horizontal="right"/>
    </xf>
    <xf numFmtId="0" fontId="0" fillId="5" borderId="4" xfId="0" applyFill="1" applyBorder="1" applyAlignment="1">
      <alignment horizontal="left"/>
    </xf>
    <xf numFmtId="164" fontId="8" fillId="3" borderId="5" xfId="1" applyNumberFormat="1" applyFont="1" applyFill="1" applyBorder="1" applyAlignment="1">
      <alignment horizontal="center"/>
    </xf>
    <xf numFmtId="164" fontId="8" fillId="3" borderId="0" xfId="1" applyNumberFormat="1" applyFont="1" applyFill="1" applyBorder="1" applyAlignment="1">
      <alignment horizontal="center"/>
    </xf>
    <xf numFmtId="164" fontId="8" fillId="0" borderId="5" xfId="1" applyNumberFormat="1" applyFont="1" applyFill="1" applyBorder="1" applyAlignment="1">
      <alignment horizontal="center"/>
    </xf>
    <xf numFmtId="167" fontId="0" fillId="2" borderId="0" xfId="0" applyNumberFormat="1" applyFill="1"/>
    <xf numFmtId="164" fontId="8" fillId="3" borderId="41" xfId="1" applyNumberFormat="1" applyFont="1" applyFill="1" applyBorder="1" applyAlignment="1">
      <alignment horizontal="center"/>
    </xf>
    <xf numFmtId="0" fontId="0" fillId="5" borderId="26" xfId="0" applyFill="1" applyBorder="1" applyAlignment="1">
      <alignment horizontal="center"/>
    </xf>
    <xf numFmtId="164" fontId="0" fillId="3" borderId="5" xfId="1" applyNumberFormat="1" applyFont="1" applyFill="1" applyBorder="1" applyAlignment="1">
      <alignment horizontal="center"/>
    </xf>
    <xf numFmtId="164" fontId="0" fillId="3" borderId="0"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164" fontId="15" fillId="3" borderId="0" xfId="0" applyNumberFormat="1" applyFont="1" applyFill="1"/>
    <xf numFmtId="164" fontId="8" fillId="0" borderId="0" xfId="1" applyNumberFormat="1" applyFont="1" applyFill="1" applyBorder="1" applyAlignment="1">
      <alignment horizontal="center"/>
    </xf>
    <xf numFmtId="9" fontId="0" fillId="3" borderId="0" xfId="2" applyFont="1" applyFill="1"/>
    <xf numFmtId="0" fontId="0" fillId="5" borderId="28" xfId="0" applyFill="1" applyBorder="1" applyAlignment="1">
      <alignment horizontal="center"/>
    </xf>
    <xf numFmtId="0" fontId="0" fillId="5" borderId="30" xfId="0" applyFill="1" applyBorder="1" applyAlignment="1">
      <alignment horizontal="center"/>
    </xf>
    <xf numFmtId="164" fontId="7" fillId="3" borderId="5" xfId="1" applyNumberFormat="1" applyFont="1" applyFill="1" applyBorder="1" applyAlignment="1">
      <alignment horizontal="right"/>
    </xf>
    <xf numFmtId="164" fontId="8" fillId="5" borderId="4" xfId="1" applyNumberFormat="1" applyFont="1" applyFill="1" applyBorder="1" applyAlignment="1">
      <alignment horizontal="left" indent="1"/>
    </xf>
    <xf numFmtId="164" fontId="8" fillId="5" borderId="17" xfId="1" applyNumberFormat="1" applyFont="1" applyFill="1" applyBorder="1" applyAlignment="1">
      <alignment horizontal="left" indent="1"/>
    </xf>
    <xf numFmtId="164" fontId="7" fillId="3" borderId="41" xfId="1" applyNumberFormat="1" applyFont="1" applyFill="1" applyBorder="1" applyAlignment="1">
      <alignment horizontal="right"/>
    </xf>
    <xf numFmtId="0" fontId="2" fillId="5" borderId="35" xfId="0" applyFont="1" applyFill="1" applyBorder="1" applyAlignment="1">
      <alignment horizontal="center"/>
    </xf>
    <xf numFmtId="0" fontId="2" fillId="5" borderId="44" xfId="0" applyFont="1" applyFill="1" applyBorder="1" applyAlignment="1">
      <alignment horizontal="center"/>
    </xf>
    <xf numFmtId="43" fontId="0" fillId="3" borderId="0" xfId="0" applyNumberFormat="1" applyFill="1"/>
    <xf numFmtId="0" fontId="0" fillId="3" borderId="0" xfId="0" applyFill="1" applyAlignment="1">
      <alignment horizontal="center"/>
    </xf>
    <xf numFmtId="0" fontId="2" fillId="2" borderId="0" xfId="0" applyFont="1" applyFill="1"/>
    <xf numFmtId="0" fontId="6" fillId="5" borderId="29" xfId="0" applyFont="1" applyFill="1" applyBorder="1" applyAlignment="1">
      <alignment horizontal="left"/>
    </xf>
    <xf numFmtId="0" fontId="2" fillId="5" borderId="0" xfId="0" applyFont="1" applyFill="1" applyAlignment="1">
      <alignment horizontal="center"/>
    </xf>
    <xf numFmtId="164" fontId="8" fillId="3" borderId="26" xfId="1" applyNumberFormat="1" applyFont="1" applyFill="1" applyBorder="1" applyAlignment="1">
      <alignment horizontal="center"/>
    </xf>
    <xf numFmtId="0" fontId="16" fillId="5" borderId="4" xfId="0" applyFont="1" applyFill="1" applyBorder="1" applyAlignment="1">
      <alignment horizontal="left" indent="1"/>
    </xf>
    <xf numFmtId="0" fontId="16" fillId="5" borderId="17" xfId="0" applyFont="1" applyFill="1" applyBorder="1" applyAlignment="1">
      <alignment horizontal="left" indent="1"/>
    </xf>
    <xf numFmtId="0" fontId="2" fillId="5" borderId="18" xfId="0" applyFont="1" applyFill="1" applyBorder="1" applyAlignment="1">
      <alignment horizontal="center"/>
    </xf>
    <xf numFmtId="164" fontId="8" fillId="3" borderId="19" xfId="1" applyNumberFormat="1" applyFont="1" applyFill="1" applyBorder="1" applyAlignment="1">
      <alignment horizontal="center"/>
    </xf>
    <xf numFmtId="0" fontId="17" fillId="5" borderId="22" xfId="0" applyFont="1" applyFill="1" applyBorder="1" applyAlignment="1">
      <alignment horizontal="left"/>
    </xf>
    <xf numFmtId="0" fontId="2" fillId="5" borderId="7" xfId="0" applyFont="1" applyFill="1" applyBorder="1" applyAlignment="1">
      <alignment horizontal="center"/>
    </xf>
    <xf numFmtId="0" fontId="0" fillId="5" borderId="29" xfId="0" applyFill="1" applyBorder="1" applyAlignment="1">
      <alignment horizontal="center"/>
    </xf>
    <xf numFmtId="10" fontId="7" fillId="3" borderId="0" xfId="0" applyNumberFormat="1" applyFont="1" applyFill="1" applyAlignment="1">
      <alignment horizontal="center"/>
    </xf>
    <xf numFmtId="2" fontId="7" fillId="3" borderId="0" xfId="0" applyNumberFormat="1" applyFont="1" applyFill="1" applyAlignment="1">
      <alignment horizontal="center"/>
    </xf>
    <xf numFmtId="10" fontId="7" fillId="0" borderId="0" xfId="2" applyNumberFormat="1" applyFont="1" applyFill="1" applyBorder="1" applyAlignment="1">
      <alignment horizontal="center"/>
    </xf>
    <xf numFmtId="10" fontId="0" fillId="2" borderId="0" xfId="0" applyNumberFormat="1" applyFill="1"/>
    <xf numFmtId="0" fontId="2" fillId="5" borderId="25" xfId="0" applyFont="1" applyFill="1" applyBorder="1" applyAlignment="1">
      <alignment horizontal="left"/>
    </xf>
    <xf numFmtId="0" fontId="0" fillId="5" borderId="40" xfId="0" applyFill="1" applyBorder="1" applyAlignment="1">
      <alignment horizontal="left"/>
    </xf>
    <xf numFmtId="9" fontId="0" fillId="3" borderId="0" xfId="2" applyFont="1" applyFill="1" applyBorder="1" applyAlignment="1">
      <alignment horizontal="center"/>
    </xf>
    <xf numFmtId="168" fontId="0" fillId="3" borderId="0" xfId="1" applyNumberFormat="1" applyFont="1" applyFill="1"/>
    <xf numFmtId="0" fontId="2" fillId="3" borderId="0" xfId="0" applyFont="1" applyFill="1" applyAlignment="1">
      <alignment horizontal="center"/>
    </xf>
    <xf numFmtId="9" fontId="2" fillId="3" borderId="0" xfId="2" applyFont="1" applyFill="1" applyBorder="1" applyAlignment="1">
      <alignment horizontal="center"/>
    </xf>
    <xf numFmtId="0" fontId="19" fillId="9" borderId="0" xfId="3" applyFont="1" applyFill="1"/>
    <xf numFmtId="0" fontId="18" fillId="0" borderId="0" xfId="3"/>
    <xf numFmtId="0" fontId="18" fillId="13" borderId="0" xfId="3" applyFill="1"/>
    <xf numFmtId="9" fontId="20" fillId="0" borderId="0" xfId="4" applyFont="1" applyFill="1"/>
    <xf numFmtId="0" fontId="18" fillId="0" borderId="0" xfId="3" applyAlignment="1">
      <alignment horizontal="right"/>
    </xf>
    <xf numFmtId="0" fontId="20" fillId="0" borderId="0" xfId="3" applyFont="1"/>
    <xf numFmtId="15" fontId="18" fillId="0" borderId="0" xfId="3" applyNumberFormat="1" applyAlignment="1">
      <alignment horizontal="right"/>
    </xf>
    <xf numFmtId="0" fontId="18" fillId="0" borderId="0" xfId="3" quotePrefix="1" applyAlignment="1">
      <alignment horizontal="right"/>
    </xf>
    <xf numFmtId="0" fontId="21" fillId="0" borderId="0" xfId="5" applyAlignment="1">
      <alignment horizontal="right"/>
    </xf>
    <xf numFmtId="43" fontId="18" fillId="0" borderId="0" xfId="3" applyNumberFormat="1" applyAlignment="1">
      <alignment horizontal="right"/>
    </xf>
    <xf numFmtId="9" fontId="18" fillId="0" borderId="0" xfId="2" applyFont="1" applyAlignment="1">
      <alignment horizontal="right"/>
    </xf>
    <xf numFmtId="10" fontId="18" fillId="0" borderId="0" xfId="2" applyNumberFormat="1" applyFont="1" applyAlignment="1">
      <alignment horizontal="right"/>
    </xf>
    <xf numFmtId="0" fontId="18" fillId="7" borderId="0" xfId="3" applyFill="1"/>
    <xf numFmtId="0" fontId="20" fillId="7" borderId="0" xfId="3" applyFont="1" applyFill="1"/>
    <xf numFmtId="0" fontId="22" fillId="7" borderId="0" xfId="3" applyFont="1" applyFill="1" applyAlignment="1">
      <alignment horizontal="left" indent="2"/>
    </xf>
    <xf numFmtId="0" fontId="18" fillId="9" borderId="0" xfId="3" applyFill="1"/>
    <xf numFmtId="0" fontId="23" fillId="9" borderId="0" xfId="3" applyFont="1" applyFill="1" applyAlignment="1">
      <alignment horizontal="centerContinuous"/>
    </xf>
    <xf numFmtId="0" fontId="23" fillId="10" borderId="0" xfId="3" applyFont="1" applyFill="1" applyAlignment="1">
      <alignment horizontal="centerContinuous"/>
    </xf>
    <xf numFmtId="43" fontId="23" fillId="10" borderId="0" xfId="1" applyFont="1" applyFill="1" applyAlignment="1">
      <alignment horizontal="centerContinuous"/>
    </xf>
    <xf numFmtId="0" fontId="18" fillId="14" borderId="0" xfId="3" applyFill="1"/>
    <xf numFmtId="0" fontId="18" fillId="15" borderId="0" xfId="3" applyFill="1"/>
    <xf numFmtId="0" fontId="18" fillId="13" borderId="18" xfId="3" applyFill="1" applyBorder="1"/>
    <xf numFmtId="0" fontId="18" fillId="13" borderId="18" xfId="3" applyFill="1" applyBorder="1" applyAlignment="1">
      <alignment wrapText="1"/>
    </xf>
    <xf numFmtId="43" fontId="18" fillId="13" borderId="18" xfId="1" applyFont="1" applyFill="1" applyBorder="1" applyAlignment="1">
      <alignment wrapText="1"/>
    </xf>
    <xf numFmtId="166" fontId="8" fillId="0" borderId="0" xfId="6" applyFont="1" applyFill="1" applyAlignment="1"/>
    <xf numFmtId="0" fontId="8" fillId="0" borderId="0" xfId="7" applyNumberFormat="1" applyFont="1" applyAlignment="1">
      <alignment horizontal="center" vertical="top"/>
    </xf>
    <xf numFmtId="1" fontId="18" fillId="0" borderId="0" xfId="3" applyNumberFormat="1"/>
    <xf numFmtId="14" fontId="18" fillId="0" borderId="0" xfId="3" applyNumberFormat="1"/>
    <xf numFmtId="7" fontId="18" fillId="0" borderId="0" xfId="3" applyNumberFormat="1"/>
    <xf numFmtId="43" fontId="18" fillId="0" borderId="0" xfId="1" applyFont="1"/>
    <xf numFmtId="43" fontId="18" fillId="0" borderId="0" xfId="1" applyFont="1" applyFill="1"/>
    <xf numFmtId="14" fontId="18" fillId="0" borderId="0" xfId="1" applyNumberFormat="1" applyFont="1" applyFill="1"/>
    <xf numFmtId="169" fontId="1" fillId="0" borderId="0" xfId="7" applyNumberFormat="1" applyFill="1" applyAlignment="1">
      <alignment vertical="top"/>
    </xf>
    <xf numFmtId="9" fontId="18" fillId="0" borderId="0" xfId="2" applyFont="1"/>
    <xf numFmtId="10" fontId="18" fillId="0" borderId="0" xfId="2" applyNumberFormat="1" applyFont="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4"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0" borderId="20" xfId="1" applyNumberFormat="1" applyFont="1" applyBorder="1" applyAlignment="1">
      <alignment horizontal="right"/>
    </xf>
    <xf numFmtId="164" fontId="5" fillId="0" borderId="21" xfId="1" applyNumberFormat="1" applyFont="1" applyBorder="1" applyAlignment="1">
      <alignment horizontal="right"/>
    </xf>
    <xf numFmtId="164" fontId="5" fillId="0" borderId="20" xfId="1" applyNumberFormat="1" applyFont="1" applyFill="1" applyBorder="1" applyAlignment="1">
      <alignment horizontal="right"/>
    </xf>
    <xf numFmtId="164" fontId="5" fillId="0" borderId="21" xfId="1" applyNumberFormat="1" applyFont="1" applyFill="1" applyBorder="1" applyAlignment="1">
      <alignment horizontal="right"/>
    </xf>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6" fillId="6" borderId="12" xfId="0" applyFont="1" applyFill="1" applyBorder="1" applyAlignment="1">
      <alignment horizontal="center"/>
    </xf>
    <xf numFmtId="0" fontId="6" fillId="6" borderId="13" xfId="0" applyFont="1" applyFill="1" applyBorder="1" applyAlignment="1">
      <alignment horizontal="center"/>
    </xf>
    <xf numFmtId="0" fontId="6" fillId="6" borderId="37" xfId="0" applyFont="1" applyFill="1" applyBorder="1" applyAlignment="1">
      <alignment horizontal="center"/>
    </xf>
    <xf numFmtId="1" fontId="5" fillId="0" borderId="20" xfId="1" applyNumberFormat="1" applyFont="1" applyFill="1" applyBorder="1" applyAlignment="1">
      <alignment horizontal="right"/>
    </xf>
    <xf numFmtId="1" fontId="5" fillId="0" borderId="21" xfId="1" applyNumberFormat="1" applyFont="1" applyFill="1" applyBorder="1" applyAlignment="1">
      <alignment horizontal="right"/>
    </xf>
    <xf numFmtId="0" fontId="2" fillId="5" borderId="19" xfId="0" applyFont="1" applyFill="1" applyBorder="1" applyAlignment="1">
      <alignment horizontal="left" vertical="center"/>
    </xf>
    <xf numFmtId="0" fontId="5" fillId="0" borderId="20" xfId="0" applyFont="1" applyBorder="1" applyAlignment="1">
      <alignment horizontal="right"/>
    </xf>
    <xf numFmtId="0" fontId="5" fillId="0" borderId="21" xfId="0" applyFont="1" applyBorder="1" applyAlignment="1">
      <alignment horizontal="right"/>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0" fontId="2" fillId="8" borderId="29" xfId="0" applyFont="1" applyFill="1" applyBorder="1" applyAlignment="1">
      <alignment horizontal="center"/>
    </xf>
    <xf numFmtId="0" fontId="2" fillId="8" borderId="28" xfId="0" applyFont="1" applyFill="1" applyBorder="1" applyAlignment="1">
      <alignment horizontal="center"/>
    </xf>
    <xf numFmtId="0" fontId="2" fillId="8" borderId="38" xfId="0" applyFont="1" applyFill="1" applyBorder="1" applyAlignment="1">
      <alignment horizontal="center"/>
    </xf>
    <xf numFmtId="164" fontId="7" fillId="3" borderId="27" xfId="0" applyNumberFormat="1" applyFont="1" applyFill="1" applyBorder="1" applyAlignment="1">
      <alignment horizontal="right"/>
    </xf>
    <xf numFmtId="164" fontId="7" fillId="3" borderId="23" xfId="0" applyNumberFormat="1" applyFont="1" applyFill="1" applyBorder="1" applyAlignment="1">
      <alignment horizontal="right"/>
    </xf>
    <xf numFmtId="164" fontId="7" fillId="3" borderId="39" xfId="0" applyNumberFormat="1" applyFont="1" applyFill="1" applyBorder="1" applyAlignment="1">
      <alignment horizontal="right"/>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38" xfId="1" applyNumberFormat="1" applyFont="1" applyFill="1" applyBorder="1" applyAlignment="1">
      <alignment horizontal="right"/>
    </xf>
    <xf numFmtId="164" fontId="7" fillId="3" borderId="27" xfId="1" applyNumberFormat="1" applyFont="1" applyFill="1" applyBorder="1" applyAlignment="1">
      <alignment horizontal="right"/>
    </xf>
    <xf numFmtId="164" fontId="7" fillId="3" borderId="23" xfId="1" applyNumberFormat="1" applyFont="1" applyFill="1" applyBorder="1" applyAlignment="1">
      <alignment horizontal="right"/>
    </xf>
    <xf numFmtId="164" fontId="7" fillId="3" borderId="39" xfId="1" applyNumberFormat="1" applyFont="1" applyFill="1" applyBorder="1" applyAlignment="1">
      <alignment horizontal="right"/>
    </xf>
    <xf numFmtId="164" fontId="5" fillId="3" borderId="5" xfId="1" applyNumberFormat="1" applyFont="1" applyFill="1" applyBorder="1" applyAlignment="1">
      <alignment horizontal="center"/>
    </xf>
    <xf numFmtId="43" fontId="7" fillId="3" borderId="25" xfId="1" applyFont="1" applyFill="1" applyBorder="1" applyAlignment="1">
      <alignment horizontal="right"/>
    </xf>
    <xf numFmtId="43" fontId="7" fillId="3" borderId="28" xfId="1" applyFont="1" applyFill="1" applyBorder="1" applyAlignment="1">
      <alignment horizontal="right"/>
    </xf>
    <xf numFmtId="43" fontId="7" fillId="3" borderId="38" xfId="1" applyFont="1" applyFill="1" applyBorder="1" applyAlignment="1">
      <alignment horizontal="right"/>
    </xf>
    <xf numFmtId="164" fontId="2" fillId="8" borderId="29" xfId="0" applyNumberFormat="1" applyFont="1" applyFill="1" applyBorder="1" applyAlignment="1">
      <alignment horizontal="center"/>
    </xf>
    <xf numFmtId="164" fontId="2" fillId="8" borderId="28" xfId="0" applyNumberFormat="1" applyFont="1" applyFill="1" applyBorder="1" applyAlignment="1">
      <alignment horizontal="center"/>
    </xf>
    <xf numFmtId="164" fontId="2" fillId="8" borderId="38" xfId="0"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40" xfId="1" applyNumberFormat="1" applyFont="1" applyFill="1" applyBorder="1" applyAlignment="1">
      <alignment horizontal="right"/>
    </xf>
    <xf numFmtId="164" fontId="5" fillId="3" borderId="42" xfId="1" applyNumberFormat="1" applyFont="1" applyFill="1" applyBorder="1" applyAlignment="1">
      <alignment horizontal="right"/>
    </xf>
    <xf numFmtId="164" fontId="5" fillId="3" borderId="7" xfId="1" applyNumberFormat="1" applyFont="1" applyFill="1" applyBorder="1" applyAlignment="1">
      <alignment horizontal="right"/>
    </xf>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43" fontId="5" fillId="3" borderId="25" xfId="0" applyNumberFormat="1" applyFont="1" applyFill="1" applyBorder="1" applyAlignment="1">
      <alignment horizontal="center"/>
    </xf>
    <xf numFmtId="0" fontId="5" fillId="3" borderId="30" xfId="0" applyFont="1" applyFill="1" applyBorder="1" applyAlignment="1">
      <alignment horizontal="center"/>
    </xf>
    <xf numFmtId="43" fontId="5" fillId="3" borderId="25" xfId="1" applyFont="1" applyFill="1" applyBorder="1" applyAlignment="1">
      <alignment horizontal="center"/>
    </xf>
    <xf numFmtId="43" fontId="5" fillId="3" borderId="30" xfId="1" applyFont="1" applyFill="1" applyBorder="1" applyAlignment="1">
      <alignment horizontal="center"/>
    </xf>
    <xf numFmtId="43" fontId="5" fillId="3" borderId="38" xfId="1" applyFont="1" applyFill="1" applyBorder="1" applyAlignment="1">
      <alignment horizontal="center"/>
    </xf>
    <xf numFmtId="43" fontId="5" fillId="3" borderId="36" xfId="1" applyFont="1" applyFill="1" applyBorder="1" applyAlignment="1">
      <alignment horizontal="center"/>
    </xf>
    <xf numFmtId="43" fontId="5" fillId="3" borderId="44" xfId="1" applyFont="1" applyFill="1" applyBorder="1" applyAlignment="1">
      <alignment horizontal="center"/>
    </xf>
    <xf numFmtId="43" fontId="5" fillId="3" borderId="45" xfId="1" applyFont="1" applyFill="1" applyBorder="1" applyAlignment="1">
      <alignment horizontal="center"/>
    </xf>
    <xf numFmtId="166" fontId="5" fillId="3" borderId="31" xfId="0" applyNumberFormat="1" applyFont="1" applyFill="1" applyBorder="1" applyAlignment="1">
      <alignment horizontal="right"/>
    </xf>
    <xf numFmtId="166" fontId="5" fillId="3" borderId="18" xfId="0" applyNumberFormat="1" applyFont="1" applyFill="1" applyBorder="1" applyAlignment="1">
      <alignment horizontal="right"/>
    </xf>
    <xf numFmtId="166" fontId="5" fillId="3" borderId="41" xfId="0" applyNumberFormat="1" applyFont="1" applyFill="1" applyBorder="1" applyAlignment="1">
      <alignment horizontal="right"/>
    </xf>
    <xf numFmtId="166" fontId="5" fillId="3" borderId="42" xfId="0" applyNumberFormat="1" applyFont="1" applyFill="1" applyBorder="1" applyAlignment="1">
      <alignment horizontal="right"/>
    </xf>
    <xf numFmtId="166" fontId="5" fillId="3" borderId="7" xfId="0" applyNumberFormat="1" applyFont="1" applyFill="1" applyBorder="1" applyAlignment="1">
      <alignment horizontal="right"/>
    </xf>
    <xf numFmtId="166" fontId="5" fillId="3" borderId="8" xfId="0" applyNumberFormat="1" applyFont="1" applyFill="1" applyBorder="1" applyAlignment="1">
      <alignment horizontal="right"/>
    </xf>
    <xf numFmtId="0" fontId="2" fillId="8" borderId="25" xfId="0" applyFont="1" applyFill="1" applyBorder="1" applyAlignment="1">
      <alignment horizontal="center"/>
    </xf>
    <xf numFmtId="0" fontId="2" fillId="8" borderId="30" xfId="0" applyFont="1" applyFill="1" applyBorder="1" applyAlignment="1">
      <alignment horizontal="center"/>
    </xf>
    <xf numFmtId="0" fontId="2" fillId="8" borderId="27" xfId="0" applyFont="1" applyFill="1" applyBorder="1" applyAlignment="1">
      <alignment horizontal="center"/>
    </xf>
    <xf numFmtId="0" fontId="2" fillId="8" borderId="24" xfId="0" applyFont="1" applyFill="1" applyBorder="1" applyAlignment="1">
      <alignment horizontal="center"/>
    </xf>
    <xf numFmtId="0" fontId="2" fillId="8" borderId="0" xfId="0" applyFont="1" applyFill="1" applyAlignment="1">
      <alignment horizontal="center"/>
    </xf>
    <xf numFmtId="0" fontId="2" fillId="8" borderId="5" xfId="0" applyFont="1" applyFill="1" applyBorder="1" applyAlignment="1">
      <alignment horizontal="center"/>
    </xf>
    <xf numFmtId="0" fontId="0" fillId="3" borderId="40" xfId="0" applyFill="1" applyBorder="1" applyAlignment="1">
      <alignment horizontal="right"/>
    </xf>
    <xf numFmtId="0" fontId="0" fillId="3" borderId="0" xfId="0" applyFill="1" applyAlignment="1">
      <alignment horizontal="right"/>
    </xf>
    <xf numFmtId="0" fontId="5" fillId="3" borderId="40" xfId="0" applyFont="1" applyFill="1" applyBorder="1" applyAlignment="1">
      <alignment horizontal="right"/>
    </xf>
    <xf numFmtId="0" fontId="5" fillId="3" borderId="0" xfId="0" applyFont="1" applyFill="1" applyAlignment="1">
      <alignment horizontal="right"/>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10" fillId="3" borderId="31" xfId="0" applyFont="1" applyFill="1" applyBorder="1" applyAlignment="1">
      <alignment horizontal="right"/>
    </xf>
    <xf numFmtId="0" fontId="10" fillId="3" borderId="18" xfId="0" applyFont="1" applyFill="1" applyBorder="1" applyAlignment="1">
      <alignment horizontal="right"/>
    </xf>
    <xf numFmtId="0" fontId="10" fillId="3" borderId="41" xfId="0" applyFont="1" applyFill="1" applyBorder="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8" xfId="0" applyFont="1" applyFill="1" applyBorder="1" applyAlignment="1">
      <alignment horizontal="center" vertical="center"/>
    </xf>
    <xf numFmtId="166" fontId="5" fillId="3" borderId="40" xfId="1" applyNumberFormat="1" applyFont="1" applyFill="1" applyBorder="1" applyAlignment="1">
      <alignment horizontal="right"/>
    </xf>
    <xf numFmtId="166" fontId="5" fillId="3" borderId="0" xfId="1" applyNumberFormat="1" applyFont="1" applyFill="1" applyBorder="1" applyAlignment="1">
      <alignment horizontal="right"/>
    </xf>
    <xf numFmtId="166" fontId="5" fillId="3" borderId="31" xfId="1" applyNumberFormat="1" applyFont="1" applyFill="1" applyBorder="1" applyAlignment="1">
      <alignment horizontal="right"/>
    </xf>
    <xf numFmtId="166" fontId="5" fillId="3" borderId="18" xfId="1" applyNumberFormat="1" applyFont="1" applyFill="1" applyBorder="1" applyAlignment="1">
      <alignment horizontal="right"/>
    </xf>
    <xf numFmtId="166" fontId="5" fillId="3" borderId="27" xfId="1" applyNumberFormat="1" applyFont="1" applyFill="1" applyBorder="1" applyAlignment="1">
      <alignment horizontal="right"/>
    </xf>
    <xf numFmtId="166" fontId="5" fillId="3" borderId="23" xfId="1" applyNumberFormat="1" applyFont="1" applyFill="1" applyBorder="1" applyAlignment="1">
      <alignment horizontal="right"/>
    </xf>
    <xf numFmtId="166" fontId="5" fillId="3" borderId="25" xfId="1" applyNumberFormat="1" applyFont="1" applyFill="1" applyBorder="1" applyAlignment="1">
      <alignment horizontal="right"/>
    </xf>
    <xf numFmtId="166" fontId="5" fillId="3" borderId="28" xfId="1" applyNumberFormat="1" applyFont="1" applyFill="1" applyBorder="1" applyAlignment="1">
      <alignment horizontal="right"/>
    </xf>
    <xf numFmtId="166" fontId="5" fillId="3" borderId="30" xfId="1" applyNumberFormat="1" applyFont="1" applyFill="1" applyBorder="1" applyAlignment="1">
      <alignment horizontal="right"/>
    </xf>
    <xf numFmtId="166" fontId="5" fillId="3" borderId="39" xfId="1" applyNumberFormat="1" applyFont="1" applyFill="1" applyBorder="1" applyAlignment="1">
      <alignment horizontal="right"/>
    </xf>
    <xf numFmtId="166" fontId="5" fillId="3" borderId="24" xfId="1" applyNumberFormat="1" applyFont="1" applyFill="1" applyBorder="1" applyAlignment="1">
      <alignment horizontal="right"/>
    </xf>
    <xf numFmtId="166" fontId="5" fillId="0" borderId="40" xfId="1" applyNumberFormat="1" applyFont="1" applyFill="1" applyBorder="1" applyAlignment="1">
      <alignment horizontal="right"/>
    </xf>
    <xf numFmtId="166" fontId="5" fillId="0" borderId="0" xfId="1" applyNumberFormat="1" applyFont="1" applyFill="1" applyBorder="1" applyAlignment="1">
      <alignment horizontal="right"/>
    </xf>
    <xf numFmtId="166" fontId="5" fillId="3" borderId="25" xfId="1" applyNumberFormat="1" applyFont="1" applyFill="1" applyBorder="1" applyAlignment="1">
      <alignment horizontal="right" wrapText="1"/>
    </xf>
    <xf numFmtId="166" fontId="5" fillId="3" borderId="28" xfId="1" applyNumberFormat="1" applyFont="1" applyFill="1" applyBorder="1" applyAlignment="1">
      <alignment horizontal="right" wrapText="1"/>
    </xf>
    <xf numFmtId="166" fontId="5" fillId="3" borderId="30" xfId="1" applyNumberFormat="1" applyFont="1" applyFill="1" applyBorder="1" applyAlignment="1">
      <alignment horizontal="right" wrapText="1"/>
    </xf>
    <xf numFmtId="166" fontId="5" fillId="3" borderId="19" xfId="1" applyNumberFormat="1" applyFont="1" applyFill="1" applyBorder="1" applyAlignment="1">
      <alignment horizontal="right"/>
    </xf>
    <xf numFmtId="166" fontId="5" fillId="3" borderId="26" xfId="1" applyNumberFormat="1" applyFont="1" applyFill="1" applyBorder="1" applyAlignment="1">
      <alignment horizontal="right"/>
    </xf>
    <xf numFmtId="166" fontId="5" fillId="0" borderId="27" xfId="1" applyNumberFormat="1" applyFont="1" applyFill="1" applyBorder="1" applyAlignment="1">
      <alignment horizontal="right"/>
    </xf>
    <xf numFmtId="166" fontId="5" fillId="0" borderId="23" xfId="1" applyNumberFormat="1" applyFont="1" applyFill="1" applyBorder="1" applyAlignment="1">
      <alignment horizontal="right"/>
    </xf>
    <xf numFmtId="166" fontId="5" fillId="3" borderId="38" xfId="1" applyNumberFormat="1" applyFont="1" applyFill="1" applyBorder="1" applyAlignment="1">
      <alignment horizontal="right"/>
    </xf>
    <xf numFmtId="166" fontId="7" fillId="3" borderId="40" xfId="1" applyNumberFormat="1" applyFont="1" applyFill="1" applyBorder="1" applyAlignment="1">
      <alignment horizontal="right"/>
    </xf>
    <xf numFmtId="166" fontId="7" fillId="3" borderId="0"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38" xfId="1" applyNumberFormat="1" applyFont="1" applyFill="1" applyBorder="1" applyAlignment="1">
      <alignment horizontal="right"/>
    </xf>
    <xf numFmtId="164" fontId="5" fillId="3" borderId="36" xfId="1" applyNumberFormat="1" applyFont="1" applyFill="1" applyBorder="1" applyAlignment="1">
      <alignment horizontal="right"/>
    </xf>
    <xf numFmtId="164" fontId="5" fillId="3" borderId="35" xfId="1" applyNumberFormat="1" applyFont="1" applyFill="1" applyBorder="1" applyAlignment="1">
      <alignment horizontal="right"/>
    </xf>
    <xf numFmtId="164" fontId="5" fillId="3" borderId="45" xfId="1" applyNumberFormat="1" applyFont="1" applyFill="1" applyBorder="1" applyAlignment="1">
      <alignment horizontal="right"/>
    </xf>
    <xf numFmtId="164" fontId="6" fillId="6" borderId="1" xfId="0" applyNumberFormat="1" applyFont="1" applyFill="1" applyBorder="1" applyAlignment="1">
      <alignment horizontal="center"/>
    </xf>
    <xf numFmtId="164" fontId="6" fillId="6" borderId="2" xfId="0" applyNumberFormat="1" applyFont="1" applyFill="1" applyBorder="1" applyAlignment="1">
      <alignment horizontal="center"/>
    </xf>
    <xf numFmtId="164" fontId="6" fillId="6" borderId="3" xfId="0" applyNumberFormat="1" applyFont="1" applyFill="1" applyBorder="1" applyAlignment="1">
      <alignment horizontal="center"/>
    </xf>
    <xf numFmtId="166" fontId="13" fillId="8" borderId="36" xfId="1" applyNumberFormat="1" applyFont="1" applyFill="1" applyBorder="1" applyAlignment="1">
      <alignment horizontal="right"/>
    </xf>
    <xf numFmtId="166" fontId="13" fillId="8" borderId="35" xfId="1" applyNumberFormat="1" applyFont="1" applyFill="1" applyBorder="1" applyAlignment="1">
      <alignment horizontal="right"/>
    </xf>
    <xf numFmtId="166" fontId="13" fillId="8" borderId="44" xfId="1" applyNumberFormat="1" applyFont="1" applyFill="1" applyBorder="1" applyAlignment="1">
      <alignment horizontal="right"/>
    </xf>
    <xf numFmtId="164" fontId="14" fillId="6" borderId="1" xfId="0" applyNumberFormat="1" applyFont="1" applyFill="1" applyBorder="1" applyAlignment="1">
      <alignment horizontal="center"/>
    </xf>
    <xf numFmtId="164" fontId="14" fillId="6" borderId="2" xfId="0" applyNumberFormat="1" applyFont="1" applyFill="1" applyBorder="1" applyAlignment="1">
      <alignment horizontal="center"/>
    </xf>
    <xf numFmtId="164" fontId="14" fillId="6" borderId="3" xfId="0"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0" xfId="1" applyNumberFormat="1" applyFont="1" applyFill="1" applyBorder="1" applyAlignment="1">
      <alignment horizontal="right"/>
    </xf>
    <xf numFmtId="0" fontId="2" fillId="11" borderId="27" xfId="0" applyFont="1" applyFill="1" applyBorder="1" applyAlignment="1">
      <alignment horizontal="center"/>
    </xf>
    <xf numFmtId="0" fontId="2" fillId="11" borderId="24" xfId="0" applyFont="1" applyFill="1" applyBorder="1" applyAlignment="1">
      <alignment horizontal="center"/>
    </xf>
    <xf numFmtId="0" fontId="8" fillId="11" borderId="27" xfId="0" applyFont="1" applyFill="1" applyBorder="1" applyAlignment="1">
      <alignment horizontal="center"/>
    </xf>
    <xf numFmtId="0" fontId="8" fillId="11" borderId="24" xfId="0" applyFont="1" applyFill="1" applyBorder="1" applyAlignment="1">
      <alignment horizontal="center"/>
    </xf>
    <xf numFmtId="164" fontId="7" fillId="11" borderId="27" xfId="1" applyNumberFormat="1" applyFont="1" applyFill="1" applyBorder="1" applyAlignment="1">
      <alignment horizontal="right"/>
    </xf>
    <xf numFmtId="164" fontId="7" fillId="11" borderId="23" xfId="1" applyNumberFormat="1" applyFont="1" applyFill="1" applyBorder="1" applyAlignment="1">
      <alignment horizontal="right"/>
    </xf>
    <xf numFmtId="164" fontId="7" fillId="11" borderId="24" xfId="1" applyNumberFormat="1" applyFont="1" applyFill="1" applyBorder="1" applyAlignment="1">
      <alignment horizontal="right"/>
    </xf>
    <xf numFmtId="164" fontId="7" fillId="11" borderId="39" xfId="1" applyNumberFormat="1" applyFont="1" applyFill="1" applyBorder="1" applyAlignment="1">
      <alignment horizontal="right"/>
    </xf>
    <xf numFmtId="0" fontId="6" fillId="6"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10" fontId="12" fillId="3" borderId="25" xfId="0" applyNumberFormat="1" applyFont="1" applyFill="1" applyBorder="1" applyAlignment="1">
      <alignment horizontal="center" vertical="center"/>
    </xf>
    <xf numFmtId="10" fontId="12" fillId="3" borderId="28" xfId="0" applyNumberFormat="1" applyFont="1" applyFill="1" applyBorder="1" applyAlignment="1">
      <alignment horizontal="center" vertical="center"/>
    </xf>
    <xf numFmtId="10" fontId="12" fillId="3" borderId="38" xfId="0" applyNumberFormat="1" applyFont="1" applyFill="1" applyBorder="1" applyAlignment="1">
      <alignment horizontal="center" vertical="center"/>
    </xf>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28"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4" fontId="5" fillId="3" borderId="40" xfId="0" applyNumberFormat="1" applyFont="1" applyFill="1" applyBorder="1" applyAlignment="1">
      <alignment horizontal="center"/>
    </xf>
    <xf numFmtId="14" fontId="5" fillId="3" borderId="26" xfId="0" applyNumberFormat="1" applyFont="1" applyFill="1" applyBorder="1" applyAlignment="1">
      <alignment horizontal="center"/>
    </xf>
    <xf numFmtId="165" fontId="7" fillId="3" borderId="40" xfId="1" applyNumberFormat="1" applyFont="1" applyFill="1" applyBorder="1" applyAlignment="1">
      <alignment horizontal="center"/>
    </xf>
    <xf numFmtId="43" fontId="7" fillId="3" borderId="26" xfId="1" applyFont="1" applyFill="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7" fillId="3" borderId="0" xfId="1" applyNumberFormat="1" applyFont="1" applyFill="1" applyAlignment="1">
      <alignment horizontal="center"/>
    </xf>
    <xf numFmtId="43" fontId="5" fillId="3" borderId="40" xfId="1" applyFont="1" applyFill="1" applyBorder="1" applyAlignment="1">
      <alignment horizontal="center"/>
    </xf>
    <xf numFmtId="43" fontId="5" fillId="3" borderId="26" xfId="1" applyFont="1" applyFill="1" applyBorder="1" applyAlignment="1">
      <alignment horizontal="center"/>
    </xf>
    <xf numFmtId="43" fontId="7" fillId="3" borderId="40" xfId="1" applyFont="1" applyFill="1" applyBorder="1" applyAlignment="1">
      <alignment horizontal="center"/>
    </xf>
    <xf numFmtId="43" fontId="7" fillId="3" borderId="0" xfId="1" applyFont="1" applyFill="1" applyBorder="1" applyAlignment="1">
      <alignment horizontal="center"/>
    </xf>
    <xf numFmtId="43" fontId="7" fillId="3" borderId="40" xfId="0" applyNumberFormat="1" applyFont="1" applyFill="1" applyBorder="1" applyAlignment="1">
      <alignment horizontal="center"/>
    </xf>
    <xf numFmtId="43" fontId="7" fillId="3" borderId="0" xfId="0" applyNumberFormat="1" applyFont="1" applyFill="1" applyAlignment="1">
      <alignment horizontal="center"/>
    </xf>
    <xf numFmtId="164" fontId="7" fillId="3" borderId="36" xfId="1" applyNumberFormat="1" applyFont="1" applyFill="1" applyBorder="1" applyAlignment="1">
      <alignment horizontal="right"/>
    </xf>
    <xf numFmtId="164" fontId="7" fillId="3" borderId="35" xfId="1" applyNumberFormat="1" applyFont="1" applyFill="1" applyBorder="1" applyAlignment="1">
      <alignment horizontal="right"/>
    </xf>
    <xf numFmtId="164" fontId="7" fillId="3" borderId="45" xfId="1" applyNumberFormat="1" applyFont="1" applyFill="1" applyBorder="1" applyAlignment="1">
      <alignment horizontal="right"/>
    </xf>
    <xf numFmtId="164" fontId="7" fillId="0" borderId="38" xfId="1" applyNumberFormat="1" applyFont="1" applyFill="1" applyBorder="1" applyAlignment="1">
      <alignment horizontal="right"/>
    </xf>
    <xf numFmtId="43" fontId="5" fillId="3" borderId="31" xfId="1" applyFont="1" applyFill="1" applyBorder="1" applyAlignment="1">
      <alignment horizontal="center"/>
    </xf>
    <xf numFmtId="43" fontId="5" fillId="3" borderId="19" xfId="1" applyFont="1" applyFill="1" applyBorder="1" applyAlignment="1">
      <alignment horizontal="center"/>
    </xf>
    <xf numFmtId="43" fontId="7" fillId="3" borderId="31" xfId="1" applyFont="1" applyFill="1" applyBorder="1" applyAlignment="1">
      <alignment horizontal="center"/>
    </xf>
    <xf numFmtId="43" fontId="7" fillId="3" borderId="19" xfId="1" applyFont="1" applyFill="1" applyBorder="1" applyAlignment="1">
      <alignment horizontal="center"/>
    </xf>
    <xf numFmtId="43" fontId="7" fillId="3" borderId="31" xfId="0" applyNumberFormat="1" applyFont="1" applyFill="1" applyBorder="1" applyAlignment="1">
      <alignment horizontal="center"/>
    </xf>
    <xf numFmtId="43" fontId="7" fillId="3" borderId="18" xfId="0" applyNumberFormat="1" applyFont="1" applyFill="1" applyBorder="1" applyAlignment="1">
      <alignment horizontal="center"/>
    </xf>
    <xf numFmtId="0" fontId="0" fillId="3" borderId="20" xfId="0" applyFill="1" applyBorder="1" applyAlignment="1">
      <alignment horizontal="right"/>
    </xf>
    <xf numFmtId="0" fontId="0" fillId="3" borderId="21" xfId="0" applyFill="1" applyBorder="1" applyAlignment="1">
      <alignment horizontal="right"/>
    </xf>
    <xf numFmtId="1" fontId="5" fillId="3" borderId="20" xfId="0" applyNumberFormat="1" applyFont="1" applyFill="1" applyBorder="1" applyAlignment="1">
      <alignment horizontal="right" wrapText="1"/>
    </xf>
    <xf numFmtId="1" fontId="5" fillId="3" borderId="21" xfId="0" applyNumberFormat="1" applyFont="1" applyFill="1" applyBorder="1" applyAlignment="1">
      <alignment horizontal="right" wrapText="1"/>
    </xf>
    <xf numFmtId="165" fontId="5" fillId="0" borderId="20" xfId="2" applyNumberFormat="1" applyFont="1" applyFill="1" applyBorder="1" applyAlignment="1">
      <alignment horizontal="right" wrapText="1"/>
    </xf>
    <xf numFmtId="165" fontId="5" fillId="0" borderId="21" xfId="2" applyNumberFormat="1" applyFont="1" applyFill="1" applyBorder="1" applyAlignment="1">
      <alignment horizontal="right" wrapText="1"/>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164" fontId="7" fillId="0" borderId="23" xfId="1" applyNumberFormat="1" applyFont="1" applyFill="1" applyBorder="1" applyAlignment="1">
      <alignment horizontal="right"/>
    </xf>
    <xf numFmtId="164" fontId="7" fillId="0" borderId="39" xfId="1" applyNumberFormat="1" applyFont="1" applyFill="1" applyBorder="1" applyAlignment="1">
      <alignment horizontal="right"/>
    </xf>
    <xf numFmtId="164" fontId="7" fillId="0" borderId="27"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0" fontId="2" fillId="5" borderId="38" xfId="0" applyFont="1" applyFill="1" applyBorder="1" applyAlignment="1">
      <alignment horizontal="center"/>
    </xf>
    <xf numFmtId="164" fontId="7" fillId="3" borderId="30" xfId="1" applyNumberFormat="1" applyFont="1" applyFill="1" applyBorder="1" applyAlignment="1">
      <alignment horizontal="right"/>
    </xf>
    <xf numFmtId="164" fontId="7" fillId="3" borderId="24" xfId="1" applyNumberFormat="1" applyFont="1" applyFill="1" applyBorder="1" applyAlignment="1">
      <alignment horizontal="right"/>
    </xf>
    <xf numFmtId="164" fontId="7" fillId="0" borderId="5" xfId="1" applyNumberFormat="1" applyFont="1" applyFill="1" applyBorder="1" applyAlignment="1">
      <alignment horizontal="right"/>
    </xf>
    <xf numFmtId="164" fontId="7" fillId="0" borderId="31" xfId="1" applyNumberFormat="1" applyFont="1" applyFill="1" applyBorder="1" applyAlignment="1">
      <alignment horizontal="center"/>
    </xf>
    <xf numFmtId="164" fontId="7" fillId="0" borderId="18" xfId="1" applyNumberFormat="1" applyFont="1" applyFill="1" applyBorder="1" applyAlignment="1">
      <alignment horizontal="center"/>
    </xf>
    <xf numFmtId="0" fontId="2" fillId="8" borderId="17" xfId="0" applyFont="1" applyFill="1" applyBorder="1" applyAlignment="1">
      <alignment horizontal="center"/>
    </xf>
    <xf numFmtId="0" fontId="2" fillId="8" borderId="18" xfId="0" applyFont="1" applyFill="1" applyBorder="1" applyAlignment="1">
      <alignment horizontal="center"/>
    </xf>
    <xf numFmtId="0" fontId="2" fillId="8" borderId="41" xfId="0" applyFont="1" applyFill="1" applyBorder="1" applyAlignment="1">
      <alignment horizontal="center"/>
    </xf>
    <xf numFmtId="164" fontId="13" fillId="3" borderId="35" xfId="1" applyNumberFormat="1" applyFont="1" applyFill="1" applyBorder="1" applyAlignment="1">
      <alignment horizontal="right"/>
    </xf>
    <xf numFmtId="164" fontId="13" fillId="3" borderId="45" xfId="1" applyNumberFormat="1" applyFont="1" applyFill="1" applyBorder="1" applyAlignment="1">
      <alignment horizontal="right"/>
    </xf>
    <xf numFmtId="164" fontId="7" fillId="0" borderId="0" xfId="1" applyNumberFormat="1" applyFont="1" applyFill="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9" fontId="8" fillId="3" borderId="25" xfId="0" applyNumberFormat="1" applyFont="1" applyFill="1" applyBorder="1" applyAlignment="1">
      <alignment horizontal="center"/>
    </xf>
    <xf numFmtId="0" fontId="8" fillId="3" borderId="28" xfId="0" applyFont="1" applyFill="1" applyBorder="1" applyAlignment="1">
      <alignment horizontal="center"/>
    </xf>
    <xf numFmtId="0" fontId="8" fillId="3" borderId="30"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0" borderId="25" xfId="0" applyNumberFormat="1" applyFont="1" applyBorder="1" applyAlignment="1">
      <alignment horizontal="center"/>
    </xf>
    <xf numFmtId="10" fontId="7" fillId="0" borderId="28" xfId="0" applyNumberFormat="1" applyFont="1" applyBorder="1" applyAlignment="1">
      <alignment horizontal="center"/>
    </xf>
    <xf numFmtId="10" fontId="7" fillId="0" borderId="38" xfId="0" applyNumberFormat="1" applyFont="1" applyBorder="1" applyAlignment="1">
      <alignment horizontal="center"/>
    </xf>
    <xf numFmtId="164" fontId="7" fillId="3" borderId="44" xfId="1" applyNumberFormat="1" applyFont="1" applyFill="1" applyBorder="1" applyAlignment="1">
      <alignment horizontal="right"/>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8" xfId="1" applyNumberFormat="1" applyFont="1" applyFill="1" applyBorder="1" applyAlignment="1">
      <alignment horizontal="right"/>
    </xf>
    <xf numFmtId="0" fontId="8" fillId="3" borderId="25" xfId="0"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8"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25" xfId="0" applyNumberFormat="1" applyFont="1" applyFill="1" applyBorder="1" applyAlignment="1">
      <alignment horizontal="center"/>
    </xf>
    <xf numFmtId="10" fontId="7" fillId="3" borderId="28" xfId="0" applyNumberFormat="1" applyFont="1" applyFill="1" applyBorder="1" applyAlignment="1">
      <alignment horizontal="center"/>
    </xf>
    <xf numFmtId="10" fontId="7" fillId="3" borderId="38" xfId="0"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0" borderId="25" xfId="0" applyNumberFormat="1" applyFont="1" applyBorder="1" applyAlignment="1">
      <alignment horizontal="center"/>
    </xf>
    <xf numFmtId="2" fontId="7" fillId="0" borderId="28" xfId="0" applyNumberFormat="1" applyFont="1" applyBorder="1" applyAlignment="1">
      <alignment horizontal="center"/>
    </xf>
    <xf numFmtId="2" fontId="7" fillId="0" borderId="38" xfId="0" applyNumberFormat="1" applyFont="1" applyBorder="1" applyAlignment="1">
      <alignment horizontal="center"/>
    </xf>
    <xf numFmtId="9" fontId="7" fillId="3" borderId="36" xfId="2" applyFont="1" applyFill="1" applyBorder="1" applyAlignment="1">
      <alignment horizontal="center"/>
    </xf>
    <xf numFmtId="9" fontId="7" fillId="3" borderId="35" xfId="2" applyFont="1" applyFill="1" applyBorder="1" applyAlignment="1">
      <alignment horizontal="center"/>
    </xf>
    <xf numFmtId="9" fontId="7" fillId="3" borderId="44" xfId="2" applyFont="1" applyFill="1" applyBorder="1" applyAlignment="1">
      <alignment horizontal="center"/>
    </xf>
    <xf numFmtId="10" fontId="7" fillId="3" borderId="36" xfId="2" applyNumberFormat="1" applyFont="1" applyFill="1" applyBorder="1" applyAlignment="1">
      <alignment horizontal="center"/>
    </xf>
    <xf numFmtId="10" fontId="7" fillId="3" borderId="35" xfId="2" applyNumberFormat="1" applyFont="1" applyFill="1" applyBorder="1" applyAlignment="1">
      <alignment horizontal="center"/>
    </xf>
    <xf numFmtId="10" fontId="7" fillId="3" borderId="44" xfId="2" applyNumberFormat="1" applyFont="1" applyFill="1" applyBorder="1" applyAlignment="1">
      <alignment horizontal="center"/>
    </xf>
    <xf numFmtId="0" fontId="2" fillId="5" borderId="27" xfId="0" applyFont="1" applyFill="1" applyBorder="1" applyAlignment="1">
      <alignment horizontal="center"/>
    </xf>
    <xf numFmtId="0" fontId="2" fillId="5" borderId="24" xfId="0" applyFont="1" applyFill="1" applyBorder="1" applyAlignment="1">
      <alignment horizontal="center"/>
    </xf>
    <xf numFmtId="164" fontId="0" fillId="0" borderId="27" xfId="1" applyNumberFormat="1" applyFont="1" applyFill="1" applyBorder="1" applyAlignment="1">
      <alignment horizontal="center"/>
    </xf>
    <xf numFmtId="164" fontId="0" fillId="0" borderId="24" xfId="1" applyNumberFormat="1" applyFont="1" applyFill="1" applyBorder="1" applyAlignment="1">
      <alignment horizontal="center"/>
    </xf>
    <xf numFmtId="9" fontId="0" fillId="3" borderId="0" xfId="2" applyFont="1" applyFill="1" applyBorder="1" applyAlignment="1">
      <alignment horizontal="center"/>
    </xf>
    <xf numFmtId="9" fontId="0" fillId="3" borderId="26" xfId="2" applyFont="1" applyFill="1" applyBorder="1" applyAlignment="1">
      <alignment horizontal="center"/>
    </xf>
    <xf numFmtId="164" fontId="0" fillId="0" borderId="40" xfId="1" applyNumberFormat="1" applyFont="1" applyFill="1" applyBorder="1" applyAlignment="1">
      <alignment horizontal="center"/>
    </xf>
    <xf numFmtId="164" fontId="0" fillId="0" borderId="26" xfId="1" applyNumberFormat="1" applyFont="1" applyFill="1" applyBorder="1" applyAlignment="1">
      <alignment horizontal="center"/>
    </xf>
    <xf numFmtId="164" fontId="0" fillId="0" borderId="31" xfId="1" applyNumberFormat="1" applyFont="1" applyFill="1" applyBorder="1" applyAlignment="1">
      <alignment horizontal="center"/>
    </xf>
    <xf numFmtId="164" fontId="0" fillId="0" borderId="19" xfId="1" applyNumberFormat="1"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9" fontId="0" fillId="3" borderId="23" xfId="2" applyFont="1" applyFill="1" applyBorder="1" applyAlignment="1">
      <alignment horizontal="center"/>
    </xf>
    <xf numFmtId="9" fontId="0" fillId="3" borderId="24" xfId="2" applyFont="1" applyFill="1" applyBorder="1" applyAlignment="1">
      <alignment horizontal="center"/>
    </xf>
    <xf numFmtId="164" fontId="0" fillId="3" borderId="40" xfId="1" applyNumberFormat="1" applyFont="1" applyFill="1" applyBorder="1" applyAlignment="1">
      <alignment horizontal="center"/>
    </xf>
    <xf numFmtId="164" fontId="0" fillId="3" borderId="26" xfId="1" applyNumberFormat="1" applyFont="1" applyFill="1" applyBorder="1" applyAlignment="1">
      <alignment horizontal="center"/>
    </xf>
    <xf numFmtId="164" fontId="2" fillId="0" borderId="31" xfId="0" applyNumberFormat="1" applyFont="1" applyBorder="1" applyAlignment="1">
      <alignment horizontal="center"/>
    </xf>
    <xf numFmtId="0" fontId="2" fillId="0" borderId="19" xfId="0" applyFont="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9" fontId="2" fillId="3" borderId="25" xfId="0" applyNumberFormat="1" applyFont="1" applyFill="1" applyBorder="1" applyAlignment="1">
      <alignment horizontal="center"/>
    </xf>
    <xf numFmtId="0" fontId="2" fillId="3" borderId="30" xfId="0" applyFont="1" applyFill="1" applyBorder="1" applyAlignment="1">
      <alignment horizontal="center"/>
    </xf>
    <xf numFmtId="164" fontId="0" fillId="3" borderId="31" xfId="1" applyNumberFormat="1" applyFont="1" applyFill="1" applyBorder="1" applyAlignment="1">
      <alignment horizontal="center"/>
    </xf>
    <xf numFmtId="164" fontId="0" fillId="3" borderId="19" xfId="1" applyNumberFormat="1" applyFont="1" applyFill="1" applyBorder="1" applyAlignment="1">
      <alignment horizontal="center"/>
    </xf>
    <xf numFmtId="9" fontId="0" fillId="0" borderId="0" xfId="2" applyFont="1" applyFill="1" applyBorder="1" applyAlignment="1">
      <alignment horizontal="center"/>
    </xf>
    <xf numFmtId="9" fontId="0" fillId="3" borderId="18" xfId="2" applyFont="1" applyFill="1" applyBorder="1" applyAlignment="1">
      <alignment horizontal="center"/>
    </xf>
    <xf numFmtId="9" fontId="0" fillId="3" borderId="19" xfId="2" applyFont="1" applyFill="1" applyBorder="1" applyAlignment="1">
      <alignment horizontal="center"/>
    </xf>
    <xf numFmtId="9" fontId="2" fillId="3" borderId="30" xfId="0" applyNumberFormat="1" applyFont="1" applyFill="1" applyBorder="1" applyAlignment="1">
      <alignment horizontal="center"/>
    </xf>
    <xf numFmtId="164" fontId="2" fillId="0" borderId="31" xfId="1" applyNumberFormat="1" applyFont="1" applyFill="1" applyBorder="1" applyAlignment="1">
      <alignment horizontal="center"/>
    </xf>
    <xf numFmtId="164" fontId="2" fillId="0" borderId="19" xfId="1" applyNumberFormat="1" applyFont="1" applyFill="1" applyBorder="1" applyAlignment="1">
      <alignment horizontal="center"/>
    </xf>
    <xf numFmtId="0" fontId="2" fillId="5" borderId="23" xfId="0" applyFont="1" applyFill="1" applyBorder="1" applyAlignment="1">
      <alignment horizontal="center"/>
    </xf>
    <xf numFmtId="164" fontId="2" fillId="3" borderId="25" xfId="1" applyNumberFormat="1" applyFont="1" applyFill="1" applyBorder="1" applyAlignment="1">
      <alignment horizontal="center"/>
    </xf>
    <xf numFmtId="164" fontId="2" fillId="3" borderId="30" xfId="1" applyNumberFormat="1" applyFont="1" applyFill="1" applyBorder="1" applyAlignment="1">
      <alignment horizontal="center"/>
    </xf>
    <xf numFmtId="9" fontId="2" fillId="3" borderId="28" xfId="0" applyNumberFormat="1" applyFont="1" applyFill="1" applyBorder="1" applyAlignment="1">
      <alignment horizontal="center"/>
    </xf>
    <xf numFmtId="9" fontId="0" fillId="3" borderId="40" xfId="2" applyFont="1" applyFill="1" applyBorder="1" applyAlignment="1">
      <alignment horizontal="center"/>
    </xf>
    <xf numFmtId="164" fontId="2" fillId="0" borderId="25" xfId="1" applyNumberFormat="1" applyFont="1" applyFill="1" applyBorder="1" applyAlignment="1">
      <alignment horizontal="center"/>
    </xf>
    <xf numFmtId="164" fontId="2" fillId="0" borderId="30" xfId="1" applyNumberFormat="1" applyFont="1" applyFill="1" applyBorder="1" applyAlignment="1">
      <alignment horizontal="center"/>
    </xf>
    <xf numFmtId="164" fontId="2" fillId="3" borderId="25" xfId="1" applyNumberFormat="1" applyFont="1" applyFill="1" applyBorder="1" applyAlignment="1">
      <alignment horizontal="right"/>
    </xf>
    <xf numFmtId="164"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cellXfs>
  <cellStyles count="8">
    <cellStyle name="Comma" xfId="1" builtinId="3"/>
    <cellStyle name="Comma 2 5" xfId="7" xr:uid="{AFF6DAA0-DABD-4CD3-882E-66F1E0FE66F1}"/>
    <cellStyle name="Hyperlink 2" xfId="5" xr:uid="{2DF1F7FA-26E8-40C5-A447-19C82337C6EA}"/>
    <cellStyle name="Normal" xfId="0" builtinId="0"/>
    <cellStyle name="Normal 13 2" xfId="3" xr:uid="{17E8D6EC-DDF9-47F7-983E-6B44EE28B12E}"/>
    <cellStyle name="Normal 3" xfId="6" xr:uid="{B49B91E4-AE11-4B63-9A6D-B17ECA9B83C9}"/>
    <cellStyle name="Per cent" xfId="2" builtinId="5"/>
    <cellStyle name="Percent 4" xfId="4" xr:uid="{DB0FFE43-E00F-4BD1-B169-C31B09290B5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Tebogo Moseamedi" id="{D80104E2-1DFC-4435-ACA8-64506B246111}" userId="S::Tebogo@tuhf.co.za::c7a2f782-5bdb-4eb3-90a2-4d8713fa8ede" providerId="AD"/>
  <person displayName="Lunga Mputa" id="{888A42E7-C00F-4B62-9B55-C831DCF24F5D}" userId="S::lungam@tuhf.co.za::6f68d9d4-84e6-41c5-b8c9-07432bacfb7b" providerId="AD"/>
  <person displayName="Melissa Louw" id="{9EBE5E43-B50B-4100-98F4-54748FA098BD}" userId="S::melissal@tuhf.co.za::72d836d8-5f14-4557-b3e0-c7574a2a4d25" providerId="AD"/>
  <person displayName="Gunning, Nicholas NCM" id="{77FCD201-4723-4221-807F-C7F3F743B864}" userId="S::Nicholas.Gunning@standardbank.co.za::f2009c57-e3a6-4270-8684-6331fd819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77FCD201-4723-4221-807F-C7F3F743B864}" id="{B2C2369B-5AB8-4799-ADBB-53FE70B1D891}">
    <text>1.141.13	Administrator Report Date means the fifteenth twelfth day after each Determination Date, or if any such day is not a Business Day, then the immediately succeeding day that is a Business Day;</text>
  </threadedComment>
  <threadedComment ref="C9" dT="2020-07-10T12:16:41.19" personId="{77FCD201-4723-4221-807F-C7F3F743B864}" id="{B32118A7-72AF-4308-8F0F-1CB427E361C7}">
    <text>1.1021.100	Determination Date means the last Business Day of [December, March, June and September], save for the first Determination Date which will be the date specified in the APS;</text>
  </threadedComment>
  <threadedComment ref="C12" dT="2020-07-10T12:17:28.82" personId="{77FCD201-4723-4221-807F-C7F3F743B864}" id="{E43D6F7B-7760-4E82-8B05-289195BDD286}">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9" dT="2020-07-10T12:19:25.59" personId="{77FCD201-4723-4221-807F-C7F3F743B864}" id="{354DCFB2-C6A8-4C49-ADED-12A165C0BF8D}">
    <text>1.2591.251	Repayments means repayments of principal received under a Loan Agreement, being scheduled instalments received, less interest owing during the immediately preceding interest period in terms of the Loan Agreement;</text>
  </threadedComment>
  <threadedComment ref="C70" dT="2020-07-10T12:20:03.96" personId="{77FCD201-4723-4221-807F-C7F3F743B864}" id="{960037BD-CAF5-4A8F-9405-0FB43B7EC13E}">
    <text>1.2201.211	Prepayments means principal repayments received under a Loan Agreement in excess of the minimum Instalments which a Borrower is obliged to pay;</text>
  </threadedComment>
  <threadedComment ref="C76" dT="2020-07-10T12:32:40.90" personId="{77FCD201-4723-4221-807F-C7F3F743B864}" id="{915A2185-9E32-4F5F-8ADC-33FC11FB2342}">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5" dT="2020-07-10T12:14:24.90" personId="{77FCD201-4723-4221-807F-C7F3F743B864}" id="{324E52DF-15B2-421A-8B73-921606388F3C}">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5" dT="2020-07-03T14:38:14.35" personId="{77FCD201-4723-4221-807F-C7F3F743B864}" id="{D84AF9CE-7BBC-47DC-8E35-6B2129D1091B}">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6" dT="2020-07-03T14:39:03.59" personId="{77FCD201-4723-4221-807F-C7F3F743B864}" id="{35EFAD19-3124-468F-B4B1-4CEA41E82A5A}">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20" dT="2020-07-03T14:39:59.73" personId="{77FCD201-4723-4221-807F-C7F3F743B864}" id="{BAC7B698-3507-4FD8-A80B-3C0BAFDEC6C8}">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21" dT="2020-07-03T14:40:20.29" personId="{77FCD201-4723-4221-807F-C7F3F743B864}" id="{27CE08BE-A2CE-40CD-B921-960E4D26A47D}">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7" dT="2020-07-06T07:36:37.57" personId="{77FCD201-4723-4221-807F-C7F3F743B864}" id="{64F3AF48-1786-418C-9080-666F8BB9ED0A}">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6" dT="2020-07-06T07:42:12.02" personId="{77FCD201-4723-4221-807F-C7F3F743B864}" id="{AAC2FCF2-61A4-4407-8EDC-BC338DE00E14}">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8" dT="2020-07-06T07:42:23.74" personId="{77FCD201-4723-4221-807F-C7F3F743B864}" id="{28542F6C-CBD0-4416-AEE8-39800A69423A}">
    <text>1.701.69	Class C Principal Lock-Out shall occur on any Interest Payment Date on which, if prior to the allocation of the Redemption Amount in accordance with the Priority of Payments, there are Class B Notes outstanding;</text>
  </threadedComment>
  <threadedComment ref="C142" dT="2020-07-01T09:26:37.19" personId="{77FCD201-4723-4221-807F-C7F3F743B864}" id="{68697238-7AA6-4129-A2D3-BC9D34B54EFA}">
    <text>1.1	first, to pay or provide for the Issuer’s liability or potential liability for Tax;</text>
  </threadedComment>
  <threadedComment ref="C143" dT="2020-07-01T09:26:57.34" personId="{77FCD201-4723-4221-807F-C7F3F743B864}" id="{609FAC1A-A93F-4A51-9AE7-6856C22CE023}">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6" dT="2020-07-01T09:27:14.39" personId="{77FCD201-4723-4221-807F-C7F3F743B864}" id="{EACCEC36-61ED-425A-BA0E-5B42250D94F4}">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9" dT="2020-07-01T09:27:31.91" personId="{77FCD201-4723-4221-807F-C7F3F743B864}" id="{83A49742-CB1E-43F8-A204-1F1084ED2DB9}">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3" dT="2020-07-01T09:28:08.22" personId="{77FCD201-4723-4221-807F-C7F3F743B864}" id="{44ABF7B4-0ED3-4A68-B8AC-E55881B78B86}">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4" dT="2020-07-01T09:28:21.98" personId="{77FCD201-4723-4221-807F-C7F3F743B864}" id="{6E57E18C-D11A-4963-8F2D-92BE6C3EBDCD}">
    <text>1.6	sixth, to pay all amounts due and payable under the Liquidity Facility other than in respect of principal;</text>
  </threadedComment>
  <threadedComment ref="C155" dT="2020-07-01T09:28:38.95" personId="{77FCD201-4723-4221-807F-C7F3F743B864}" id="{085BACB3-5F9A-44EB-80E3-3353A589553D}">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9" dT="2020-07-01T09:28:53.80" personId="{77FCD201-4723-4221-807F-C7F3F743B864}" id="{84AEC2F5-F8EB-4570-9D3D-3D2147511138}">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60" dT="2020-07-01T09:29:09.23" personId="{77FCD201-4723-4221-807F-C7F3F743B864}" id="{61523BEE-6AB8-49CA-9905-9B4AA9FC02D0}">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1" dT="2024-06-07T07:36:07.37" personId="{D80104E2-1DFC-4435-ACA8-64506B246111}" id="{9952B3D3-7395-4C98-80C4-3AA6EAB2F5FB}">
    <text xml:space="preserve">1.10	tenth, subject to a Class D Interest Deferral Event not having occurred on or prior to that Interest Payment Date, to pay or to provide for all amounts due and payable in respect of the Class D Notes other than in respect of principal on the Class D Notes;
</text>
  </threadedComment>
  <threadedComment ref="C162" dT="2024-06-07T07:35:30.73" personId="{D80104E2-1DFC-4435-ACA8-64506B246111}" id="{910045E8-D2A2-4840-8428-5329BD45A5D4}">
    <text xml:space="preserve">1.11	eleventh, to repay all principal amounts outstanding under the Liquidity Facility as at the immediately preceding Determination Date up to an amount equal to the Potential Redemption Amount;
</text>
  </threadedComment>
  <threadedComment ref="C163" dT="2024-06-07T07:36:55.33" personId="{D80104E2-1DFC-4435-ACA8-64506B246111}" id="{90493324-C884-48CB-BC2B-93E06DB8B9FD}">
    <text xml:space="preserve">1.12	twelfth, provided that a Stop-Lending Trigger Event has not occurred, to fund the advance by the Issuer of Redraws and Re-Advances up to an amount equal to the Potential Redemption Amount less the sum of the amounts applied under item 1.11 above;
</text>
  </threadedComment>
  <threadedComment ref="C164" dT="2024-06-07T07:37:13.59" personId="{D80104E2-1DFC-4435-ACA8-64506B246111}" id="{A6C0B368-55FC-4848-A219-749CC87DFDC3}">
    <text xml:space="preserve">1.13	thirteenth, provided that a Stop-Lending Trigger Event has not occurred, to fund the advance by the Issuer of Further Advances and, during the Revolving Period only, to fund the purchase by the Issuer of Additional Assets, equal to the greater of zero and up to the lower of:
1.13.1	the Potential Redemption Amount, less the sum of the amounts applied under items 1.11 to 1.12 above; and
1.13.2	the aggregate amount of Repayments and Prepayments received during the immediately preceding Collection Period, less amounts applied under items 1.11 to 1.12 above;
</text>
  </threadedComment>
  <threadedComment ref="C165" dT="2024-06-07T07:39:45.91" personId="{D80104E2-1DFC-4435-ACA8-64506B246111}" id="{B75C6E0C-194F-4C49-B17A-9B45245D8336}">
    <text xml:space="preserve">1.14	fourteenth, during the Revolving Period only, to set aside cash in terms of paragraph 2 below in the Capital Reserve equal to the Potential Redemption Amount less the sum of the amounts applied under items 1.11 to 1.13 above;
</text>
  </threadedComment>
  <threadedComment ref="C166" dT="2024-06-07T07:40:11.36" personId="{D80104E2-1DFC-4435-ACA8-64506B246111}" id="{61F39614-A245-4465-B60A-E04676A3D713}">
    <text xml:space="preserve">1.15	fifteenth, if there are Class A Notes outstanding on such Interest Payment Date, to allocate an amount equal to the greater of zero and the Potential Redemption Amount less the sum of the amounts applied under items 1.11 to 1.14 above to be applied in redeeming the Notes (in the manner set out in paragraph 3 below); 
</text>
  </threadedComment>
  <threadedComment ref="C173" dT="2024-06-07T07:40:34.73" personId="{D80104E2-1DFC-4435-ACA8-64506B246111}" id="{384FABA5-28CA-4366-A403-55030DDB7FC4}">
    <text xml:space="preserve">1.16	sixteenth, if there are Class A Notes outstanding to credit the Arrears Reserve up to the Arrears Reserve Required Amount;
</text>
  </threadedComment>
  <threadedComment ref="C174" dT="2024-06-07T07:42:35.98" personId="{D80104E2-1DFC-4435-ACA8-64506B246111}" id="{C6402D2E-3DAA-4991-9A0B-0E7CF79A6DF8}">
    <text xml:space="preserve">1.17	seventeenth, if a Class B Interest Deferral Event has occurred on or prior to such Interest Payment Date, to pay interest due and payable in respect of the Class B Notes; 
</text>
  </threadedComment>
  <threadedComment ref="C175" dT="2024-06-07T07:42:58.32" personId="{D80104E2-1DFC-4435-ACA8-64506B246111}" id="{0B3D1B67-760E-4D85-9CBB-BA988C1EFF2D}">
    <text xml:space="preserve">1.18	eighteenth, if there are no Class A Notes outstanding on such Interest Payment Date but there are Class B Notes outstanding, to allocate an amount equal to the greater of zero and the Potential Redemption Amount less the sum of the amounts applied under items 1.11 to 1.15 above to be applied in redeeming the remaining Notes (in the manner set out in paragraph 4 below);
</text>
  </threadedComment>
  <threadedComment ref="C178" dT="2024-06-07T07:43:24.56" personId="{D80104E2-1DFC-4435-ACA8-64506B246111}" id="{9333EDE3-1F0A-48FA-A5AB-5A0CBF83E8BA}">
    <text xml:space="preserve">1.19	ninteenth, if there are no Class A Notes outstanding to credit the Arrears Reserve up to the Arrears Reserve Required Amount;
</text>
  </threadedComment>
  <threadedComment ref="C179" dT="2024-06-07T07:44:03.81" personId="{D80104E2-1DFC-4435-ACA8-64506B246111}" id="{5A2665E9-D647-4A7D-BD7F-9C9CDAF7B6AE}">
    <text xml:space="preserve">1.20	twentieth, if a Class C Interest Deferral Event has occurred on or prior to such Interest Payment Date, to pay interest due and payable in respect of the Class C Notes;
</text>
  </threadedComment>
  <threadedComment ref="C180" dT="2024-06-07T07:44:29.70" personId="{D80104E2-1DFC-4435-ACA8-64506B246111}" id="{0989384E-2CBF-4D20-84FE-A879BD9DBB36}">
    <text xml:space="preserve">1.21	twenty-first, if there are no Class B Notes outstanding on such Interest Payment Date, to allocate an amount equal to the greater of zero and the Potential Redemption Amount less the sum of the amounts applied under items 1.11 to 1.15 and 1.18 above to be applied in redeeming the remaining Notes (in the manner set out in paragraph 5 below);
</text>
  </threadedComment>
  <threadedComment ref="C182" dT="2024-06-07T07:45:28.67" personId="{D80104E2-1DFC-4435-ACA8-64506B246111}" id="{DAF338A2-8FBB-4A02-B037-055BC5DE01F7}">
    <text xml:space="preserve">1.22	twenty-second, to pay or provide for pari passu and pro rata the Derivative Termination Amounts due and payable to any Derivative Counterparty under the Derivative Contracts where the Derivative Counterparty is in default;
</text>
  </threadedComment>
  <threadedComment ref="C183" dT="2024-06-07T07:45:49.38" personId="{D80104E2-1DFC-4435-ACA8-64506B246111}" id="{6B9A34CF-94CF-45CB-AB8C-EB3AF717387F}">
    <text xml:space="preserve">1.23	twenty-third, if a Class D Interest Deferral Event occurs on such Interest Payment Date, to pay interest due in respect of the Class D Notes; 
</text>
  </threadedComment>
  <threadedComment ref="C184" dT="2024-06-07T07:46:36.34" personId="{D80104E2-1DFC-4435-ACA8-64506B246111}" id="{03EECCFB-1B18-44FC-AD0D-A27661F32BB3}">
    <text xml:space="preserve">1.24	twenty-fourth, if there are no Class C Notes outstanding on such Interest Payment Date, to allocate an amount to be applied in redeeming the Class D Notes (in the manner set out in paragraph 6 below) equal to the greater of zero and the Potential Redemption Amount less the sum of the amounts applied under items 1.11 to and including 1.15, 1.18 and 1.21 above;
</text>
  </threadedComment>
  <threadedComment ref="C186" dT="2024-06-07T07:46:59.61" personId="{D80104E2-1DFC-4435-ACA8-64506B246111}" id="{987AF21D-A3A1-464F-8219-EE9E96A57BDB}">
    <text xml:space="preserve">1.25	twenty fifth, provided that a Substitute Servicer has not assumed the role of Servicer, to pay or provide for the Subordinated Servicing Fee due and payable to the Servicer on each Interest Payment Date, if any (inclusive of VAT, if any);
</text>
  </threadedComment>
  <threadedComment ref="C187" dT="2024-06-07T07:47:17.91" personId="{D80104E2-1DFC-4435-ACA8-64506B246111}" id="{8A4CF3B8-E0CA-47EE-BB22-C624A7909084}">
    <text xml:space="preserve">1.26	twenty-sixth,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 Latest Coupon Step-Up Date
</text>
  </threadedComment>
  <threadedComment ref="C188" dT="2024-06-07T07:47:37.29" personId="{D80104E2-1DFC-4435-ACA8-64506B246111}" id="{AE5AB344-B213-40DB-BEBD-7708B9E2BF6C}">
    <text xml:space="preserve">1.27	twenty-seventh, to pay or provide for pari passu and pro rata any net settlement amounts and Derivative Termination Amounts due and payable to any Subordinated Derivative Counterparty in accordance with the Subordinated Derivative Contracts;
</text>
  </threadedComment>
  <threadedComment ref="C189" dT="2024-06-07T07:47:57.19" personId="{D80104E2-1DFC-4435-ACA8-64506B246111}" id="{73D34277-7AB0-42B6-BA29-34AC5A687F14}">
    <text xml:space="preserve">1.28	twenty-eight, to pay amounts due and payable in respect of the Subordinated Loan;
</text>
  </threadedComment>
  <threadedComment ref="C192" dT="2024-06-07T07:48:29.66" personId="{D80104E2-1DFC-4435-ACA8-64506B246111}" id="{11DF8581-81E5-4887-9C0A-D83D8A241FDE}">
    <text xml:space="preserve">1.29	twenty-ninth, to pay or provide for the dividend due and payable to the Preference Shareholder, net of Taxes; and
</text>
  </threadedComment>
  <threadedComment ref="C193" dT="2024-06-07T07:48:52.14" personId="{D80104E2-1DFC-4435-ACA8-64506B246111}" id="{4F6AFE0B-8DF7-4DEB-BD9F-26B938C860EC}">
    <text xml:space="preserve">1.30	thirtieth,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
</text>
  </threadedComment>
</ThreadedComments>
</file>

<file path=xl/threadedComments/threadedComment2.xml><?xml version="1.0" encoding="utf-8"?>
<ThreadedComments xmlns="http://schemas.microsoft.com/office/spreadsheetml/2018/threadedcomments" xmlns:x="http://schemas.openxmlformats.org/spreadsheetml/2006/main">
  <threadedComment ref="C30" dT="2026-02-09T16:13:44.15" personId="{9EBE5E43-B50B-4100-98F4-54748FA098BD}" id="{1FB1A99A-1514-4142-8B5D-36719F2BE02F}">
    <text xml:space="preserve">Drawdowns + Insurance charges
</text>
  </threadedComment>
  <threadedComment ref="C31" dT="2026-02-09T16:14:51.07" personId="{9EBE5E43-B50B-4100-98F4-54748FA098BD}" id="{ED29F932-212A-41D9-BB06-8560CA54C7A3}">
    <text>Penalties + Raising fee</text>
  </threadedComment>
  <threadedComment ref="C38" dT="2026-02-09T16:15:41.40" personId="{9EBE5E43-B50B-4100-98F4-54748FA098BD}" id="{200246AD-CE99-4391-9DE0-AE5B85F9F4F8}">
    <text>Collections + Capitalised arrears</text>
  </threadedComment>
  <threadedComment ref="C42" dT="2026-02-09T16:16:31.85" personId="{9EBE5E43-B50B-4100-98F4-54748FA098BD}" id="{B4B1D245-57DD-47D2-A82A-EE15DC3C0069}">
    <text>Settlements</text>
  </threadedComment>
  <threadedComment ref="R42" dT="2026-02-06T14:17:55.24" personId="{D80104E2-1DFC-4435-ACA8-64506B246111}" id="{8FB3039C-5849-448E-BE42-1DDAA1FF8E1A}">
    <text>This relates to Refund repayment</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5-01-28T09:30:07.50" personId="{888A42E7-C00F-4B62-9B55-C831DCF24F5D}" id="{5B5A119D-12F1-44DB-BA58-B0C04AE2A620}">
    <text>The unique identifier assigned by the reporting entity in accordance with Article 11(1) of Delegated Regulation (EU) …/… [include number of the disclosure RTS].</text>
  </threadedComment>
  <threadedComment ref="A5" dT="2025-01-28T09:30:21.79" personId="{888A42E7-C00F-4B62-9B55-C831DCF24F5D}" id="{12B63645-36BB-4813-BA0F-0315BBFFBC5B}">
    <text>The data cut-off date for this data submission. This must match the data cut-off date in the applicable underlying exposure templates submitted.</text>
  </threadedComment>
  <threadedComment ref="A6" dT="2025-01-28T09:30:36.41" personId="{888A42E7-C00F-4B62-9B55-C831DCF24F5D}" id="{29A5B01D-4E15-45C2-8AA6-0210433F8F8B}">
    <text>Enter the name of the securitisation</text>
  </threadedComment>
  <threadedComment ref="A7" dT="2025-01-28T09:30:54.15" personId="{888A42E7-C00F-4B62-9B55-C831DCF24F5D}" id="{1316BA4C-EB9B-4AD9-B31C-AD6FB35CEDC2}">
    <tex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ext>
  </threadedComment>
  <threadedComment ref="A8" dT="2025-01-28T09:31:15.66" personId="{888A42E7-C00F-4B62-9B55-C831DCF24F5D}" id="{732242BF-C12C-43DE-BD8B-50A1206D53B1}">
    <text>First and Last name of the contact person(s) responsible for preparing this securitisation data submission and to whom questions on this data submission must be addressed.</text>
  </threadedComment>
  <threadedComment ref="A9" dT="2025-01-28T09:31:27.25" personId="{888A42E7-C00F-4B62-9B55-C831DCF24F5D}" id="{EA0020D1-8591-4B95-8C02-46F237167B74}">
    <text>Direct telephone number(s) of the contact person(s) responsible for preparing this securitisation data submission and to whom questions on this data submission must be addressed.</text>
  </threadedComment>
  <threadedComment ref="A10" dT="2025-01-28T09:31:42.39" personId="{888A42E7-C00F-4B62-9B55-C831DCF24F5D}" id="{38EDAEC1-C5EE-474B-9D3D-575219ABB377}">
    <text>Direct email address(es) of the contact person(s) responsible for preparing this securitisation data submission and to whom questions on this data submission must be addressed.</text>
  </threadedComment>
  <threadedComment ref="A11" dT="2025-01-28T09:32:28.36" personId="{888A42E7-C00F-4B62-9B55-C831DCF24F5D}" id="{50C3DC43-35EE-4777-948F-3D13813300F0}">
    <tex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ext>
  </threadedComment>
  <threadedComment ref="A12" dT="2025-01-28T09:32:40.39" personId="{888A42E7-C00F-4B62-9B55-C831DCF24F5D}" id="{EA9B0D12-1A32-400D-A96A-9A363FA821A3}">
    <text>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text>
  </threadedComment>
  <threadedComment ref="A13" dT="2025-01-28T09:32:54.32" personId="{888A42E7-C00F-4B62-9B55-C831DCF24F5D}" id="{6987DEF7-CF47-47A9-BEB3-6523837AAEBA}">
    <tex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ext>
  </threadedComment>
  <threadedComment ref="A14" dT="2025-01-28T09:33:11.96" personId="{888A42E7-C00F-4B62-9B55-C831DCF24F5D}" id="{64F480C2-8613-4500-A68C-D5DAF6DA409B}">
    <text>In accordance with Article 242(13) and (14) of Regulation (EU) No 575/2013, the securitisation risk transfer method is 'traditional' (i.e. 'true sale').</text>
  </threadedComment>
  <threadedComment ref="A15" dT="2025-01-28T09:33:22.78" personId="{888A42E7-C00F-4B62-9B55-C831DCF24F5D}" id="{52BD208F-2D13-4B1A-95FA-F48630875FD9}">
    <tex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ext>
  </threadedComment>
  <threadedComment ref="A16" dT="2025-01-28T09:33:36.24" personId="{888A42E7-C00F-4B62-9B55-C831DCF24F5D}" id="{A8E4F1AA-351C-49B7-A956-7A9E23DF7422}">
    <text>The amount of funds left over after application of all currently-applicable stages of the waterfall, commonly referred to as ‘excess spread’.
Include the currency in which the amount is denominated, using {CURRENCYCODE_3} format.</text>
  </threadedComment>
  <threadedComment ref="A17" dT="2025-01-28T09:33:48.38" personId="{888A42E7-C00F-4B62-9B55-C831DCF24F5D}" id="{FE06A941-F4FE-4384-BD1C-3F4DEAA0F93C}">
    <text>Excess spread is currently trapped in the securitisation (e.g. accumulated in a separate reserve account)</text>
  </threadedComment>
  <threadedComment ref="A18" dT="2025-01-28T09:34:05.73" personId="{888A42E7-C00F-4B62-9B55-C831DCF24F5D}" id="{D24C1C51-DBD8-46BC-821C-44BA87F6A345}">
    <text>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text>
  </threadedComment>
  <threadedComment ref="A19" dT="2025-01-28T09:34:17.11" personId="{888A42E7-C00F-4B62-9B55-C831DCF24F5D}" id="{643F8344-5996-4744-9D98-9BECD41D3254}">
    <tex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ext>
  </threadedComment>
  <threadedComment ref="A20" dT="2025-01-28T09:34:34.90" personId="{888A42E7-C00F-4B62-9B55-C831DCF24F5D}" id="{DCB6D698-8737-44DD-BC9D-7C1798A191E2}">
    <text>Total reductions in principal underlying exposures during the period.
Include the currency in which the amount is denominated, using {CURRENCYCODE_3} format.</text>
  </threadedComment>
  <threadedComment ref="A21" dT="2025-01-28T09:35:13.35" personId="{888A42E7-C00F-4B62-9B55-C831DCF24F5D}" id="{6BA329A3-62C4-4089-A46A-28CE09DD16DE}">
    <text>Total amount of gross principal charge-offs (i.e. before recoveries) for the period. Charge-off is as per securitisation definition, or alternatively per lender's usual practice.
Include the currency in which the amount is denominated, using {CURRENCYCODE_3} format.</text>
  </threadedComment>
  <threadedComment ref="A22" dT="2025-01-28T09:35:27.39" personId="{888A42E7-C00F-4B62-9B55-C831DCF24F5D}" id="{36BD3785-DD3F-406F-B802-84A1DAA36525}">
    <tex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ext>
  </threadedComment>
  <threadedComment ref="A23" dT="2025-01-28T09:35:56.05" personId="{888A42E7-C00F-4B62-9B55-C831DCF24F5D}" id="{9CD7D285-F12C-4BB9-8D98-E88B8C30F5FF}">
    <tex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ext>
  </threadedComment>
  <threadedComment ref="A24" dT="2025-01-28T09:36:15.41" personId="{888A42E7-C00F-4B62-9B55-C831DCF24F5D}" id="{28A07460-0E76-40C8-9A90-2886F43108A6}">
    <text>The total outstanding principal amount as at the data cut-off date of exposures in default as at the cut-off date, using the definition of default specified in the securitisation documentation
Include the currency in which the amount is denominated, using {CURRENCYCODE_3} format.</text>
  </threadedComment>
  <threadedComment ref="A25" dT="2025-01-28T09:36:28.27" personId="{888A42E7-C00F-4B62-9B55-C831DCF24F5D}" id="{E3438696-E09F-429F-AD94-0DB8E987E6CE}">
    <tex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ext>
  </threadedComment>
  <threadedComment ref="A26" dT="2025-01-28T09:36:40.55" personId="{888A42E7-C00F-4B62-9B55-C831DCF24F5D}" id="{3611B2D8-1018-4FA0-A02F-54D50CC7EB3A}">
    <tex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7" dT="2025-01-28T09:36:53.87" personId="{888A42E7-C00F-4B62-9B55-C831DCF24F5D}" id="{2B052882-CBD7-4A1F-A8E1-D9232CE6EFDA}">
    <tex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8" dT="2025-01-28T09:37:06.13" personId="{888A42E7-C00F-4B62-9B55-C831DCF24F5D}" id="{82525537-36E7-4E21-B2A1-816A3F480635}">
    <tex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9" dT="2025-01-28T09:37:17.71" personId="{888A42E7-C00F-4B62-9B55-C831DCF24F5D}" id="{1F836DDC-CDF4-46A0-81AC-49E0BB57C48A}">
    <tex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0" dT="2025-01-28T09:37:38.72" personId="{888A42E7-C00F-4B62-9B55-C831DCF24F5D}" id="{22C8EF5A-835D-4C2E-A219-5EB4888E9628}">
    <tex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1" dT="2025-01-28T09:37:49.70" personId="{888A42E7-C00F-4B62-9B55-C831DCF24F5D}" id="{D848BF59-CE18-41AF-9555-D7D30DD67B87}">
    <tex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3" dT="2025-01-28T09:38:05.95" personId="{888A42E7-C00F-4B62-9B55-C831DCF24F5D}" id="{BA5C3F86-676A-4B46-9B9C-CCADC6C03223}">
    <text>Report the same unique identifier here as the one entered into field IVSS1.</text>
  </threadedComment>
  <threadedComment ref="A34" dT="2025-01-28T09:38:15.28" personId="{888A42E7-C00F-4B62-9B55-C831DCF24F5D}" id="{E5822FA6-A612-4BAD-A5DA-6DC1ABCEBB2E}">
    <text>The original unique test/event/trigger identifier. The reporting entity must not amend this unique identifier.</text>
  </threadedComment>
  <threadedComment ref="A41" dT="2025-01-28T09:38:28.95" personId="{888A42E7-C00F-4B62-9B55-C831DCF24F5D}" id="{11368583-08E2-4AD7-BE36-79D710A9C8CC}">
    <text>If the original identifier in field IVSR2 cannot be maintained in this field enter the new identifier here. If there has been no change in the identifier, enter the same identifier as in IVSR2. The reporting entity must not amend this unique identifier.</text>
  </threadedComment>
  <threadedComment ref="A48" dT="2025-01-28T09:38:40.05" personId="{888A42E7-C00F-4B62-9B55-C831DCF24F5D}" id="{72B267EE-9F55-4ED3-A4AA-2CD93B142A9D}">
    <tex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ext>
  </threadedComment>
  <threadedComment ref="A55" dT="2025-01-28T09:38:53.63" personId="{888A42E7-C00F-4B62-9B55-C831DCF24F5D}" id="{CC9EB172-38A3-40B1-B525-8CCC5181214C}">
    <text>Is this status of the test/event/trigger set to 'Breach' (i.e. the test has not been met or the trigger conditions have been met) at the data cut-off date?</text>
  </threadedComment>
  <threadedComment ref="A56" dT="2025-01-28T09:39:04.33" personId="{888A42E7-C00F-4B62-9B55-C831DCF24F5D}" id="{41C2431A-BC9E-4556-9262-DD9BAB9F960C}">
    <tex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ext>
  </threadedComment>
  <threadedComment ref="A58" dT="2025-01-28T09:39:16.50" personId="{888A42E7-C00F-4B62-9B55-C831DCF24F5D}" id="{A545819A-6FC7-42D9-8DAE-3DDA8EB49225}">
    <text>Report the same unique identifier here as the one entered into field IVSS1.</text>
  </threadedComment>
  <threadedComment ref="A59" dT="2025-01-28T09:39:28.57" personId="{888A42E7-C00F-4B62-9B55-C831DCF24F5D}" id="{CF0AB983-6C3F-4A8A-9D23-7B430BA25A07}">
    <text>The original unique cashflow item identifier. The reporting entity must not amend this unique identifier.</text>
  </threadedComment>
  <threadedComment ref="A60" dT="2025-01-28T09:39:48.27" personId="{888A42E7-C00F-4B62-9B55-C831DCF24F5D}" id="{4272E2A9-2F95-449F-A735-A85177F1FFB9}">
    <text>If the original identifier in field IVSF2 cannot be maintained in this field enter the new identifier here. If there has been no change in the identifier, enter the same identifier as in IVSF2. The reporting entity must not amend this unique identifier.</text>
  </threadedComment>
  <threadedComment ref="A61" dT="2025-01-28T09:41:15.90" personId="{888A42E7-C00F-4B62-9B55-C831DCF24F5D}" id="{994F0461-0F79-411C-BA15-BDDD80A9210C}">
    <text xml:space="preserve">List the cashflow item. This field is to be completed in the order of the applicable priority of receipts or payments as at the data cut-off date. That is, each source of cash inflows must be listed in turn, after which sources of cash outflows must be listed. </text>
  </threadedComment>
  <threadedComment ref="A62" dT="2025-01-28T09:41:29.86" personId="{888A42E7-C00F-4B62-9B55-C831DCF24F5D}" id="{097B526F-643C-4E38-8D43-CF128CD5A1D4}">
    <tex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ext>
  </threadedComment>
  <threadedComment ref="A63" dT="2025-01-28T09:41:45.34" personId="{888A42E7-C00F-4B62-9B55-C831DCF24F5D}" id="{E73DEBDB-C0C5-400C-9416-77C8CBD35F86}">
    <tex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ext>
  </threadedComment>
</ThreadedComments>
</file>

<file path=xl/threadedComments/threadedComment4.xml><?xml version="1.0" encoding="utf-8"?>
<ThreadedComments xmlns="http://schemas.microsoft.com/office/spreadsheetml/2018/threadedcomments" xmlns:x="http://schemas.openxmlformats.org/spreadsheetml/2006/main">
  <threadedComment ref="CU1" dT="2025-08-01T13:52:45.52" personId="{888A42E7-C00F-4B62-9B55-C831DCF24F5D}" id="{F41B3194-A5D5-46F0-82D2-B358C1187B72}">
    <text>Will sort this column out with Paul</text>
  </threadedComment>
  <threadedComment ref="A2" dT="2025-01-28T08:30:15.03" personId="{888A42E7-C00F-4B62-9B55-C831DCF24F5D}" id="{CE3CE78F-E559-482F-A02F-F7DA7C121990}">
    <text>The unique identifier assigned by the reporting entity in accordance with Article 11(1) of Delegated Regulation (EU) …/… [include number of the disclosure RTS].</text>
  </threadedComment>
  <threadedComment ref="B2" dT="2025-01-28T08:32:13.30" personId="{888A42E7-C00F-4B62-9B55-C831DCF24F5D}" id="{8A2D7CB6-FDFA-4E40-A862-E6D6DB77A068}">
    <text>Unique underlying exposure identifier. The identifier must be different from any external identification number, to ensure anonymity of the obligor. The reporting entity must not amend this unique identifier.</text>
  </threadedComment>
  <threadedComment ref="C2" dT="2025-01-28T08:53:34.03" personId="{888A42E7-C00F-4B62-9B55-C831DCF24F5D}" id="{4AD19D66-2423-4CCA-B379-BF944F991AED}">
    <text>If the original identifier in field RREL2 cannot be maintained in this field enter the new identifier here. If there has been no change in the identifier, enter the same identifier as in RREL2. The reporting entity must not amend this unique identifier.</text>
  </threadedComment>
  <threadedComment ref="D2" dT="2025-01-28T08:53:52.97" personId="{888A42E7-C00F-4B62-9B55-C831DCF24F5D}" id="{E6B082C8-8A03-4137-BE93-106881A7FE8E}">
    <text>Original unique obligor identifier. The identifier must be different from any external identification number, in order to ensure anonymity of the obligor. The reporting entity must not amend this unique identifier.</text>
  </threadedComment>
  <threadedComment ref="E2" dT="2025-01-28T08:54:37.47" personId="{888A42E7-C00F-4B62-9B55-C831DCF24F5D}" id="{88E6F972-5203-438B-A3A9-309D9CC69FC9}">
    <text>If the original identifier in field RREL4 cannot be maintained in this field enter the new identifier here. If there has been no change in the identifier, enter the same identifier as in RREL4. The reporting entity must not amend this unique identifier.</text>
  </threadedComment>
  <threadedComment ref="F2" dT="2025-01-28T08:55:36.32" personId="{888A42E7-C00F-4B62-9B55-C831DCF24F5D}" id="{D21722AA-3BB8-4E5A-AF84-0039EB7C9B02}">
    <text>The data cut-off date for this data submission.</text>
  </threadedComment>
  <threadedComment ref="G2" dT="2025-01-28T08:55:53.12" personId="{888A42E7-C00F-4B62-9B55-C831DCF24F5D}" id="{8906A36D-E376-4F58-94E0-E1A1D4D07FA7}">
    <text>Is the primary obligor a resident of the country in which the collateral and underlying exposure reside?</text>
  </threadedComment>
  <threadedComment ref="H2" dT="2025-01-28T08:56:09.25" personId="{888A42E7-C00F-4B62-9B55-C831DCF24F5D}" id="{42D1ED59-AA27-4EAC-AEFD-0D83E5D4C882}">
    <text>The geographic region (NUTS3 classification) where the obligor is located. Where no NUTS3 classification has been produced by Eurostat (e.g. a non-EU jurisdiction), enter the two-digit country code in {COUNTRYCODE_2} format followed by 'ZZZ'.</text>
  </threadedComment>
  <threadedComment ref="I2" dT="2025-01-28T08:56:53.82" personId="{888A42E7-C00F-4B62-9B55-C831DCF24F5D}" id="{053B8EE4-51C5-431C-869C-99E671EF4C94}">
    <text>Enter the 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ext>
  </threadedComment>
  <threadedComment ref="J2" dT="2025-01-28T08:57:25.44" personId="{888A42E7-C00F-4B62-9B55-C831DCF24F5D}" id="{F8077F96-A202-4F60-B4B0-1551C03DCCBB}">
    <text>Employment status of the primary obligor:
Employed - Private Sector (EMRS)
Employed - Public Sector (EMBL)
Employed - Sector Unknown (EMUK)
Unemployed (UNEM)
Self-employed (SFEM)
No Employment, Obligor is Legal Entity (NOEM)
Student (STNT)
Pensioner (PNNR)
Other (OTHR)</text>
  </threadedComment>
  <threadedComment ref="K2" dT="2025-01-28T08:57:47.61" personId="{888A42E7-C00F-4B62-9B55-C831DCF24F5D}" id="{504860A7-A04B-4749-BAD6-4C1953D8F777}">
    <text>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text>
  </threadedComment>
  <threadedComment ref="L2" dT="2025-01-28T08:58:04.24" personId="{888A42E7-C00F-4B62-9B55-C831DCF24F5D}" id="{5923A607-F028-4AFF-9F98-AE6779947958}">
    <text>Primary obligor annual income used to underwrite the underlying exposure at the time of origination. Where the primary obligor is a legal person/entity, enter that obligor’s annual revenue.
Include the currency in which the amount is denominated, using {CURRENCYCODE_3} format.</text>
  </threadedComment>
  <threadedComment ref="M2" dT="2025-01-28T08:58:18.17" personId="{888A42E7-C00F-4B62-9B55-C831DCF24F5D}" id="{FAD750FE-3F0E-4F24-B31C-B04834B4A7A3}">
    <text>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ext>
  </threadedComment>
  <threadedComment ref="N2" dT="2025-01-28T08:58:42.46" personId="{888A42E7-C00F-4B62-9B55-C831DCF24F5D}" id="{2F876BB3-51E1-4B23-A3A6-A1376DB64410}">
    <text>Currency in which the primary obligor's income or revenue is paid.</text>
  </threadedComment>
  <threadedComment ref="O2" dT="2025-01-28T08:59:02.00" personId="{888A42E7-C00F-4B62-9B55-C831DCF24F5D}" id="{1C7B68F7-5CD3-4958-93E9-E2F95FD3FC28}">
    <text>Primary Income Verification:
Self-certified no Checks (SCRT)
Self-certified with Affordability Confirmation (SCNF)
Verified (VRFD)
Non-Verified Income or Fast Track (NVRF)
Credit Bureau Information or Scoring (SCRG)
Other (OTHR)</text>
  </threadedComment>
  <threadedComment ref="P2" dT="2025-01-28T08:59:15.18" personId="{888A42E7-C00F-4B62-9B55-C831DCF24F5D}" id="{882CCA26-50B1-4198-B8E6-5CAE3F6593AA}">
    <text>Date of original underlying exposure advance.</text>
  </threadedComment>
  <threadedComment ref="Q2" dT="2025-01-28T08:59:47.83" personId="{888A42E7-C00F-4B62-9B55-C831DCF24F5D}" id="{FF390E4E-F3E2-45B5-9945-A8B8173C844E}">
    <text>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text>
  </threadedComment>
  <threadedComment ref="R2" dT="2025-01-28T09:00:00.99" personId="{888A42E7-C00F-4B62-9B55-C831DCF24F5D}" id="{57348067-DE99-44BB-BBC1-746DB6DEDB02}">
    <text>The underlying exposure currency denomination.</text>
  </threadedComment>
  <threadedComment ref="S2" dT="2025-01-28T09:00:28.71" personId="{888A42E7-C00F-4B62-9B55-C831DCF24F5D}" id="{B813EC6D-1DA9-4248-9ACF-6EE67F5CA6E0}">
    <tex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ext>
  </threadedComment>
  <threadedComment ref="T2" dT="2025-01-28T08:31:20.24" personId="{888A42E7-C00F-4B62-9B55-C831DCF24F5D}" id="{AFF743A5-34CE-46F2-B4C4-E3B1C55685DE}">
    <text>Enter the number of payments made prior to the exposure being transferred to the securitisation.</text>
  </threadedComment>
  <threadedComment ref="U2" dT="2025-01-28T09:01:35.70" personId="{888A42E7-C00F-4B62-9B55-C831DCF24F5D}" id="{9871BDB6-D2D0-4B11-A6E0-362167E218FA}">
    <tex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ext>
  </threadedComment>
  <threadedComment ref="V2" dT="2025-01-28T09:02:25.16" personId="{888A42E7-C00F-4B62-9B55-C831DCF24F5D}" id="{E74226B2-74D0-4657-92D3-43F7339A6BAF}">
    <text>Number of days this underlying exposure is in arrears (either interest or principal and, if different, the higher number of the two) as at the data cut-off date.</text>
  </threadedComment>
  <threadedComment ref="W2" dT="2025-01-28T09:16:29.25" personId="{888A42E7-C00F-4B62-9B55-C831DCF24F5D}" id="{A7690CD5-406E-488D-B87A-1DC91435A691}">
    <text>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ext>
  </threadedComment>
  <threadedComment ref="X2" dT="2025-01-28T09:17:30.04" personId="{888A42E7-C00F-4B62-9B55-C831DCF24F5D}" id="{EAAED669-26EF-4BD3-8D33-204A1B5FA513}">
    <text>Give the full legal name of the underlying exposure originator. The name entered must match the name associated with the LEI in the Global Legal Entity Foundation (GLEIF) database.</text>
  </threadedComment>
  <threadedComment ref="Y2" dT="2025-01-27T12:25:37.22" personId="{888A42E7-C00F-4B62-9B55-C831DCF24F5D}" id="{8C610146-CF32-4526-AC52-6CF156BC2054}">
    <text>Provide the Legal Entity Identifier (as specified in the Global Legal Entity Foundation (GLEIF) database) of the underlying exposure originator.</text>
  </threadedComment>
  <threadedComment ref="Z2" dT="2025-01-28T09:19:33.57" personId="{888A42E7-C00F-4B62-9B55-C831DCF24F5D}" id="{53A98701-7247-4113-A8ED-F44ED4836E4E}">
    <text>Country where the underlying exposure originator is established.</text>
  </threadedComment>
  <threadedComment ref="AA2" dT="2025-01-27T12:30:45.37" personId="{888A42E7-C00F-4B62-9B55-C831DCF24F5D}" id="{4B8E9694-9EF9-4A30-87CB-86955199C598}">
    <text>Report the same unique identifier here as the one entered into field RREL1.</text>
  </threadedComment>
  <threadedComment ref="AB2" dT="2025-01-27T12:33:29.39" personId="{888A42E7-C00F-4B62-9B55-C831DCF24F5D}" id="{A7326E34-61BB-484B-9DD0-9DFB6F9950DD}">
    <text>Unique identifier for each underlying exposure. This must match field RREL3.</text>
  </threadedComment>
  <threadedComment ref="AC2" dT="2025-01-28T15:05:54.11" personId="{888A42E7-C00F-4B62-9B55-C831DCF24F5D}" id="{8AF470D4-105D-40BE-BA0D-BDBB410D66A0}">
    <text>The original unique identifier assigned to the collateral. The identifier must be different from any external identification number, in order to ensure anonymity of the obligor. The reporting entity must not amend this unique identifier.</text>
  </threadedComment>
  <threadedComment ref="AD2" dT="2025-01-28T09:22:52.74" personId="{888A42E7-C00F-4B62-9B55-C831DCF24F5D}" id="{0D8423C3-3A3A-495C-91DE-F31D92270EC7}">
    <text>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ext>
  </threadedComment>
  <threadedComment ref="AE2" dT="2025-01-28T09:23:22.29" personId="{888A42E7-C00F-4B62-9B55-C831DCF24F5D}" id="{7D1DF766-D717-4EE2-A4F1-38314DAF2662}">
    <text>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text>
  </threadedComment>
  <threadedComment ref="AF2" dT="2025-01-28T09:23:43.82" personId="{888A42E7-C00F-4B62-9B55-C831DCF24F5D}" id="{ADE6D09A-BD34-4B55-B611-0AA804B0FB03}">
    <text>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text>
  </threadedComment>
  <threadedComment ref="AG2" dT="2025-01-28T09:24:05.13" personId="{888A42E7-C00F-4B62-9B55-C831DCF24F5D}" id="{EDA00761-3578-45F9-BEAD-17039055BC6D}">
    <text>The original valuation of the collateral used when the underlying exposure was originated (i.e. before securitisation). 
Include the currency in which the amount is denominated, using {CURRENCYCODE_3} format.</text>
  </threadedComment>
  <threadedComment ref="AH2" dT="2025-01-28T09:24:23.10" personId="{888A42E7-C00F-4B62-9B55-C831DCF24F5D}" id="{AD1222E2-32E1-42E1-8B6D-D767D449180F}">
    <text>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text>
  </threadedComment>
  <threadedComment ref="AI2" dT="2025-01-28T09:24:46.02" personId="{888A42E7-C00F-4B62-9B55-C831DCF24F5D}" id="{7080E573-90E8-412C-8364-903AB094D671}">
    <text>The date of original valuation of the collateral, as provided in RREC17.</text>
  </threadedComment>
  <threadedComment ref="AJ2" dT="2025-01-28T09:25:02.29" personId="{888A42E7-C00F-4B62-9B55-C831DCF24F5D}" id="{98EA2400-1C68-423E-ABEB-9D6B2010E5F5}">
    <text>Guarantor Type:
No Guarantor (NGUA)
Individual - Family Relation (FAML)
Individual - Other (IOTH)
Government (GOVE)
Bank (BANK)
Insurance Product (INSU)
Nationale Hypotheek Garantie Guarantee Scheme (NHGX)
Fonds de Garantie de l'Accession Sociale (FGAS)
Caution (CATN)
Other (OTHR)</text>
  </threadedComment>
  <threadedComment ref="AK2" dT="2025-06-27T09:27:39.87" personId="{888A42E7-C00F-4B62-9B55-C831DCF24F5D}" id="{B9363A9E-F9FD-4FF1-9A4C-984B00B862C0}">
    <text>The date that the underlying exposure was transferred to the SSPE. For all underlying exposures in the pool as at the cut-off date in the first report submitted to the securitisation repository, if this information is not available enter the later of: (i) the closing date of the securitisation, and (ii) the origination date of the underlying exposure.</text>
  </threadedComment>
  <threadedComment ref="AL2" dT="2025-06-27T09:27:57.26" personId="{888A42E7-C00F-4B62-9B55-C831DCF24F5D}" id="{88E9FB3F-C4EE-484A-AF3C-6B0FA024421B}">
    <text>Date on which the underlying exposure was repurchased from the pool.</text>
  </threadedComment>
  <threadedComment ref="AM2" dT="2025-06-27T09:28:14.40" personId="{888A42E7-C00F-4B62-9B55-C831DCF24F5D}" id="{DBC1C846-530C-40DC-8ADC-41185007FD43}">
    <text>Date on which account redeemed or (for defaulted underlying exposures) the date that the recovery process was completed.</text>
  </threadedComment>
  <threadedComment ref="AS2" dT="2025-06-27T09:28:44.82" personId="{888A42E7-C00F-4B62-9B55-C831DCF24F5D}" id="{6F9ED201-0C03-41EA-B87C-7896B8DA3391}">
    <text>The date of maturity of the underlying exposure or expiry of the lease.</text>
  </threadedComment>
  <threadedComment ref="AT2" dT="2025-06-27T09:29:06.47" personId="{888A42E7-C00F-4B62-9B55-C831DCF24F5D}" id="{08812EEB-EA27-40E9-AFB0-04143426838D}">
    <text>Original contractual term (number of months) at the origination date.</text>
  </threadedComment>
  <threadedComment ref="AV2" dT="2025-06-27T09:31:03.43" personId="{888A42E7-C00F-4B62-9B55-C831DCF24F5D}" id="{9BC0BAE8-6BC9-4D08-9C09-10C1D15D8CAD}">
    <tex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ext>
  </threadedComment>
  <threadedComment ref="AW2" dT="2025-06-27T09:31:59.82" personId="{888A42E7-C00F-4B62-9B55-C831DCF24F5D}" id="{97545469-9A0F-4E87-8F7B-3CC5F7D01792}">
    <text>Amount of underlying exposure outstanding as of the data cut-off date. This includes any amounts that are secured by the mortgage and will be classed as principal in the securitisation. For example, if fees have been added to the underlying exposure balance and are part of the principal in the securitisation these are to be added. It excludes any interest arrears or penalty amounts.
Current balance includes the principal arrears. However, savings amount is to be deducted if a subparticipation exists. (i.e. underlying exposure balance = underlying exposure +/- subparticipation; +/- 0 if no subparticipation).
Include the currency in which the amount is denominated, using {CURRENCYCODE_3} format.</text>
  </threadedComment>
  <threadedComment ref="AZ2" dT="2025-06-27T09:33:11.78" personId="{888A42E7-C00F-4B62-9B55-C831DCF24F5D}" id="{06E5FFA0-FE2C-4D7E-82E9-EF84D47B162C}">
    <tex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ext>
  </threadedComment>
  <threadedComment ref="BA2" dT="2025-06-27T10:17:53.27" personId="{888A42E7-C00F-4B62-9B55-C831DCF24F5D}" id="{6BB56A96-5F36-4D6E-B2D6-EBD17CBCEC6F}">
    <text>Enter the price, relative to par, at which the underlying exposure was purchased by the SSPE. Enter 100 if no discounting was applied.</text>
  </threadedComment>
  <threadedComment ref="BC2" dT="2025-06-27T10:18:38.65" personId="{888A42E7-C00F-4B62-9B55-C831DCF24F5D}" id="{9E549A11-3A6A-4DE0-84D3-6003015B428E}">
    <text>Frequency of principal payments due, i.e. period between payments:
Monthly (MNTH)
Quarterly (QUTR)
Semi Annual (SEMI)
Annual (YEAR)
Other (OTHR)</text>
  </threadedComment>
  <threadedComment ref="BD2" dT="2025-06-27T10:18:59.16" personId="{888A42E7-C00F-4B62-9B55-C831DCF24F5D}" id="{9673A4B8-9BB4-4489-8903-DC9E5089AEDF}">
    <text>Frequency of interest payments due, i.e. period between payments:
Monthly (MNTH)
Quarterly (QUTR)
Semi Annual (SEMI)
Annual (YEAR)
Other (OTHR)</text>
  </threadedComment>
  <threadedComment ref="BE2" dT="2025-06-27T10:20:10.90" personId="{888A42E7-C00F-4B62-9B55-C831DCF24F5D}" id="{6718D5BD-F145-4EAA-BA4B-1B64E95356B1}">
    <text>This is the next contractual payment due by the obligor according to the payment frequency of the underlying exposure.
Include the currency in which the amount is denominated, using {CURRENCYCODE_3} format.</text>
  </threadedComment>
  <threadedComment ref="BH2" dT="2025-06-27T07:05:47.41" personId="{888A42E7-C00F-4B62-9B55-C831DCF24F5D}" id="{D0F5646A-23C9-4639-9D40-0A9DA3A7C3A1}">
    <tex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ext>
  </threadedComment>
  <threadedComment ref="BI2" dT="2025-06-27T10:24:23.30" personId="{888A42E7-C00F-4B62-9B55-C831DCF24F5D}" id="{B8637BA3-4A28-4D67-9661-7799EE331DE6}">
    <text>Gross rate per annum used to calculate the current period scheduled interest on the securitised underlying exposure. Rates calculated on a period-by-period basis must be annualised.</text>
  </threadedComment>
  <threadedComment ref="BJ2" dT="2025-06-27T10:24:54.06" personId="{888A42E7-C00F-4B62-9B55-C831DCF24F5D}" id="{68F9FFDE-9161-41AB-A80F-D68960D8F044}">
    <text>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ext>
  </threadedComment>
  <threadedComment ref="BL2" dT="2025-06-27T10:25:57.84" personId="{888A42E7-C00F-4B62-9B55-C831DCF24F5D}" id="{6FFDFF13-78E5-4DDC-8A64-42897D12FB2F}">
    <text>Current interest rate margin of the floating-rate underlying exposure over (or under, in which case input as a negative) the index rate.</text>
  </threadedComment>
  <threadedComment ref="CB2" dT="2025-06-27T10:27:10.01" personId="{888A42E7-C00F-4B62-9B55-C831DCF24F5D}" id="{335C5626-484D-4DFD-ACE3-FD08E7632445}">
    <text>The latest date on which an unscheduled principal payment was received.</text>
  </threadedComment>
  <threadedComment ref="CC2" dT="2025-06-27T10:33:56.00" personId="{888A42E7-C00F-4B62-9B55-C831DCF24F5D}" id="{1481C168-3E1C-4C59-90E0-CFF733528014}">
    <text>Total prepayments collected as at the data cut-off date (prepayments defined as unscheduled principal payment) since the underlying exposure origination date.
Include the currency in which the amount is denominated, using {CURRENCYCODE_3} format.</text>
  </threadedComment>
  <threadedComment ref="CE2" dT="2025-06-27T10:44:51.73" personId="{888A42E7-C00F-4B62-9B55-C831DCF24F5D}" id="{00358F65-07E0-45BC-9818-DCF93FA444F7}">
    <text>Date the underlying exposure was last in arrears.</text>
  </threadedComment>
  <threadedComment ref="CF2" dT="2025-06-27T10:45:37.26" personId="{888A42E7-C00F-4B62-9B55-C831DCF24F5D}" id="{C7FCE83E-1112-45A7-BB9B-E2D366246098}">
    <tex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ext>
  </threadedComment>
  <threadedComment ref="CG2" dT="2025-06-27T10:46:03.66" personId="{888A42E7-C00F-4B62-9B55-C831DCF24F5D}" id="{57A54A49-F183-491F-AA00-245400682210}">
    <text>Total gross default amount before the application of sale proceeds and recoveries. If not in default, enter 0.
Include the currency in which the amount is denominated, using {CURRENCYCODE_3} format.</text>
  </threadedComment>
  <threadedComment ref="CH2" dT="2025-06-27T10:46:28.58" personId="{888A42E7-C00F-4B62-9B55-C831DCF24F5D}" id="{E7E5F4B3-AE62-472F-9AAA-B6972DCCBA56}">
    <text>The date of default.</text>
  </threadedComment>
  <threadedComment ref="CI2" dT="2025-06-27T10:47:06.10" personId="{888A42E7-C00F-4B62-9B55-C831DCF24F5D}" id="{501EC248-2BEC-481B-BEAE-EF7A7410EB31}">
    <tex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ext>
  </threadedComment>
  <threadedComment ref="CJ2" dT="2025-06-27T10:47:50.13" personId="{888A42E7-C00F-4B62-9B55-C831DCF24F5D}" id="{8B23B3DC-D2B3-417E-95E2-BB8E42A75C14}">
    <text>Total recoveries (regardless of their source) on the (defaulted/charged-off/etc.) debt, net of costs. Include all sources of recoveries here, not just proceeds from the disposal of any collateral. 
Include the currency in which the amount is denominated, using {CURRENCYCODE_3} format.</text>
  </threadedComment>
  <threadedComment ref="CR2" dT="2025-06-27T07:33:50.10" personId="{888A42E7-C00F-4B62-9B55-C831DCF24F5D}" id="{78693EED-4EDC-4624-89FA-68C7FAFB5B18}">
    <text>The geographic region (NUTS3 classification) where the physical collateral is located. Where no NUTS3 classification has been produced by Eurostat (e.g. a non-EU jurisdiction), enter the two-digit country code in {COUNTRYCODE_2} format followed by 'ZZZ'.</text>
  </threadedComment>
  <threadedComment ref="CS2" dT="2025-06-27T07:35:42.73" personId="{888A42E7-C00F-4B62-9B55-C831DCF24F5D}" id="{18C68F13-1C1E-46B8-B765-DAC3DA297425}">
    <text>Type of property occupancy:
Owner Occupied i.e. owned by a private household with the purpose of providing shelter to its owner (FOWN)
Partially Owner Occupied (A property which is partly rented) (POWN)
Non-Owner Occupied or Buy-To-Let (TLET)
Holiday or Second Home (HOLD)
Other (OTHR)
If the collateral being reported is not property collateral, enter ND5.</text>
  </threadedComment>
  <threadedComment ref="CU2" dT="2025-06-27T07:49:24.52" personId="{888A42E7-C00F-4B62-9B55-C831DCF24F5D}" id="{1B7917F9-E200-4449-ABD9-AD874CEEC8BA}">
    <text>Property type:
Residential (House, detached or semi-detached) (RHOS)
Residential (Flat or Apartment) (RFLT)
Residential (Bungalow) (RBGL)
Residential (Terraced House) (RTHS)
Multifamily House (properties with more than four units securing one underlying exposure) (MULF)
Partial Commercial use (property is used as a residence as well as for commercial use where less than 50% of its value derived from commercial use, e.g. doctor’s surgery and house) (PCMM)
Commercial or Business Use (BIZZ)
Land Only (LAND)
Other (OTHR)
If the collateral being reported is not property collateral, enter ND5.</text>
  </threadedComment>
  <threadedComment ref="CX2" dT="2025-06-27T10:53:14.11" personId="{888A42E7-C00F-4B62-9B55-C831DCF24F5D}" id="{5B4CBEDF-60E8-426A-819E-5D22EB1EA469}">
    <text>Current loan to Value ratio (LTV). For non-first lien loans this is the combined or total LTV. Where the current loan balance is negative, enter 0. 
If the collateral being reported is not property collateral, enter ND5.</text>
  </threadedComment>
  <threadedComment ref="CY2" dT="2025-06-27T10:53:39.27" personId="{888A42E7-C00F-4B62-9B55-C831DCF24F5D}" id="{0EDFD948-F5E4-41CE-B856-CE1803E5E647}">
    <text>The most recent valuation of the collateral as assessed by an independent external or internal appraiser. If such assessment is not available, the current value of the collateral can be estimated using a real estate value index sufficiently granular with respect to geographical location and type of collateral; if such real estate value index is also not available, a real estate price index sufficiently granular with respect to geographical location and type of collateral can be used after application of a suitably chosen mark-down to account for the depreciation of the collateral.
If the collateral being reported is not property collateral, enter the most recent valuation of the collateral as assessed by an independent external or internal appraiser or, if not available, by the originator.
If the collateral being reported is a guarantee, enter the amount of underlying exposure guaranteed by this collateral item to the benefit of the originator.
Include the currency in which the amount is denominated, using {CURRENCYCODE_3} format.</text>
  </threadedComment>
  <threadedComment ref="CZ2" dT="2025-06-27T10:53:57.66" personId="{888A42E7-C00F-4B62-9B55-C831DCF24F5D}" id="{1662E7D6-18B8-4B04-9CF7-F76368B9E372}">
    <text>The date of the most recent valuation, as provided in RREC13.</text>
  </threadedComment>
  <threadedComment ref="DA2" dT="2025-06-27T10:54:18.45" personId="{888A42E7-C00F-4B62-9B55-C831DCF24F5D}" id="{C034BBA7-D5A2-4E10-B51F-5EA497A1ACF7}">
    <text>Originator’s original underwritten loan To Value ratio (LTV). For non-first lien loans this is the combined or total LTV.
If the collateral being reported is not property collateral, enter ND5.</text>
  </threadedComment>
  <threadedComment ref="DB2" dT="2025-08-01T06:44:04.15" personId="{888A42E7-C00F-4B62-9B55-C831DCF24F5D}" id="{DE8B3868-3FE2-4ED3-9437-AB119B13D3EB}">
    <text>The date of sale of the foreclosed collateral.</text>
  </threadedComment>
  <threadedComment ref="DC2" dT="2025-08-01T06:44:33.25" personId="{888A42E7-C00F-4B62-9B55-C831DCF24F5D}" id="{FAAEC40A-89F7-484E-AEE3-ED75122F95E6}">
    <text>Price achieved on sale of collateral in case of foreclosure.
Include the currency in which the amount is denominated, using {CURRENCYCODE_3} format.</text>
  </threadedComment>
  <threadedComment ref="DD2" dT="2025-06-27T10:54:50.74" personId="{888A42E7-C00F-4B62-9B55-C831DCF24F5D}" id="{2D3BD6A9-F10B-46CA-B0FF-03B5830A7FD4}">
    <text>This is the currency in which the valuation amount provided in RREC13 is denominated.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mailto:tebogo@tuhf.co.za" TargetMode="External"/><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99A31-F899-48B5-89E0-0A152EE0CDCD}">
  <sheetPr>
    <pageSetUpPr fitToPage="1"/>
  </sheetPr>
  <dimension ref="B1:XFD255"/>
  <sheetViews>
    <sheetView tabSelected="1" zoomScale="80" zoomScaleNormal="80" zoomScaleSheetLayoutView="100" workbookViewId="0">
      <selection activeCell="I142" sqref="I142:L142"/>
    </sheetView>
  </sheetViews>
  <sheetFormatPr defaultColWidth="14.44140625" defaultRowHeight="14.4"/>
  <cols>
    <col min="1" max="1" width="9.44140625" style="1" customWidth="1"/>
    <col min="2" max="2" width="3.44140625" style="1" customWidth="1"/>
    <col min="3" max="3" width="39.44140625" style="1" customWidth="1"/>
    <col min="4" max="4" width="11.5546875" style="1" bestFit="1" customWidth="1"/>
    <col min="5" max="5" width="17.109375" style="1" customWidth="1"/>
    <col min="6" max="7" width="17" style="1" customWidth="1"/>
    <col min="8" max="8" width="21.6640625" style="1" customWidth="1"/>
    <col min="9" max="10" width="18.5546875" style="1" customWidth="1"/>
    <col min="11" max="11" width="16.5546875" style="1" customWidth="1"/>
    <col min="12" max="12" width="20" style="1" customWidth="1"/>
    <col min="13" max="13" width="13.21875" style="1" bestFit="1" customWidth="1"/>
    <col min="14" max="14" width="15.44140625" style="1" customWidth="1"/>
    <col min="15" max="15" width="16.109375" style="1" customWidth="1"/>
    <col min="16" max="16" width="13.21875" style="1" bestFit="1" customWidth="1"/>
    <col min="17" max="17" width="15.33203125" style="1" customWidth="1"/>
    <col min="18" max="18" width="13.21875" style="1" bestFit="1" customWidth="1"/>
    <col min="19" max="19" width="13.6640625" style="1" bestFit="1" customWidth="1"/>
    <col min="20" max="20" width="4" style="1" customWidth="1"/>
    <col min="21" max="21" width="9.44140625" style="1"/>
    <col min="22" max="22" width="16.109375" style="1" bestFit="1" customWidth="1"/>
    <col min="23" max="23" width="14.44140625" style="1" bestFit="1" customWidth="1"/>
    <col min="24" max="16384" width="14.44140625" style="1"/>
  </cols>
  <sheetData>
    <row r="1" spans="2:20" ht="15" thickBot="1"/>
    <row r="2" spans="2:20" ht="15" thickBot="1">
      <c r="B2" s="2"/>
      <c r="C2" s="3"/>
      <c r="D2" s="3"/>
      <c r="E2" s="3"/>
      <c r="F2" s="3"/>
      <c r="G2" s="3"/>
      <c r="H2" s="3"/>
      <c r="I2" s="3"/>
      <c r="J2" s="3"/>
      <c r="K2" s="3"/>
      <c r="L2" s="3"/>
      <c r="M2" s="3"/>
      <c r="N2" s="3"/>
      <c r="O2" s="3"/>
      <c r="P2" s="3"/>
      <c r="Q2" s="3"/>
      <c r="R2" s="3"/>
      <c r="S2" s="3"/>
      <c r="T2" s="4"/>
    </row>
    <row r="3" spans="2:20" ht="20.25" customHeight="1">
      <c r="B3" s="5"/>
      <c r="C3" s="295" t="s">
        <v>0</v>
      </c>
      <c r="D3" s="296"/>
      <c r="E3" s="296"/>
      <c r="F3" s="296"/>
      <c r="G3" s="296"/>
      <c r="H3" s="296"/>
      <c r="I3" s="296"/>
      <c r="J3" s="296"/>
      <c r="K3" s="296"/>
      <c r="L3" s="296"/>
      <c r="M3" s="296"/>
      <c r="N3" s="296"/>
      <c r="O3" s="296"/>
      <c r="P3" s="296"/>
      <c r="Q3" s="296"/>
      <c r="R3" s="296"/>
      <c r="S3" s="297"/>
      <c r="T3" s="6"/>
    </row>
    <row r="4" spans="2:20" ht="20.25" customHeight="1" thickBot="1">
      <c r="B4" s="5"/>
      <c r="C4" s="298"/>
      <c r="D4" s="299"/>
      <c r="E4" s="299"/>
      <c r="F4" s="299"/>
      <c r="G4" s="299"/>
      <c r="H4" s="299"/>
      <c r="I4" s="299"/>
      <c r="J4" s="299"/>
      <c r="K4" s="299"/>
      <c r="L4" s="299"/>
      <c r="M4" s="299"/>
      <c r="N4" s="299"/>
      <c r="O4" s="299"/>
      <c r="P4" s="299"/>
      <c r="Q4" s="299"/>
      <c r="R4" s="299"/>
      <c r="S4" s="300"/>
      <c r="T4" s="6"/>
    </row>
    <row r="5" spans="2:20" ht="15" thickBot="1">
      <c r="B5" s="5"/>
      <c r="C5" s="7"/>
      <c r="D5" s="7"/>
      <c r="E5" s="7"/>
      <c r="F5" s="7"/>
      <c r="G5" s="7"/>
      <c r="H5" s="7"/>
      <c r="I5" s="7"/>
      <c r="J5" s="7"/>
      <c r="K5" s="7"/>
      <c r="L5" s="7"/>
      <c r="M5" s="7"/>
      <c r="N5" s="7"/>
      <c r="O5" s="7"/>
      <c r="P5" s="7"/>
      <c r="Q5" s="7"/>
      <c r="R5" s="7"/>
      <c r="S5" s="7"/>
      <c r="T5" s="6"/>
    </row>
    <row r="6" spans="2:20" ht="15" thickBot="1">
      <c r="B6" s="5"/>
      <c r="C6" s="301" t="s">
        <v>1</v>
      </c>
      <c r="D6" s="302"/>
      <c r="E6" s="302"/>
      <c r="F6" s="302"/>
      <c r="G6" s="302"/>
      <c r="H6" s="302"/>
      <c r="I6" s="302"/>
      <c r="J6" s="302"/>
      <c r="K6" s="302"/>
      <c r="L6" s="302"/>
      <c r="M6" s="302"/>
      <c r="N6" s="302"/>
      <c r="O6" s="302"/>
      <c r="P6" s="302"/>
      <c r="Q6" s="302"/>
      <c r="R6" s="302"/>
      <c r="S6" s="303"/>
      <c r="T6" s="6"/>
    </row>
    <row r="7" spans="2:20" ht="15" thickBot="1">
      <c r="B7" s="5"/>
      <c r="C7" s="7"/>
      <c r="D7" s="7"/>
      <c r="E7" s="7"/>
      <c r="F7" s="7"/>
      <c r="G7" s="7"/>
      <c r="H7" s="7"/>
      <c r="I7" s="7"/>
      <c r="J7" s="7"/>
      <c r="K7" s="7"/>
      <c r="L7" s="7"/>
      <c r="M7" s="7"/>
      <c r="N7" s="7"/>
      <c r="O7" s="7"/>
      <c r="P7" s="7"/>
      <c r="Q7" s="7"/>
      <c r="R7" s="7"/>
      <c r="S7" s="7"/>
      <c r="T7" s="6"/>
    </row>
    <row r="8" spans="2:20">
      <c r="B8" s="5"/>
      <c r="C8" s="8" t="s">
        <v>2</v>
      </c>
      <c r="D8" s="9"/>
      <c r="E8" s="9"/>
      <c r="F8" s="9"/>
      <c r="G8" s="9"/>
      <c r="H8" s="9"/>
      <c r="I8" s="9"/>
      <c r="J8" s="9"/>
      <c r="K8" s="10"/>
      <c r="L8" s="304">
        <v>46154</v>
      </c>
      <c r="M8" s="304"/>
      <c r="N8" s="304"/>
      <c r="O8" s="304"/>
      <c r="P8" s="304"/>
      <c r="Q8" s="304"/>
      <c r="R8" s="304"/>
      <c r="S8" s="305"/>
      <c r="T8" s="6"/>
    </row>
    <row r="9" spans="2:20">
      <c r="B9" s="5"/>
      <c r="C9" s="11" t="s">
        <v>3</v>
      </c>
      <c r="D9" s="12"/>
      <c r="E9" s="12"/>
      <c r="F9" s="12"/>
      <c r="G9" s="12"/>
      <c r="H9" s="12"/>
      <c r="I9" s="12"/>
      <c r="J9" s="12"/>
      <c r="K9" s="13"/>
      <c r="L9" s="306">
        <f>'Servicer Report'!J9</f>
        <v>46142</v>
      </c>
      <c r="M9" s="306"/>
      <c r="N9" s="306"/>
      <c r="O9" s="306"/>
      <c r="P9" s="306"/>
      <c r="Q9" s="306"/>
      <c r="R9" s="306"/>
      <c r="S9" s="307"/>
      <c r="T9" s="6"/>
    </row>
    <row r="10" spans="2:20">
      <c r="B10" s="5"/>
      <c r="C10" s="308" t="s">
        <v>4</v>
      </c>
      <c r="D10" s="309"/>
      <c r="E10" s="310"/>
      <c r="F10" s="15" t="s">
        <v>5</v>
      </c>
      <c r="G10" s="12"/>
      <c r="H10" s="12"/>
      <c r="I10" s="12"/>
      <c r="J10" s="12"/>
      <c r="K10" s="13"/>
      <c r="L10" s="314">
        <f>'Servicer Report'!J10</f>
        <v>46053</v>
      </c>
      <c r="M10" s="314"/>
      <c r="N10" s="314"/>
      <c r="O10" s="314"/>
      <c r="P10" s="314"/>
      <c r="Q10" s="314"/>
      <c r="R10" s="314"/>
      <c r="S10" s="315"/>
      <c r="T10" s="6"/>
    </row>
    <row r="11" spans="2:20" ht="15" customHeight="1">
      <c r="B11" s="5"/>
      <c r="C11" s="311"/>
      <c r="D11" s="312"/>
      <c r="E11" s="313"/>
      <c r="F11" s="18" t="s">
        <v>6</v>
      </c>
      <c r="G11" s="12"/>
      <c r="H11" s="12"/>
      <c r="I11" s="12"/>
      <c r="J11" s="12"/>
      <c r="K11" s="13"/>
      <c r="L11" s="306">
        <f>'Servicer Report'!J11</f>
        <v>46142</v>
      </c>
      <c r="M11" s="306"/>
      <c r="N11" s="306"/>
      <c r="O11" s="306"/>
      <c r="P11" s="306"/>
      <c r="Q11" s="306"/>
      <c r="R11" s="306"/>
      <c r="S11" s="307"/>
      <c r="T11" s="6"/>
    </row>
    <row r="12" spans="2:20">
      <c r="B12" s="5"/>
      <c r="C12" s="16" t="s">
        <v>7</v>
      </c>
      <c r="D12" s="19"/>
      <c r="E12" s="20"/>
      <c r="F12" s="21"/>
      <c r="G12" s="12"/>
      <c r="H12" s="12"/>
      <c r="I12" s="12"/>
      <c r="J12" s="12"/>
      <c r="K12" s="13"/>
      <c r="L12" s="330">
        <f>L11-L10</f>
        <v>89</v>
      </c>
      <c r="M12" s="330"/>
      <c r="N12" s="330"/>
      <c r="O12" s="330"/>
      <c r="P12" s="330"/>
      <c r="Q12" s="330"/>
      <c r="R12" s="330"/>
      <c r="S12" s="331"/>
      <c r="T12" s="6"/>
    </row>
    <row r="13" spans="2:20">
      <c r="B13" s="5"/>
      <c r="C13" s="22" t="s">
        <v>8</v>
      </c>
      <c r="D13" s="21"/>
      <c r="E13" s="21"/>
      <c r="F13" s="21"/>
      <c r="G13" s="21"/>
      <c r="H13" s="21"/>
      <c r="I13" s="21"/>
      <c r="J13" s="21"/>
      <c r="K13" s="23"/>
      <c r="L13" s="306">
        <v>46157</v>
      </c>
      <c r="M13" s="306"/>
      <c r="N13" s="306"/>
      <c r="O13" s="306"/>
      <c r="P13" s="306"/>
      <c r="Q13" s="306"/>
      <c r="R13" s="306"/>
      <c r="S13" s="307"/>
      <c r="T13" s="6"/>
    </row>
    <row r="14" spans="2:20">
      <c r="B14" s="5"/>
      <c r="C14" s="308" t="s">
        <v>9</v>
      </c>
      <c r="D14" s="309"/>
      <c r="E14" s="313"/>
      <c r="F14" s="24" t="s">
        <v>10</v>
      </c>
      <c r="G14" s="12"/>
      <c r="H14" s="21"/>
      <c r="I14" s="21"/>
      <c r="J14" s="21"/>
      <c r="K14" s="23"/>
      <c r="L14" s="306">
        <v>46069</v>
      </c>
      <c r="M14" s="306"/>
      <c r="N14" s="306"/>
      <c r="O14" s="306"/>
      <c r="P14" s="306"/>
      <c r="Q14" s="306"/>
      <c r="R14" s="306"/>
      <c r="S14" s="307"/>
      <c r="T14" s="6"/>
    </row>
    <row r="15" spans="2:20" ht="15" customHeight="1">
      <c r="B15" s="5"/>
      <c r="C15" s="311"/>
      <c r="D15" s="312"/>
      <c r="E15" s="332"/>
      <c r="F15" s="15" t="s">
        <v>11</v>
      </c>
      <c r="G15" s="21"/>
      <c r="H15" s="21"/>
      <c r="I15" s="21"/>
      <c r="J15" s="21"/>
      <c r="K15" s="23"/>
      <c r="L15" s="306">
        <f>L13</f>
        <v>46157</v>
      </c>
      <c r="M15" s="306"/>
      <c r="N15" s="306"/>
      <c r="O15" s="306"/>
      <c r="P15" s="306"/>
      <c r="Q15" s="306"/>
      <c r="R15" s="306"/>
      <c r="S15" s="307"/>
      <c r="T15" s="6"/>
    </row>
    <row r="16" spans="2:20">
      <c r="B16" s="5"/>
      <c r="C16" s="16" t="s">
        <v>12</v>
      </c>
      <c r="D16" s="17"/>
      <c r="E16" s="17"/>
      <c r="F16" s="21"/>
      <c r="G16" s="21"/>
      <c r="H16" s="21"/>
      <c r="I16" s="21"/>
      <c r="J16" s="21"/>
      <c r="K16" s="23"/>
      <c r="L16" s="333">
        <f>L15-L14</f>
        <v>88</v>
      </c>
      <c r="M16" s="333"/>
      <c r="N16" s="333"/>
      <c r="O16" s="333"/>
      <c r="P16" s="333"/>
      <c r="Q16" s="333"/>
      <c r="R16" s="333"/>
      <c r="S16" s="334"/>
      <c r="T16" s="6"/>
    </row>
    <row r="17" spans="2:20">
      <c r="B17" s="5"/>
      <c r="C17" s="25" t="s">
        <v>13</v>
      </c>
      <c r="D17" s="20"/>
      <c r="E17" s="20"/>
      <c r="F17" s="21"/>
      <c r="G17" s="21"/>
      <c r="H17" s="21"/>
      <c r="I17" s="21"/>
      <c r="J17" s="21"/>
      <c r="K17" s="23"/>
      <c r="L17" s="316">
        <v>1858266699</v>
      </c>
      <c r="M17" s="316"/>
      <c r="N17" s="316"/>
      <c r="O17" s="316"/>
      <c r="P17" s="316"/>
      <c r="Q17" s="316"/>
      <c r="R17" s="316"/>
      <c r="S17" s="317"/>
      <c r="T17" s="6"/>
    </row>
    <row r="18" spans="2:20">
      <c r="B18" s="5"/>
      <c r="C18" s="25" t="s">
        <v>14</v>
      </c>
      <c r="D18" s="20"/>
      <c r="E18" s="20"/>
      <c r="F18" s="21"/>
      <c r="G18" s="21"/>
      <c r="H18" s="21"/>
      <c r="I18" s="21"/>
      <c r="J18" s="21"/>
      <c r="K18" s="23"/>
      <c r="L18" s="318">
        <f>SUM(E36:S36)</f>
        <v>1750955719</v>
      </c>
      <c r="M18" s="318"/>
      <c r="N18" s="318"/>
      <c r="O18" s="318"/>
      <c r="P18" s="318"/>
      <c r="Q18" s="318"/>
      <c r="R18" s="318"/>
      <c r="S18" s="319"/>
      <c r="T18" s="6"/>
    </row>
    <row r="19" spans="2:20">
      <c r="B19" s="5"/>
      <c r="C19" s="16" t="s">
        <v>15</v>
      </c>
      <c r="D19" s="17"/>
      <c r="E19" s="17"/>
      <c r="F19" s="12"/>
      <c r="G19" s="12"/>
      <c r="H19" s="12"/>
      <c r="I19" s="12"/>
      <c r="J19" s="12"/>
      <c r="K19" s="13"/>
      <c r="L19" s="320">
        <f>SUM(E41:S41)</f>
        <v>1698284841</v>
      </c>
      <c r="M19" s="320"/>
      <c r="N19" s="320"/>
      <c r="O19" s="320"/>
      <c r="P19" s="320"/>
      <c r="Q19" s="320"/>
      <c r="R19" s="320"/>
      <c r="S19" s="321"/>
      <c r="T19" s="6"/>
    </row>
    <row r="20" spans="2:20" ht="15" thickBot="1">
      <c r="B20" s="5"/>
      <c r="C20" s="26" t="s">
        <v>16</v>
      </c>
      <c r="D20" s="27"/>
      <c r="E20" s="27"/>
      <c r="F20" s="27"/>
      <c r="G20" s="27"/>
      <c r="H20" s="27"/>
      <c r="I20" s="27"/>
      <c r="J20" s="27"/>
      <c r="K20" s="27"/>
      <c r="L20" s="322" t="str">
        <f>'Servicer Report'!J19</f>
        <v>Tuhf Capital Services Pty Ltd</v>
      </c>
      <c r="M20" s="322"/>
      <c r="N20" s="322"/>
      <c r="O20" s="322"/>
      <c r="P20" s="322"/>
      <c r="Q20" s="322"/>
      <c r="R20" s="322"/>
      <c r="S20" s="323"/>
      <c r="T20" s="6"/>
    </row>
    <row r="21" spans="2:20" ht="15" thickBot="1">
      <c r="B21" s="5"/>
      <c r="C21" s="7"/>
      <c r="D21" s="7"/>
      <c r="E21" s="7"/>
      <c r="F21" s="7"/>
      <c r="G21" s="7"/>
      <c r="H21" s="7"/>
      <c r="I21" s="7"/>
      <c r="J21" s="7"/>
      <c r="K21" s="7"/>
      <c r="L21" s="7"/>
      <c r="M21" s="7"/>
      <c r="N21" s="7"/>
      <c r="O21" s="7"/>
      <c r="P21" s="7"/>
      <c r="Q21" s="7"/>
      <c r="R21" s="7"/>
      <c r="S21" s="7"/>
      <c r="T21" s="6"/>
    </row>
    <row r="22" spans="2:20">
      <c r="B22" s="5"/>
      <c r="C22" s="324" t="s">
        <v>17</v>
      </c>
      <c r="D22" s="325"/>
      <c r="E22" s="325"/>
      <c r="F22" s="325"/>
      <c r="G22" s="325"/>
      <c r="H22" s="325"/>
      <c r="I22" s="325"/>
      <c r="J22" s="325"/>
      <c r="K22" s="325"/>
      <c r="L22" s="325"/>
      <c r="M22" s="325"/>
      <c r="N22" s="325"/>
      <c r="O22" s="325"/>
      <c r="P22" s="325"/>
      <c r="Q22" s="325"/>
      <c r="R22" s="325"/>
      <c r="S22" s="326"/>
      <c r="T22" s="6"/>
    </row>
    <row r="23" spans="2:20">
      <c r="B23" s="5"/>
      <c r="C23" s="22" t="s">
        <v>18</v>
      </c>
      <c r="D23" s="28"/>
      <c r="E23" s="29" t="s">
        <v>19</v>
      </c>
      <c r="F23" s="29" t="s">
        <v>20</v>
      </c>
      <c r="G23" s="29" t="s">
        <v>21</v>
      </c>
      <c r="H23" s="29" t="s">
        <v>22</v>
      </c>
      <c r="I23" s="29" t="s">
        <v>23</v>
      </c>
      <c r="J23" s="29" t="s">
        <v>24</v>
      </c>
      <c r="K23" s="29" t="s">
        <v>25</v>
      </c>
      <c r="L23" s="29" t="s">
        <v>25</v>
      </c>
      <c r="M23" s="29" t="s">
        <v>25</v>
      </c>
      <c r="N23" s="29" t="s">
        <v>26</v>
      </c>
      <c r="O23" s="29" t="s">
        <v>26</v>
      </c>
      <c r="P23" s="29" t="s">
        <v>26</v>
      </c>
      <c r="Q23" s="15" t="s">
        <v>27</v>
      </c>
      <c r="R23" s="15" t="s">
        <v>27</v>
      </c>
      <c r="S23" s="30" t="s">
        <v>27</v>
      </c>
      <c r="T23" s="6"/>
    </row>
    <row r="24" spans="2:20">
      <c r="B24" s="5"/>
      <c r="C24" s="31" t="s">
        <v>28</v>
      </c>
      <c r="D24" s="32"/>
      <c r="E24" s="33" t="s">
        <v>29</v>
      </c>
      <c r="F24" s="33" t="s">
        <v>30</v>
      </c>
      <c r="G24" s="33" t="s">
        <v>31</v>
      </c>
      <c r="H24" s="33" t="s">
        <v>32</v>
      </c>
      <c r="I24" s="33" t="s">
        <v>33</v>
      </c>
      <c r="J24" s="33" t="s">
        <v>34</v>
      </c>
      <c r="K24" s="33" t="s">
        <v>35</v>
      </c>
      <c r="L24" s="33" t="s">
        <v>36</v>
      </c>
      <c r="M24" s="33" t="s">
        <v>37</v>
      </c>
      <c r="N24" s="33" t="s">
        <v>38</v>
      </c>
      <c r="O24" s="33" t="s">
        <v>39</v>
      </c>
      <c r="P24" s="33" t="s">
        <v>40</v>
      </c>
      <c r="Q24" s="34" t="s">
        <v>41</v>
      </c>
      <c r="R24" s="34" t="s">
        <v>42</v>
      </c>
      <c r="S24" s="35" t="s">
        <v>43</v>
      </c>
      <c r="T24" s="6"/>
    </row>
    <row r="25" spans="2:20">
      <c r="B25" s="5"/>
      <c r="C25" s="22" t="s">
        <v>44</v>
      </c>
      <c r="D25" s="28"/>
      <c r="E25" s="33" t="s">
        <v>45</v>
      </c>
      <c r="F25" s="33" t="s">
        <v>46</v>
      </c>
      <c r="G25" s="33" t="s">
        <v>47</v>
      </c>
      <c r="H25" s="33" t="s">
        <v>48</v>
      </c>
      <c r="I25" s="33" t="s">
        <v>49</v>
      </c>
      <c r="J25" s="33" t="s">
        <v>47</v>
      </c>
      <c r="K25" s="33" t="s">
        <v>50</v>
      </c>
      <c r="L25" s="33" t="s">
        <v>51</v>
      </c>
      <c r="M25" s="33" t="s">
        <v>52</v>
      </c>
      <c r="N25" s="33" t="s">
        <v>53</v>
      </c>
      <c r="O25" s="33" t="s">
        <v>54</v>
      </c>
      <c r="P25" s="33" t="s">
        <v>55</v>
      </c>
      <c r="Q25" s="34" t="s">
        <v>56</v>
      </c>
      <c r="R25" s="34" t="s">
        <v>57</v>
      </c>
      <c r="S25" s="35" t="s">
        <v>58</v>
      </c>
      <c r="T25" s="6"/>
    </row>
    <row r="26" spans="2:20">
      <c r="B26" s="5"/>
      <c r="C26" s="22" t="s">
        <v>59</v>
      </c>
      <c r="D26" s="36"/>
      <c r="E26" s="33" t="s">
        <v>60</v>
      </c>
      <c r="F26" s="33" t="s">
        <v>60</v>
      </c>
      <c r="G26" s="33" t="s">
        <v>60</v>
      </c>
      <c r="H26" s="33" t="s">
        <v>60</v>
      </c>
      <c r="I26" s="33" t="s">
        <v>60</v>
      </c>
      <c r="J26" s="33" t="s">
        <v>60</v>
      </c>
      <c r="K26" s="33" t="s">
        <v>60</v>
      </c>
      <c r="L26" s="33" t="s">
        <v>60</v>
      </c>
      <c r="M26" s="33" t="s">
        <v>60</v>
      </c>
      <c r="N26" s="33" t="s">
        <v>60</v>
      </c>
      <c r="O26" s="33" t="s">
        <v>60</v>
      </c>
      <c r="P26" s="33" t="s">
        <v>60</v>
      </c>
      <c r="Q26" s="34" t="s">
        <v>60</v>
      </c>
      <c r="R26" s="34" t="s">
        <v>60</v>
      </c>
      <c r="S26" s="35" t="s">
        <v>60</v>
      </c>
      <c r="T26" s="6"/>
    </row>
    <row r="27" spans="2:20">
      <c r="B27" s="5"/>
      <c r="C27" s="31" t="s">
        <v>61</v>
      </c>
      <c r="D27" s="32"/>
      <c r="E27" s="37">
        <v>1.6500000000000001E-2</v>
      </c>
      <c r="F27" s="37">
        <v>1.6500000000000001E-2</v>
      </c>
      <c r="G27" s="37">
        <v>1.55E-2</v>
      </c>
      <c r="H27" s="38">
        <v>2.1999999999999999E-2</v>
      </c>
      <c r="I27" s="38">
        <v>2.1999999999999999E-2</v>
      </c>
      <c r="J27" s="38">
        <v>2.1000000000000001E-2</v>
      </c>
      <c r="K27" s="38">
        <v>2.75E-2</v>
      </c>
      <c r="L27" s="38">
        <v>2.75E-2</v>
      </c>
      <c r="M27" s="38">
        <v>2.7E-2</v>
      </c>
      <c r="N27" s="38">
        <v>3.7999999999999999E-2</v>
      </c>
      <c r="O27" s="38">
        <v>3.7999999999999999E-2</v>
      </c>
      <c r="P27" s="38">
        <v>3.7999999999999999E-2</v>
      </c>
      <c r="Q27" s="39">
        <v>0.05</v>
      </c>
      <c r="R27" s="39">
        <v>0.05</v>
      </c>
      <c r="S27" s="40">
        <v>0.05</v>
      </c>
      <c r="T27" s="6"/>
    </row>
    <row r="28" spans="2:20">
      <c r="B28" s="5"/>
      <c r="C28" s="22" t="s">
        <v>62</v>
      </c>
      <c r="D28" s="28"/>
      <c r="E28" s="37">
        <v>2.1499999999999998E-2</v>
      </c>
      <c r="F28" s="37">
        <v>2.1499999999999998E-2</v>
      </c>
      <c r="G28" s="37">
        <v>2.1499999999999998E-2</v>
      </c>
      <c r="H28" s="38">
        <v>2.86E-2</v>
      </c>
      <c r="I28" s="38">
        <v>2.86E-2</v>
      </c>
      <c r="J28" s="38">
        <v>2.86E-2</v>
      </c>
      <c r="K28" s="38">
        <v>3.5799999999999998E-2</v>
      </c>
      <c r="L28" s="38">
        <v>3.5799999999999998E-2</v>
      </c>
      <c r="M28" s="38">
        <v>3.5799999999999998E-2</v>
      </c>
      <c r="N28" s="38">
        <v>4.9399999999999999E-2</v>
      </c>
      <c r="O28" s="38">
        <v>4.9399999999999999E-2</v>
      </c>
      <c r="P28" s="38">
        <v>4.9399999999999999E-2</v>
      </c>
      <c r="Q28" s="41">
        <v>6.5000000000000002E-2</v>
      </c>
      <c r="R28" s="41">
        <v>6.5000000000000002E-2</v>
      </c>
      <c r="S28" s="42">
        <v>6.5000000000000002E-2</v>
      </c>
      <c r="T28" s="6"/>
    </row>
    <row r="29" spans="2:20">
      <c r="B29" s="5"/>
      <c r="C29" s="22" t="s">
        <v>63</v>
      </c>
      <c r="D29" s="32"/>
      <c r="E29" s="43">
        <f>'Servicer Report'!J16</f>
        <v>6.6669999999999993E-2</v>
      </c>
      <c r="F29" s="43">
        <f t="shared" ref="F29:S29" si="0">$E$29</f>
        <v>6.6669999999999993E-2</v>
      </c>
      <c r="G29" s="43">
        <f>$E$29</f>
        <v>6.6669999999999993E-2</v>
      </c>
      <c r="H29" s="43">
        <f t="shared" si="0"/>
        <v>6.6669999999999993E-2</v>
      </c>
      <c r="I29" s="43">
        <f t="shared" si="0"/>
        <v>6.6669999999999993E-2</v>
      </c>
      <c r="J29" s="43">
        <f t="shared" si="0"/>
        <v>6.6669999999999993E-2</v>
      </c>
      <c r="K29" s="43">
        <f t="shared" si="0"/>
        <v>6.6669999999999993E-2</v>
      </c>
      <c r="L29" s="43">
        <f t="shared" si="0"/>
        <v>6.6669999999999993E-2</v>
      </c>
      <c r="M29" s="43">
        <f t="shared" si="0"/>
        <v>6.6669999999999993E-2</v>
      </c>
      <c r="N29" s="43">
        <f t="shared" si="0"/>
        <v>6.6669999999999993E-2</v>
      </c>
      <c r="O29" s="43">
        <f t="shared" si="0"/>
        <v>6.6669999999999993E-2</v>
      </c>
      <c r="P29" s="43">
        <f t="shared" si="0"/>
        <v>6.6669999999999993E-2</v>
      </c>
      <c r="Q29" s="43">
        <f t="shared" si="0"/>
        <v>6.6669999999999993E-2</v>
      </c>
      <c r="R29" s="43">
        <f>$E$29</f>
        <v>6.6669999999999993E-2</v>
      </c>
      <c r="S29" s="43">
        <f t="shared" si="0"/>
        <v>6.6669999999999993E-2</v>
      </c>
      <c r="T29" s="6"/>
    </row>
    <row r="30" spans="2:20">
      <c r="B30" s="5"/>
      <c r="C30" s="22" t="s">
        <v>64</v>
      </c>
      <c r="D30" s="28"/>
      <c r="E30" s="37">
        <f>E27+E29</f>
        <v>8.3169999999999994E-2</v>
      </c>
      <c r="F30" s="37">
        <f>F27+F29</f>
        <v>8.3169999999999994E-2</v>
      </c>
      <c r="G30" s="37">
        <f>G27+G29</f>
        <v>8.2169999999999993E-2</v>
      </c>
      <c r="H30" s="44">
        <f t="shared" ref="H30" si="1">H27+H29</f>
        <v>8.8669999999999999E-2</v>
      </c>
      <c r="I30" s="37">
        <f>I27+I29</f>
        <v>8.8669999999999999E-2</v>
      </c>
      <c r="J30" s="37">
        <f>J27+J29</f>
        <v>8.7669999999999998E-2</v>
      </c>
      <c r="K30" s="44">
        <f t="shared" ref="K30" si="2">K27+K29</f>
        <v>9.416999999999999E-2</v>
      </c>
      <c r="L30" s="37">
        <f>L27+L29</f>
        <v>9.416999999999999E-2</v>
      </c>
      <c r="M30" s="37">
        <f>M27+M29</f>
        <v>9.3669999999999989E-2</v>
      </c>
      <c r="N30" s="44">
        <f t="shared" ref="N30" si="3">N27+N29</f>
        <v>0.10466999999999999</v>
      </c>
      <c r="O30" s="37">
        <f>O27+O29</f>
        <v>0.10466999999999999</v>
      </c>
      <c r="P30" s="37">
        <f>P27+P29</f>
        <v>0.10466999999999999</v>
      </c>
      <c r="Q30" s="45">
        <f>Q27+Q29</f>
        <v>0.11667</v>
      </c>
      <c r="R30" s="46">
        <f>R27+R29</f>
        <v>0.11667</v>
      </c>
      <c r="S30" s="47">
        <f>S27+S29</f>
        <v>0.11667</v>
      </c>
      <c r="T30" s="6"/>
    </row>
    <row r="31" spans="2:20">
      <c r="B31" s="5"/>
      <c r="C31" s="31" t="s">
        <v>65</v>
      </c>
      <c r="D31" s="32"/>
      <c r="E31" s="48">
        <v>181000000</v>
      </c>
      <c r="F31" s="49">
        <v>140000000</v>
      </c>
      <c r="G31" s="49">
        <v>150000000</v>
      </c>
      <c r="H31" s="48">
        <v>193000000</v>
      </c>
      <c r="I31" s="49">
        <v>279000000</v>
      </c>
      <c r="J31" s="49">
        <v>250000000</v>
      </c>
      <c r="K31" s="48">
        <v>80000000</v>
      </c>
      <c r="L31" s="49">
        <v>159000000</v>
      </c>
      <c r="M31" s="49">
        <v>109000000</v>
      </c>
      <c r="N31" s="48">
        <v>63000000</v>
      </c>
      <c r="O31" s="49">
        <v>84000000</v>
      </c>
      <c r="P31" s="49">
        <v>60000000</v>
      </c>
      <c r="Q31" s="50">
        <v>56000000</v>
      </c>
      <c r="R31" s="50">
        <v>50000000</v>
      </c>
      <c r="S31" s="51">
        <v>31000000</v>
      </c>
      <c r="T31" s="52"/>
    </row>
    <row r="32" spans="2:20">
      <c r="B32" s="5"/>
      <c r="C32" s="53" t="s">
        <v>66</v>
      </c>
      <c r="D32" s="36"/>
      <c r="E32" s="54">
        <f t="shared" ref="E32:M32" si="4">E31/SUM($E$31:$S$31)</f>
        <v>9.6021220159151197E-2</v>
      </c>
      <c r="F32" s="54">
        <f t="shared" si="4"/>
        <v>7.4270557029177717E-2</v>
      </c>
      <c r="G32" s="54">
        <f t="shared" si="4"/>
        <v>7.9575596816976124E-2</v>
      </c>
      <c r="H32" s="54">
        <f t="shared" si="4"/>
        <v>0.10238726790450928</v>
      </c>
      <c r="I32" s="54">
        <f t="shared" si="4"/>
        <v>0.14801061007957558</v>
      </c>
      <c r="J32" s="54">
        <f t="shared" si="4"/>
        <v>0.13262599469496023</v>
      </c>
      <c r="K32" s="54">
        <f t="shared" si="4"/>
        <v>4.2440318302387266E-2</v>
      </c>
      <c r="L32" s="54">
        <f t="shared" si="4"/>
        <v>8.4350132625994695E-2</v>
      </c>
      <c r="M32" s="54">
        <f t="shared" si="4"/>
        <v>5.7824933687002651E-2</v>
      </c>
      <c r="N32" s="54">
        <f>N31/SUM($E$31:$S$31)</f>
        <v>3.3421750663129975E-2</v>
      </c>
      <c r="O32" s="54">
        <f>O31/SUM($E$31:$S$31)</f>
        <v>4.4562334217506633E-2</v>
      </c>
      <c r="P32" s="54">
        <f>P31/SUM($E$31:$S$31)</f>
        <v>3.1830238726790451E-2</v>
      </c>
      <c r="Q32" s="39">
        <f>Q31/SUM($E$31:$R$31)</f>
        <v>3.0204962243797196E-2</v>
      </c>
      <c r="R32" s="39">
        <f t="shared" ref="R32" si="5">R31/SUM($E$31:$R$31)</f>
        <v>2.696871628910464E-2</v>
      </c>
      <c r="S32" s="40">
        <f>S31/SUM($E$31:$R$31)</f>
        <v>1.6720604099244876E-2</v>
      </c>
      <c r="T32" s="52"/>
    </row>
    <row r="33" spans="2:22">
      <c r="B33" s="5"/>
      <c r="C33" s="53" t="s">
        <v>67</v>
      </c>
      <c r="D33" s="36"/>
      <c r="E33" s="55">
        <v>0.22503682357927862</v>
      </c>
      <c r="F33" s="55">
        <v>0.22503682357927862</v>
      </c>
      <c r="G33" s="55">
        <v>0.22503682357927862</v>
      </c>
      <c r="H33" s="56">
        <v>0.36571858073080366</v>
      </c>
      <c r="I33" s="56">
        <v>0.36571858073080366</v>
      </c>
      <c r="J33" s="56">
        <v>0.36571858073080366</v>
      </c>
      <c r="K33" s="56">
        <v>0.17627432977052587</v>
      </c>
      <c r="L33" s="56">
        <v>0.17627432977052587</v>
      </c>
      <c r="M33" s="56">
        <v>0.17627432977052587</v>
      </c>
      <c r="N33" s="55">
        <v>0.10485283408764039</v>
      </c>
      <c r="O33" s="55">
        <v>0.10485283408764039</v>
      </c>
      <c r="P33" s="55">
        <v>0.10485283408764039</v>
      </c>
      <c r="Q33" s="39">
        <v>6.9395353961385187E-2</v>
      </c>
      <c r="R33" s="39">
        <v>6.9395353961385187E-2</v>
      </c>
      <c r="S33" s="40">
        <v>6.9395353961385187E-2</v>
      </c>
      <c r="T33" s="52"/>
    </row>
    <row r="34" spans="2:22">
      <c r="B34" s="5"/>
      <c r="C34" s="53" t="s">
        <v>68</v>
      </c>
      <c r="D34" s="36"/>
      <c r="E34" s="55">
        <f>1-E33</f>
        <v>0.77496317642072143</v>
      </c>
      <c r="F34" s="56">
        <f>1-F33</f>
        <v>0.77496317642072143</v>
      </c>
      <c r="G34" s="56">
        <f>1-G33</f>
        <v>0.77496317642072143</v>
      </c>
      <c r="H34" s="55">
        <f>1-SUM(E33,H33)</f>
        <v>0.40924459568991778</v>
      </c>
      <c r="I34" s="55">
        <f>1-SUM(F33,I33)</f>
        <v>0.40924459568991778</v>
      </c>
      <c r="J34" s="55">
        <f>1-SUM(G33,J33)</f>
        <v>0.40924459568991778</v>
      </c>
      <c r="K34" s="55">
        <f>1-SUM(E33,H33,K33)</f>
        <v>0.23297026591939196</v>
      </c>
      <c r="L34" s="55">
        <f>1-SUM(F33,I33,L33)</f>
        <v>0.23297026591939196</v>
      </c>
      <c r="M34" s="55">
        <f>1-SUM(G33,J33,M33)</f>
        <v>0.23297026591939196</v>
      </c>
      <c r="N34" s="55">
        <f>1-SUM(E33,H33,K33,N33)</f>
        <v>0.12811743183175162</v>
      </c>
      <c r="O34" s="55">
        <f>1-SUM(F33,I33,L33,O33)</f>
        <v>0.12811743183175162</v>
      </c>
      <c r="P34" s="55">
        <f>1-SUM(G33,J33,M33,P33)</f>
        <v>0.12811743183175162</v>
      </c>
      <c r="Q34" s="39">
        <f>1-SUM(F33,I33,L33,O33,Q33)</f>
        <v>5.8722077870366429E-2</v>
      </c>
      <c r="R34" s="39">
        <f>1-SUM(I33,L33,O33,F33,R33)</f>
        <v>5.8722077870366318E-2</v>
      </c>
      <c r="S34" s="40">
        <f>1-SUM(G33,J33,M33,P33,S33)</f>
        <v>5.8722077870366429E-2</v>
      </c>
      <c r="T34" s="52"/>
    </row>
    <row r="35" spans="2:22">
      <c r="B35" s="5"/>
      <c r="C35" s="57" t="s">
        <v>69</v>
      </c>
      <c r="D35" s="32"/>
      <c r="E35" s="54">
        <v>0.77496317642072143</v>
      </c>
      <c r="F35" s="56">
        <v>0.77496317642072143</v>
      </c>
      <c r="G35" s="56">
        <v>0.77496317642072143</v>
      </c>
      <c r="H35" s="55">
        <v>0.40924459568991778</v>
      </c>
      <c r="I35" s="55">
        <v>0.40924459568991778</v>
      </c>
      <c r="J35" s="55">
        <v>0.40924459568991778</v>
      </c>
      <c r="K35" s="55">
        <v>0.23297026591939196</v>
      </c>
      <c r="L35" s="55">
        <v>0.23297026591939196</v>
      </c>
      <c r="M35" s="55">
        <v>0.23297026591939196</v>
      </c>
      <c r="N35" s="55">
        <v>0.12811743183175162</v>
      </c>
      <c r="O35" s="55">
        <v>0.12811743183175162</v>
      </c>
      <c r="P35" s="55">
        <v>0.12811743183175162</v>
      </c>
      <c r="Q35" s="39">
        <v>5.8722077870366429E-2</v>
      </c>
      <c r="R35" s="39">
        <v>5.8722077870366429E-2</v>
      </c>
      <c r="S35" s="40">
        <v>5.8722077870366429E-2</v>
      </c>
      <c r="T35" s="52"/>
    </row>
    <row r="36" spans="2:22">
      <c r="B36" s="5"/>
      <c r="C36" s="22" t="s">
        <v>70</v>
      </c>
      <c r="D36" s="28"/>
      <c r="E36" s="48">
        <v>124917172.74529749</v>
      </c>
      <c r="F36" s="49">
        <v>98270492.147185445</v>
      </c>
      <c r="G36" s="49">
        <v>113768054.10751706</v>
      </c>
      <c r="H36" s="48">
        <v>193000000</v>
      </c>
      <c r="I36" s="49">
        <v>279000000</v>
      </c>
      <c r="J36" s="49">
        <v>250000000</v>
      </c>
      <c r="K36" s="49">
        <v>80000000</v>
      </c>
      <c r="L36" s="49">
        <v>159000000</v>
      </c>
      <c r="M36" s="49">
        <v>109000000</v>
      </c>
      <c r="N36" s="50">
        <v>63000000</v>
      </c>
      <c r="O36" s="50">
        <v>84000000</v>
      </c>
      <c r="P36" s="49">
        <v>60000000</v>
      </c>
      <c r="Q36" s="50">
        <v>56000000</v>
      </c>
      <c r="R36" s="50">
        <v>50000000</v>
      </c>
      <c r="S36" s="51">
        <v>31000000</v>
      </c>
      <c r="T36" s="52"/>
    </row>
    <row r="37" spans="2:22">
      <c r="B37" s="5"/>
      <c r="C37" s="22" t="s">
        <v>71</v>
      </c>
      <c r="D37" s="32"/>
      <c r="E37" s="48">
        <f>E36*E30/365*$L$16</f>
        <v>2504832.3031121162</v>
      </c>
      <c r="F37" s="48">
        <f>F36*F30/365*$L$16</f>
        <v>1970514.5238508612</v>
      </c>
      <c r="G37" s="48">
        <f t="shared" ref="G37:S37" si="6">G36*G30/365*$L$16</f>
        <v>2253841.7767925793</v>
      </c>
      <c r="H37" s="48">
        <f t="shared" si="6"/>
        <v>4125948.7123287674</v>
      </c>
      <c r="I37" s="48">
        <f t="shared" si="6"/>
        <v>5964454.3561643837</v>
      </c>
      <c r="J37" s="48">
        <f t="shared" si="6"/>
        <v>5284219.1780821923</v>
      </c>
      <c r="K37" s="48">
        <f t="shared" si="6"/>
        <v>1816319.9999999998</v>
      </c>
      <c r="L37" s="48">
        <f t="shared" si="6"/>
        <v>3609935.9999999995</v>
      </c>
      <c r="M37" s="48">
        <f t="shared" si="6"/>
        <v>2461596.2739726021</v>
      </c>
      <c r="N37" s="48">
        <f t="shared" si="6"/>
        <v>1589836.9315068491</v>
      </c>
      <c r="O37" s="48">
        <f t="shared" si="6"/>
        <v>2119782.5753424652</v>
      </c>
      <c r="P37" s="48">
        <f t="shared" si="6"/>
        <v>1514130.4109589038</v>
      </c>
      <c r="Q37" s="50">
        <f t="shared" si="6"/>
        <v>1575204.8219178081</v>
      </c>
      <c r="R37" s="50">
        <f t="shared" si="6"/>
        <v>1406432.8767123288</v>
      </c>
      <c r="S37" s="51">
        <f t="shared" si="6"/>
        <v>871988.38356164389</v>
      </c>
      <c r="T37" s="52"/>
      <c r="V37" s="58"/>
    </row>
    <row r="38" spans="2:22">
      <c r="B38" s="5"/>
      <c r="C38" s="22" t="s">
        <v>72</v>
      </c>
      <c r="D38" s="28"/>
      <c r="E38" s="48">
        <f t="shared" ref="E38:P38" si="7">E37</f>
        <v>2504832.3031121162</v>
      </c>
      <c r="F38" s="48">
        <f t="shared" si="7"/>
        <v>1970514.5238508612</v>
      </c>
      <c r="G38" s="48">
        <f t="shared" si="7"/>
        <v>2253841.7767925793</v>
      </c>
      <c r="H38" s="48">
        <f t="shared" si="7"/>
        <v>4125948.7123287674</v>
      </c>
      <c r="I38" s="48">
        <f t="shared" si="7"/>
        <v>5964454.3561643837</v>
      </c>
      <c r="J38" s="48">
        <f t="shared" si="7"/>
        <v>5284219.1780821923</v>
      </c>
      <c r="K38" s="48">
        <f t="shared" si="7"/>
        <v>1816319.9999999998</v>
      </c>
      <c r="L38" s="48">
        <f t="shared" si="7"/>
        <v>3609935.9999999995</v>
      </c>
      <c r="M38" s="48">
        <f t="shared" si="7"/>
        <v>2461596.2739726021</v>
      </c>
      <c r="N38" s="48">
        <f t="shared" si="7"/>
        <v>1589836.9315068491</v>
      </c>
      <c r="O38" s="48">
        <f t="shared" si="7"/>
        <v>2119782.5753424652</v>
      </c>
      <c r="P38" s="48">
        <f t="shared" si="7"/>
        <v>1514130.4109589038</v>
      </c>
      <c r="Q38" s="50">
        <f>Q37</f>
        <v>1575204.8219178081</v>
      </c>
      <c r="R38" s="50">
        <f t="shared" ref="R38" si="8">R37</f>
        <v>1406432.8767123288</v>
      </c>
      <c r="S38" s="51">
        <f>S37</f>
        <v>871988.38356164389</v>
      </c>
      <c r="T38" s="52"/>
      <c r="V38" s="58"/>
    </row>
    <row r="39" spans="2:22">
      <c r="B39" s="5"/>
      <c r="C39" s="22" t="s">
        <v>73</v>
      </c>
      <c r="D39" s="36"/>
      <c r="E39" s="48">
        <f t="shared" ref="E39:H39" si="9">E37-E38</f>
        <v>0</v>
      </c>
      <c r="F39" s="48">
        <f t="shared" si="9"/>
        <v>0</v>
      </c>
      <c r="G39" s="48">
        <f t="shared" si="9"/>
        <v>0</v>
      </c>
      <c r="H39" s="48">
        <f t="shared" si="9"/>
        <v>0</v>
      </c>
      <c r="I39" s="49"/>
      <c r="J39" s="49"/>
      <c r="K39" s="48">
        <f t="shared" ref="K39" si="10">K37-K38</f>
        <v>0</v>
      </c>
      <c r="L39" s="49"/>
      <c r="M39" s="49"/>
      <c r="N39" s="48">
        <f t="shared" ref="N39" si="11">N37-N38</f>
        <v>0</v>
      </c>
      <c r="O39" s="49"/>
      <c r="P39" s="49"/>
      <c r="Q39" s="50">
        <f>Q37-Q38</f>
        <v>0</v>
      </c>
      <c r="R39" s="50"/>
      <c r="S39" s="51">
        <f>S37-S38</f>
        <v>0</v>
      </c>
      <c r="T39" s="52"/>
    </row>
    <row r="40" spans="2:22">
      <c r="B40" s="5"/>
      <c r="C40" s="31" t="s">
        <v>74</v>
      </c>
      <c r="D40" s="32"/>
      <c r="E40" s="48">
        <f>ROUND($I$168,0)*E36/SUM($E$36:$G$36)</f>
        <v>19526296.171196576</v>
      </c>
      <c r="F40" s="48">
        <f>ROUND($I$168,0)*F36/SUM($E$36:$G$36)</f>
        <v>15361048.384177634</v>
      </c>
      <c r="G40" s="48">
        <f>ROUND($I$168,0)*G36/SUM($E$36:$G$36)</f>
        <v>17783533.444625791</v>
      </c>
      <c r="H40" s="48">
        <v>0</v>
      </c>
      <c r="I40" s="49">
        <v>0</v>
      </c>
      <c r="J40" s="49">
        <v>0</v>
      </c>
      <c r="K40" s="48">
        <v>0</v>
      </c>
      <c r="L40" s="49">
        <v>0</v>
      </c>
      <c r="M40" s="49">
        <v>0</v>
      </c>
      <c r="N40" s="48">
        <v>0</v>
      </c>
      <c r="O40" s="49">
        <v>0</v>
      </c>
      <c r="P40" s="49">
        <v>0</v>
      </c>
      <c r="Q40" s="50">
        <v>0</v>
      </c>
      <c r="R40" s="50">
        <v>0</v>
      </c>
      <c r="S40" s="51">
        <v>0</v>
      </c>
      <c r="T40" s="52"/>
      <c r="V40" s="59"/>
    </row>
    <row r="41" spans="2:22">
      <c r="B41" s="5"/>
      <c r="C41" s="22" t="s">
        <v>75</v>
      </c>
      <c r="D41" s="28"/>
      <c r="E41" s="48">
        <f t="shared" ref="E41:P41" si="12">E36-E40</f>
        <v>105390876.57410091</v>
      </c>
      <c r="F41" s="48">
        <f>F36-F40</f>
        <v>82909443.763007805</v>
      </c>
      <c r="G41" s="48">
        <f t="shared" si="12"/>
        <v>95984520.662891269</v>
      </c>
      <c r="H41" s="48">
        <f t="shared" si="12"/>
        <v>193000000</v>
      </c>
      <c r="I41" s="48">
        <f t="shared" si="12"/>
        <v>279000000</v>
      </c>
      <c r="J41" s="48">
        <f>J36-J40</f>
        <v>250000000</v>
      </c>
      <c r="K41" s="48">
        <f t="shared" si="12"/>
        <v>80000000</v>
      </c>
      <c r="L41" s="48">
        <f t="shared" si="12"/>
        <v>159000000</v>
      </c>
      <c r="M41" s="48">
        <f t="shared" si="12"/>
        <v>109000000</v>
      </c>
      <c r="N41" s="48">
        <f t="shared" si="12"/>
        <v>63000000</v>
      </c>
      <c r="O41" s="48">
        <f t="shared" si="12"/>
        <v>84000000</v>
      </c>
      <c r="P41" s="48">
        <f t="shared" si="12"/>
        <v>60000000</v>
      </c>
      <c r="Q41" s="50">
        <f>Q36-Q40</f>
        <v>56000000</v>
      </c>
      <c r="R41" s="50">
        <f t="shared" ref="R41" si="13">R36-R40</f>
        <v>50000000</v>
      </c>
      <c r="S41" s="51">
        <f>S36-S40</f>
        <v>31000000</v>
      </c>
      <c r="T41" s="52"/>
      <c r="V41" s="59"/>
    </row>
    <row r="42" spans="2:22">
      <c r="B42" s="5"/>
      <c r="C42" s="53" t="s">
        <v>76</v>
      </c>
      <c r="D42" s="28"/>
      <c r="E42" s="54">
        <f>E41/SUM($E$41:$S$41)</f>
        <v>6.2057243890867961E-2</v>
      </c>
      <c r="F42" s="54">
        <f t="shared" ref="F42:R42" si="14">F41/SUM($E$41:$S$41)</f>
        <v>4.8819515879437683E-2</v>
      </c>
      <c r="G42" s="54">
        <f t="shared" si="14"/>
        <v>5.651850522693988E-2</v>
      </c>
      <c r="H42" s="54">
        <f t="shared" si="14"/>
        <v>0.11364406920476068</v>
      </c>
      <c r="I42" s="54">
        <f t="shared" si="14"/>
        <v>0.16428339537890274</v>
      </c>
      <c r="J42" s="54">
        <f t="shared" si="14"/>
        <v>0.14720734352948275</v>
      </c>
      <c r="K42" s="54">
        <f t="shared" si="14"/>
        <v>4.710634992943448E-2</v>
      </c>
      <c r="L42" s="54">
        <f t="shared" si="14"/>
        <v>9.3623870484751029E-2</v>
      </c>
      <c r="M42" s="54">
        <f t="shared" si="14"/>
        <v>6.4182401778854481E-2</v>
      </c>
      <c r="N42" s="54">
        <f t="shared" si="14"/>
        <v>3.7096250569429653E-2</v>
      </c>
      <c r="O42" s="54">
        <f t="shared" si="14"/>
        <v>4.9461667425906207E-2</v>
      </c>
      <c r="P42" s="54">
        <f t="shared" si="14"/>
        <v>3.5329762447075863E-2</v>
      </c>
      <c r="Q42" s="39">
        <f t="shared" si="14"/>
        <v>3.2974444950604136E-2</v>
      </c>
      <c r="R42" s="39">
        <f t="shared" si="14"/>
        <v>2.9441468705896551E-2</v>
      </c>
      <c r="S42" s="40">
        <f>S41/SUM($E$41:$S$41)</f>
        <v>1.8253710597655862E-2</v>
      </c>
      <c r="T42" s="52"/>
    </row>
    <row r="43" spans="2:22">
      <c r="B43" s="5"/>
      <c r="C43" s="53" t="s">
        <v>77</v>
      </c>
      <c r="D43" s="28"/>
      <c r="E43" s="54">
        <f>E41/($L$102+'Servicer Report'!$J$52)</f>
        <v>5.6136958656715037E-2</v>
      </c>
      <c r="F43" s="54">
        <f>F41/($L$102+'Servicer Report'!$J$52)</f>
        <v>4.4162115052746115E-2</v>
      </c>
      <c r="G43" s="54">
        <f>G41/($L$102+'Servicer Report'!$J$52)</f>
        <v>5.1126617818277736E-2</v>
      </c>
      <c r="H43" s="54">
        <f>H41/($L$102+'Servicer Report'!$J$52)</f>
        <v>0.10280238074619535</v>
      </c>
      <c r="I43" s="54">
        <f>I41/($L$102+'Servicer Report'!$J$52)</f>
        <v>0.14861069548284198</v>
      </c>
      <c r="J43" s="54">
        <f>J41/($L$102+'Servicer Report'!$J$52)</f>
        <v>0.13316370562978672</v>
      </c>
      <c r="K43" s="54">
        <f>K41/($L$102+'Servicer Report'!$J$52)</f>
        <v>4.2612385801531753E-2</v>
      </c>
      <c r="L43" s="54">
        <f>L41/($L$102+'Servicer Report'!$J$52)</f>
        <v>8.4692116780544349E-2</v>
      </c>
      <c r="M43" s="54">
        <f>M41/($L$102+'Servicer Report'!$J$52)</f>
        <v>5.8059375654587013E-2</v>
      </c>
      <c r="N43" s="54">
        <f>N41/($L$102+'Servicer Report'!$J$52)</f>
        <v>3.3557253818706251E-2</v>
      </c>
      <c r="O43" s="54">
        <f>O41/($L$102+'Servicer Report'!$J$52)</f>
        <v>4.4743005091608341E-2</v>
      </c>
      <c r="P43" s="54">
        <f>P41/($L$102+'Servicer Report'!$J$52)</f>
        <v>3.1959289351148813E-2</v>
      </c>
      <c r="Q43" s="39">
        <f>Q41/($L$102+'Servicer Report'!$J$52)</f>
        <v>2.9828670061072225E-2</v>
      </c>
      <c r="R43" s="39">
        <f>R41/($L$102+'Servicer Report'!$J$52)</f>
        <v>2.6632741125957343E-2</v>
      </c>
      <c r="S43" s="40">
        <f>S41/($L$102+'Servicer Report'!$J$52)</f>
        <v>1.6512299498093554E-2</v>
      </c>
      <c r="T43" s="6"/>
    </row>
    <row r="44" spans="2:22">
      <c r="B44" s="5"/>
      <c r="C44" s="53" t="s">
        <v>78</v>
      </c>
      <c r="D44" s="28"/>
      <c r="E44" s="54">
        <f>1-SUM(E43:F43)</f>
        <v>0.89970092629053888</v>
      </c>
      <c r="F44" s="54">
        <f>E44</f>
        <v>0.89970092629053888</v>
      </c>
      <c r="G44" s="54">
        <f>F44</f>
        <v>0.89970092629053888</v>
      </c>
      <c r="H44" s="54">
        <f>1-SUM(E43:I43)</f>
        <v>0.59716123224322382</v>
      </c>
      <c r="I44" s="54">
        <f>H44</f>
        <v>0.59716123224322382</v>
      </c>
      <c r="J44" s="54">
        <f>I44</f>
        <v>0.59716123224322382</v>
      </c>
      <c r="K44" s="54">
        <f>1-SUM(E43:L43)</f>
        <v>0.33669302403136103</v>
      </c>
      <c r="L44" s="54">
        <f>K44</f>
        <v>0.33669302403136103</v>
      </c>
      <c r="M44" s="54">
        <f>L44</f>
        <v>0.33669302403136103</v>
      </c>
      <c r="N44" s="54">
        <f>1-SUM(E43:O43)</f>
        <v>0.20033338946645951</v>
      </c>
      <c r="O44" s="54">
        <f>N44</f>
        <v>0.20033338946645951</v>
      </c>
      <c r="P44" s="54">
        <f>O44</f>
        <v>0.20033338946645951</v>
      </c>
      <c r="Q44" s="39">
        <f>1-SUM(E43:S43)</f>
        <v>9.5400389430187582E-2</v>
      </c>
      <c r="R44" s="39">
        <f>Q44</f>
        <v>9.5400389430187582E-2</v>
      </c>
      <c r="S44" s="40">
        <f>1-SUM(G43:U43)</f>
        <v>0.19569946313964859</v>
      </c>
      <c r="T44" s="6"/>
    </row>
    <row r="45" spans="2:22">
      <c r="B45" s="5"/>
      <c r="C45" s="57" t="s">
        <v>79</v>
      </c>
      <c r="D45" s="28"/>
      <c r="E45" s="55">
        <f>1-SUM($E$43:$F$43)</f>
        <v>0.89970092629053888</v>
      </c>
      <c r="F45" s="55">
        <f>1-SUM($E$43:$F$43)</f>
        <v>0.89970092629053888</v>
      </c>
      <c r="G45" s="55">
        <f>1-SUM($E$43:$F$43)</f>
        <v>0.89970092629053888</v>
      </c>
      <c r="H45" s="55">
        <f>1-SUM($E$43:$I$43)</f>
        <v>0.59716123224322382</v>
      </c>
      <c r="I45" s="55">
        <f>1-SUM($E$43:$I$43)</f>
        <v>0.59716123224322382</v>
      </c>
      <c r="J45" s="55">
        <f>1-SUM($E$43:$I$43)</f>
        <v>0.59716123224322382</v>
      </c>
      <c r="K45" s="55">
        <f>1-SUM($E$43:$L$43)</f>
        <v>0.33669302403136103</v>
      </c>
      <c r="L45" s="55">
        <f>1-SUM($E$43:$L$43)</f>
        <v>0.33669302403136103</v>
      </c>
      <c r="M45" s="55">
        <f>1-SUM($E$43:$L$43)</f>
        <v>0.33669302403136103</v>
      </c>
      <c r="N45" s="55">
        <f>1-SUM($E$43:$O$43)</f>
        <v>0.20033338946645951</v>
      </c>
      <c r="O45" s="55">
        <f>1-SUM($E$43:$O$43)</f>
        <v>0.20033338946645951</v>
      </c>
      <c r="P45" s="55">
        <f>1-SUM($E$43:$O$43)</f>
        <v>0.20033338946645951</v>
      </c>
      <c r="Q45" s="60">
        <f>1-SUM($E$43:$S$43)</f>
        <v>9.5400389430187582E-2</v>
      </c>
      <c r="R45" s="60">
        <f>1-SUM($E$43:$S$43)</f>
        <v>9.5400389430187582E-2</v>
      </c>
      <c r="S45" s="61">
        <f>1-SUM($E$43:$S$43)</f>
        <v>9.5400389430187582E-2</v>
      </c>
      <c r="T45" s="6"/>
    </row>
    <row r="46" spans="2:22">
      <c r="B46" s="5"/>
      <c r="C46" s="22" t="s">
        <v>80</v>
      </c>
      <c r="D46" s="28"/>
      <c r="E46" s="62">
        <v>54650</v>
      </c>
      <c r="F46" s="62">
        <v>54650</v>
      </c>
      <c r="G46" s="62">
        <v>54650</v>
      </c>
      <c r="H46" s="62">
        <v>54650</v>
      </c>
      <c r="I46" s="62">
        <v>54650</v>
      </c>
      <c r="J46" s="62">
        <v>54650</v>
      </c>
      <c r="K46" s="62">
        <v>54650</v>
      </c>
      <c r="L46" s="62">
        <v>54650</v>
      </c>
      <c r="M46" s="62">
        <v>54650</v>
      </c>
      <c r="N46" s="62">
        <v>54650</v>
      </c>
      <c r="O46" s="62">
        <v>54650</v>
      </c>
      <c r="P46" s="62">
        <v>54650</v>
      </c>
      <c r="Q46" s="63">
        <v>54650</v>
      </c>
      <c r="R46" s="63">
        <v>54650</v>
      </c>
      <c r="S46" s="64">
        <v>54650</v>
      </c>
      <c r="T46" s="6"/>
    </row>
    <row r="47" spans="2:22">
      <c r="B47" s="5"/>
      <c r="C47" s="31" t="s">
        <v>81</v>
      </c>
      <c r="D47" s="32"/>
      <c r="E47" s="62">
        <v>46614</v>
      </c>
      <c r="F47" s="62">
        <v>46614</v>
      </c>
      <c r="G47" s="62">
        <v>46614</v>
      </c>
      <c r="H47" s="62">
        <v>46614</v>
      </c>
      <c r="I47" s="62">
        <v>46614</v>
      </c>
      <c r="J47" s="62">
        <v>46614</v>
      </c>
      <c r="K47" s="62">
        <v>46614</v>
      </c>
      <c r="L47" s="62">
        <v>46614</v>
      </c>
      <c r="M47" s="62">
        <v>46614</v>
      </c>
      <c r="N47" s="62">
        <v>46614</v>
      </c>
      <c r="O47" s="62">
        <v>46614</v>
      </c>
      <c r="P47" s="62">
        <v>46614</v>
      </c>
      <c r="Q47" s="63">
        <v>46614</v>
      </c>
      <c r="R47" s="63">
        <v>46614</v>
      </c>
      <c r="S47" s="64">
        <v>46614</v>
      </c>
      <c r="T47" s="6"/>
    </row>
    <row r="48" spans="2:22">
      <c r="B48" s="5"/>
      <c r="C48" s="22" t="s">
        <v>82</v>
      </c>
      <c r="D48" s="28"/>
      <c r="E48" s="65">
        <v>6.8000000000000005E-2</v>
      </c>
      <c r="F48" s="65">
        <f>E48</f>
        <v>6.8000000000000005E-2</v>
      </c>
      <c r="G48" s="65">
        <f t="shared" ref="G48:R48" si="15">F48</f>
        <v>6.8000000000000005E-2</v>
      </c>
      <c r="H48" s="65">
        <f t="shared" si="15"/>
        <v>6.8000000000000005E-2</v>
      </c>
      <c r="I48" s="65">
        <f t="shared" si="15"/>
        <v>6.8000000000000005E-2</v>
      </c>
      <c r="J48" s="65">
        <f t="shared" si="15"/>
        <v>6.8000000000000005E-2</v>
      </c>
      <c r="K48" s="65">
        <f t="shared" si="15"/>
        <v>6.8000000000000005E-2</v>
      </c>
      <c r="L48" s="65">
        <f t="shared" si="15"/>
        <v>6.8000000000000005E-2</v>
      </c>
      <c r="M48" s="65">
        <f t="shared" si="15"/>
        <v>6.8000000000000005E-2</v>
      </c>
      <c r="N48" s="65">
        <f t="shared" si="15"/>
        <v>6.8000000000000005E-2</v>
      </c>
      <c r="O48" s="65">
        <f t="shared" si="15"/>
        <v>6.8000000000000005E-2</v>
      </c>
      <c r="P48" s="65">
        <f t="shared" si="15"/>
        <v>6.8000000000000005E-2</v>
      </c>
      <c r="Q48" s="65">
        <f t="shared" si="15"/>
        <v>6.8000000000000005E-2</v>
      </c>
      <c r="R48" s="65">
        <f t="shared" si="15"/>
        <v>6.8000000000000005E-2</v>
      </c>
      <c r="S48" s="66">
        <f>R48</f>
        <v>6.8000000000000005E-2</v>
      </c>
      <c r="T48" s="6"/>
    </row>
    <row r="49" spans="2:22">
      <c r="B49" s="5"/>
      <c r="C49" s="31" t="s">
        <v>83</v>
      </c>
      <c r="D49" s="32"/>
      <c r="E49" s="37">
        <f>E48+E27</f>
        <v>8.4500000000000006E-2</v>
      </c>
      <c r="F49" s="37">
        <f t="shared" ref="F49:P49" si="16">F48+F27</f>
        <v>8.4500000000000006E-2</v>
      </c>
      <c r="G49" s="37">
        <f t="shared" si="16"/>
        <v>8.3500000000000005E-2</v>
      </c>
      <c r="H49" s="37">
        <f t="shared" si="16"/>
        <v>0.09</v>
      </c>
      <c r="I49" s="37">
        <f t="shared" si="16"/>
        <v>0.09</v>
      </c>
      <c r="J49" s="37">
        <f t="shared" si="16"/>
        <v>8.900000000000001E-2</v>
      </c>
      <c r="K49" s="37">
        <f t="shared" si="16"/>
        <v>9.5500000000000002E-2</v>
      </c>
      <c r="L49" s="37">
        <f t="shared" si="16"/>
        <v>9.5500000000000002E-2</v>
      </c>
      <c r="M49" s="37">
        <f t="shared" si="16"/>
        <v>9.5000000000000001E-2</v>
      </c>
      <c r="N49" s="37">
        <f t="shared" si="16"/>
        <v>0.10600000000000001</v>
      </c>
      <c r="O49" s="37">
        <f t="shared" si="16"/>
        <v>0.10600000000000001</v>
      </c>
      <c r="P49" s="37">
        <f t="shared" si="16"/>
        <v>0.10600000000000001</v>
      </c>
      <c r="Q49" s="67">
        <f>Q48+Q27</f>
        <v>0.11800000000000001</v>
      </c>
      <c r="R49" s="39">
        <f t="shared" ref="R49" si="17">R48+R27</f>
        <v>0.11800000000000001</v>
      </c>
      <c r="S49" s="66">
        <f>S48+S27</f>
        <v>0.11800000000000001</v>
      </c>
      <c r="T49" s="6"/>
    </row>
    <row r="50" spans="2:22">
      <c r="B50" s="5"/>
      <c r="C50" s="22" t="s">
        <v>84</v>
      </c>
      <c r="D50" s="28"/>
      <c r="E50" s="68" t="s">
        <v>85</v>
      </c>
      <c r="F50" s="68" t="s">
        <v>85</v>
      </c>
      <c r="G50" s="68" t="s">
        <v>85</v>
      </c>
      <c r="H50" s="68" t="s">
        <v>86</v>
      </c>
      <c r="I50" s="68" t="s">
        <v>86</v>
      </c>
      <c r="J50" s="68" t="s">
        <v>86</v>
      </c>
      <c r="K50" s="68" t="s">
        <v>87</v>
      </c>
      <c r="L50" s="68" t="s">
        <v>87</v>
      </c>
      <c r="M50" s="68" t="s">
        <v>87</v>
      </c>
      <c r="N50" s="68" t="s">
        <v>88</v>
      </c>
      <c r="O50" s="68" t="s">
        <v>88</v>
      </c>
      <c r="P50" s="68" t="s">
        <v>88</v>
      </c>
      <c r="Q50" s="69" t="s">
        <v>89</v>
      </c>
      <c r="R50" s="69" t="s">
        <v>89</v>
      </c>
      <c r="S50" s="70" t="s">
        <v>89</v>
      </c>
      <c r="T50" s="6"/>
    </row>
    <row r="51" spans="2:22" ht="15" thickBot="1">
      <c r="B51" s="5"/>
      <c r="C51" s="71" t="s">
        <v>90</v>
      </c>
      <c r="D51" s="72"/>
      <c r="E51" s="73" t="s">
        <v>85</v>
      </c>
      <c r="F51" s="73" t="s">
        <v>85</v>
      </c>
      <c r="G51" s="73" t="s">
        <v>85</v>
      </c>
      <c r="H51" s="73" t="s">
        <v>86</v>
      </c>
      <c r="I51" s="73" t="s">
        <v>86</v>
      </c>
      <c r="J51" s="73" t="s">
        <v>86</v>
      </c>
      <c r="K51" s="73" t="s">
        <v>87</v>
      </c>
      <c r="L51" s="73" t="s">
        <v>87</v>
      </c>
      <c r="M51" s="73" t="s">
        <v>87</v>
      </c>
      <c r="N51" s="73" t="s">
        <v>88</v>
      </c>
      <c r="O51" s="73" t="s">
        <v>88</v>
      </c>
      <c r="P51" s="73" t="s">
        <v>88</v>
      </c>
      <c r="Q51" s="74" t="s">
        <v>89</v>
      </c>
      <c r="R51" s="74" t="s">
        <v>89</v>
      </c>
      <c r="S51" s="75" t="s">
        <v>89</v>
      </c>
      <c r="T51" s="6"/>
    </row>
    <row r="52" spans="2:22" ht="15" thickBot="1">
      <c r="B52" s="5"/>
      <c r="C52" s="7"/>
      <c r="D52" s="7"/>
      <c r="E52" s="76"/>
      <c r="F52" s="76"/>
      <c r="G52" s="76"/>
      <c r="H52" s="76"/>
      <c r="I52" s="76"/>
      <c r="J52" s="7"/>
      <c r="K52" s="7"/>
      <c r="L52" s="7"/>
      <c r="M52" s="7"/>
      <c r="N52" s="7"/>
      <c r="O52" s="7"/>
      <c r="P52" s="77"/>
      <c r="Q52" s="7"/>
      <c r="R52" s="77"/>
      <c r="S52" s="7"/>
      <c r="T52" s="6"/>
    </row>
    <row r="53" spans="2:22">
      <c r="B53" s="5"/>
      <c r="C53" s="327" t="s">
        <v>91</v>
      </c>
      <c r="D53" s="328"/>
      <c r="E53" s="328"/>
      <c r="F53" s="328"/>
      <c r="G53" s="328"/>
      <c r="H53" s="328"/>
      <c r="I53" s="328"/>
      <c r="J53" s="328"/>
      <c r="K53" s="328"/>
      <c r="L53" s="328"/>
      <c r="M53" s="328"/>
      <c r="N53" s="328"/>
      <c r="O53" s="328"/>
      <c r="P53" s="328"/>
      <c r="Q53" s="328"/>
      <c r="R53" s="328"/>
      <c r="S53" s="329"/>
      <c r="T53" s="6"/>
    </row>
    <row r="54" spans="2:22">
      <c r="B54" s="5"/>
      <c r="C54" s="337" t="s">
        <v>92</v>
      </c>
      <c r="D54" s="338"/>
      <c r="E54" s="338"/>
      <c r="F54" s="338"/>
      <c r="G54" s="338"/>
      <c r="H54" s="338"/>
      <c r="I54" s="338"/>
      <c r="J54" s="338"/>
      <c r="K54" s="338"/>
      <c r="L54" s="338"/>
      <c r="M54" s="338"/>
      <c r="N54" s="338"/>
      <c r="O54" s="338"/>
      <c r="P54" s="338"/>
      <c r="Q54" s="338"/>
      <c r="R54" s="338"/>
      <c r="S54" s="339"/>
      <c r="T54" s="6"/>
    </row>
    <row r="55" spans="2:22">
      <c r="B55" s="5"/>
      <c r="C55" s="78" t="s">
        <v>93</v>
      </c>
      <c r="D55" s="79"/>
      <c r="E55" s="79"/>
      <c r="F55" s="79"/>
      <c r="G55" s="79"/>
      <c r="H55" s="79"/>
      <c r="I55" s="79"/>
      <c r="J55" s="79"/>
      <c r="K55" s="80"/>
      <c r="L55" s="347">
        <v>163427860.74600044</v>
      </c>
      <c r="M55" s="348"/>
      <c r="N55" s="348"/>
      <c r="O55" s="348"/>
      <c r="P55" s="348"/>
      <c r="Q55" s="348"/>
      <c r="R55" s="348"/>
      <c r="S55" s="349"/>
      <c r="T55" s="6"/>
      <c r="V55" s="81"/>
    </row>
    <row r="56" spans="2:22">
      <c r="B56" s="5"/>
      <c r="C56" s="22" t="s">
        <v>94</v>
      </c>
      <c r="D56" s="28"/>
      <c r="E56" s="28"/>
      <c r="F56" s="28"/>
      <c r="G56" s="28"/>
      <c r="H56" s="28"/>
      <c r="I56" s="28"/>
      <c r="J56" s="28"/>
      <c r="K56" s="36"/>
      <c r="L56" s="350">
        <v>-127672653.80000003</v>
      </c>
      <c r="M56" s="351"/>
      <c r="N56" s="351"/>
      <c r="O56" s="351"/>
      <c r="P56" s="351"/>
      <c r="Q56" s="351"/>
      <c r="R56" s="351"/>
      <c r="S56" s="352"/>
      <c r="T56" s="6"/>
      <c r="V56" s="81"/>
    </row>
    <row r="57" spans="2:22">
      <c r="B57" s="5"/>
      <c r="C57" s="78" t="s">
        <v>95</v>
      </c>
      <c r="D57" s="79"/>
      <c r="E57" s="79"/>
      <c r="F57" s="79"/>
      <c r="G57" s="79"/>
      <c r="H57" s="79"/>
      <c r="I57" s="79"/>
      <c r="J57" s="79"/>
      <c r="K57" s="79"/>
      <c r="L57" s="340">
        <f>SUM(L58:O60)</f>
        <v>35755206.946000412</v>
      </c>
      <c r="M57" s="341"/>
      <c r="N57" s="341"/>
      <c r="O57" s="341"/>
      <c r="P57" s="341"/>
      <c r="Q57" s="341"/>
      <c r="R57" s="341"/>
      <c r="S57" s="342"/>
      <c r="T57" s="6"/>
      <c r="V57" s="82"/>
    </row>
    <row r="58" spans="2:22">
      <c r="B58" s="5"/>
      <c r="C58" s="57" t="s">
        <v>96</v>
      </c>
      <c r="D58" s="32"/>
      <c r="E58" s="32"/>
      <c r="F58" s="32"/>
      <c r="G58" s="32"/>
      <c r="H58" s="32"/>
      <c r="I58" s="32"/>
      <c r="J58" s="32"/>
      <c r="K58" s="32"/>
      <c r="L58" s="343">
        <f>L55+L56-L60-L59</f>
        <v>184072.62650041282</v>
      </c>
      <c r="M58" s="344"/>
      <c r="N58" s="344"/>
      <c r="O58" s="344"/>
      <c r="P58" s="84"/>
      <c r="Q58" s="84"/>
      <c r="R58" s="84"/>
      <c r="S58" s="85"/>
      <c r="T58" s="6"/>
      <c r="V58" s="82"/>
    </row>
    <row r="59" spans="2:22">
      <c r="B59" s="5"/>
      <c r="C59" s="57" t="s">
        <v>97</v>
      </c>
      <c r="D59" s="32"/>
      <c r="E59" s="32"/>
      <c r="F59" s="32"/>
      <c r="G59" s="32"/>
      <c r="H59" s="32"/>
      <c r="I59" s="32"/>
      <c r="J59" s="32"/>
      <c r="K59" s="32"/>
      <c r="L59" s="343">
        <v>0</v>
      </c>
      <c r="M59" s="344"/>
      <c r="N59" s="344"/>
      <c r="O59" s="344"/>
      <c r="P59" s="84"/>
      <c r="Q59" s="84"/>
      <c r="R59" s="84"/>
      <c r="S59" s="85"/>
      <c r="T59" s="6"/>
    </row>
    <row r="60" spans="2:22">
      <c r="B60" s="5"/>
      <c r="C60" s="57" t="s">
        <v>98</v>
      </c>
      <c r="D60" s="32"/>
      <c r="E60" s="32"/>
      <c r="F60" s="32"/>
      <c r="G60" s="32"/>
      <c r="H60" s="32"/>
      <c r="I60" s="32"/>
      <c r="J60" s="32"/>
      <c r="K60" s="32"/>
      <c r="L60" s="335">
        <v>35571134.319499999</v>
      </c>
      <c r="M60" s="336"/>
      <c r="N60" s="336"/>
      <c r="O60" s="336"/>
      <c r="P60" s="84"/>
      <c r="Q60" s="84"/>
      <c r="R60" s="84"/>
      <c r="S60" s="85"/>
      <c r="T60" s="6"/>
    </row>
    <row r="61" spans="2:22">
      <c r="B61" s="5"/>
      <c r="C61" s="337" t="s">
        <v>99</v>
      </c>
      <c r="D61" s="338"/>
      <c r="E61" s="338"/>
      <c r="F61" s="338"/>
      <c r="G61" s="338"/>
      <c r="H61" s="338"/>
      <c r="I61" s="338"/>
      <c r="J61" s="338"/>
      <c r="K61" s="338"/>
      <c r="L61" s="338"/>
      <c r="M61" s="338"/>
      <c r="N61" s="338"/>
      <c r="O61" s="338"/>
      <c r="P61" s="338"/>
      <c r="Q61" s="338"/>
      <c r="R61" s="338"/>
      <c r="S61" s="339"/>
      <c r="T61" s="6"/>
    </row>
    <row r="62" spans="2:22">
      <c r="B62" s="5"/>
      <c r="C62" s="86" t="s">
        <v>100</v>
      </c>
      <c r="D62" s="87"/>
      <c r="E62" s="87"/>
      <c r="F62" s="87"/>
      <c r="G62" s="87"/>
      <c r="H62" s="87"/>
      <c r="I62" s="87"/>
      <c r="J62" s="87"/>
      <c r="K62" s="87"/>
      <c r="L62" s="340">
        <f t="shared" ref="L62" si="18">SUM(L63:O64)</f>
        <v>0</v>
      </c>
      <c r="M62" s="341"/>
      <c r="N62" s="341"/>
      <c r="O62" s="341"/>
      <c r="P62" s="341"/>
      <c r="Q62" s="341"/>
      <c r="R62" s="341"/>
      <c r="S62" s="342"/>
      <c r="T62" s="6"/>
      <c r="V62" s="82"/>
    </row>
    <row r="63" spans="2:22">
      <c r="B63" s="5"/>
      <c r="C63" s="89" t="s">
        <v>101</v>
      </c>
      <c r="D63" s="90"/>
      <c r="E63" s="90"/>
      <c r="F63" s="90"/>
      <c r="G63" s="90"/>
      <c r="H63" s="90"/>
      <c r="I63" s="90"/>
      <c r="J63" s="90"/>
      <c r="K63" s="90"/>
      <c r="L63" s="343">
        <v>0</v>
      </c>
      <c r="M63" s="344"/>
      <c r="N63" s="344"/>
      <c r="O63" s="344"/>
      <c r="P63" s="84"/>
      <c r="Q63" s="84"/>
      <c r="R63" s="84"/>
      <c r="S63" s="91"/>
      <c r="T63" s="6"/>
      <c r="V63" s="82"/>
    </row>
    <row r="64" spans="2:22">
      <c r="B64" s="5"/>
      <c r="C64" s="89" t="s">
        <v>102</v>
      </c>
      <c r="D64" s="90"/>
      <c r="E64" s="90"/>
      <c r="F64" s="90"/>
      <c r="G64" s="90"/>
      <c r="H64" s="90"/>
      <c r="I64" s="90"/>
      <c r="J64" s="90"/>
      <c r="K64" s="90"/>
      <c r="L64" s="345">
        <v>0</v>
      </c>
      <c r="M64" s="346"/>
      <c r="N64" s="346"/>
      <c r="O64" s="346"/>
      <c r="P64" s="84"/>
      <c r="Q64" s="84"/>
      <c r="R64" s="84"/>
      <c r="S64" s="91"/>
      <c r="T64" s="6"/>
      <c r="V64" s="82"/>
    </row>
    <row r="65" spans="2:22">
      <c r="B65" s="5"/>
      <c r="C65" s="86" t="s">
        <v>103</v>
      </c>
      <c r="D65" s="87"/>
      <c r="E65" s="87"/>
      <c r="F65" s="87"/>
      <c r="G65" s="87"/>
      <c r="H65" s="87"/>
      <c r="I65" s="87"/>
      <c r="J65" s="87"/>
      <c r="K65" s="93"/>
      <c r="L65" s="340">
        <f>SUM(L66:O67)</f>
        <v>1482579.14</v>
      </c>
      <c r="M65" s="341"/>
      <c r="N65" s="341"/>
      <c r="O65" s="341"/>
      <c r="P65" s="341"/>
      <c r="Q65" s="341"/>
      <c r="R65" s="341"/>
      <c r="S65" s="342"/>
      <c r="T65" s="6"/>
      <c r="V65" s="82"/>
    </row>
    <row r="66" spans="2:22">
      <c r="B66" s="5"/>
      <c r="C66" s="89" t="s">
        <v>104</v>
      </c>
      <c r="D66" s="90"/>
      <c r="E66" s="90"/>
      <c r="F66" s="90"/>
      <c r="G66" s="90"/>
      <c r="H66" s="90"/>
      <c r="I66" s="90"/>
      <c r="J66" s="90"/>
      <c r="K66" s="94"/>
      <c r="L66" s="343">
        <v>122004.45999999999</v>
      </c>
      <c r="M66" s="344"/>
      <c r="N66" s="344"/>
      <c r="O66" s="344"/>
      <c r="P66" s="84"/>
      <c r="Q66" s="84"/>
      <c r="R66" s="84"/>
      <c r="S66" s="91"/>
      <c r="T66" s="6"/>
    </row>
    <row r="67" spans="2:22">
      <c r="B67" s="5"/>
      <c r="C67" s="95" t="s">
        <v>105</v>
      </c>
      <c r="D67" s="96"/>
      <c r="E67" s="96"/>
      <c r="F67" s="96"/>
      <c r="G67" s="96"/>
      <c r="H67" s="96"/>
      <c r="I67" s="96"/>
      <c r="J67" s="96"/>
      <c r="K67" s="97"/>
      <c r="L67" s="335">
        <v>1360574.68</v>
      </c>
      <c r="M67" s="336"/>
      <c r="N67" s="336"/>
      <c r="O67" s="336"/>
      <c r="P67" s="84"/>
      <c r="Q67" s="84"/>
      <c r="R67" s="84"/>
      <c r="S67" s="91"/>
      <c r="T67" s="6"/>
      <c r="V67" s="81"/>
    </row>
    <row r="68" spans="2:22">
      <c r="B68" s="5"/>
      <c r="C68" s="86" t="s">
        <v>106</v>
      </c>
      <c r="D68" s="87"/>
      <c r="E68" s="87"/>
      <c r="F68" s="87"/>
      <c r="G68" s="87"/>
      <c r="H68" s="87"/>
      <c r="I68" s="87"/>
      <c r="J68" s="87"/>
      <c r="K68" s="93"/>
      <c r="L68" s="340">
        <f>SUM(L69:O73,L76,L79)</f>
        <v>141935217.215</v>
      </c>
      <c r="M68" s="341"/>
      <c r="N68" s="341"/>
      <c r="O68" s="341"/>
      <c r="P68" s="341"/>
      <c r="Q68" s="341"/>
      <c r="R68" s="341"/>
      <c r="S68" s="342"/>
      <c r="T68" s="6"/>
    </row>
    <row r="69" spans="2:22">
      <c r="B69" s="5"/>
      <c r="C69" s="89" t="s">
        <v>107</v>
      </c>
      <c r="D69" s="90"/>
      <c r="E69" s="90"/>
      <c r="F69" s="90"/>
      <c r="G69" s="90"/>
      <c r="H69" s="90"/>
      <c r="I69" s="90"/>
      <c r="J69" s="90"/>
      <c r="K69" s="94"/>
      <c r="L69" s="343">
        <f>'Servicer Report'!J39</f>
        <v>15309842.205000028</v>
      </c>
      <c r="M69" s="344"/>
      <c r="N69" s="344"/>
      <c r="O69" s="344"/>
      <c r="P69" s="344"/>
      <c r="Q69" s="344"/>
      <c r="R69" s="344"/>
      <c r="S69" s="353"/>
      <c r="T69" s="6"/>
    </row>
    <row r="70" spans="2:22">
      <c r="B70" s="5"/>
      <c r="C70" s="89" t="s">
        <v>108</v>
      </c>
      <c r="D70" s="90"/>
      <c r="E70" s="90"/>
      <c r="F70" s="90"/>
      <c r="G70" s="90"/>
      <c r="H70" s="90"/>
      <c r="I70" s="90"/>
      <c r="J70" s="90"/>
      <c r="K70" s="94"/>
      <c r="L70" s="343">
        <f>'Servicer Report'!J42</f>
        <v>39556387.320999995</v>
      </c>
      <c r="M70" s="344"/>
      <c r="N70" s="344"/>
      <c r="O70" s="344"/>
      <c r="P70" s="344"/>
      <c r="Q70" s="344"/>
      <c r="R70" s="344"/>
      <c r="S70" s="353"/>
      <c r="T70" s="6"/>
    </row>
    <row r="71" spans="2:22">
      <c r="B71" s="5"/>
      <c r="C71" s="89" t="s">
        <v>109</v>
      </c>
      <c r="D71" s="90"/>
      <c r="E71" s="90"/>
      <c r="F71" s="90"/>
      <c r="G71" s="90"/>
      <c r="H71" s="90"/>
      <c r="I71" s="90"/>
      <c r="J71" s="90"/>
      <c r="K71" s="94"/>
      <c r="L71" s="343">
        <f>'Servicer Report'!J40</f>
        <v>57431960.57</v>
      </c>
      <c r="M71" s="344"/>
      <c r="N71" s="344"/>
      <c r="O71" s="344"/>
      <c r="P71" s="83"/>
      <c r="Q71" s="83"/>
      <c r="R71" s="83"/>
      <c r="S71" s="98"/>
      <c r="T71" s="6"/>
      <c r="V71" s="82"/>
    </row>
    <row r="72" spans="2:22">
      <c r="B72" s="5"/>
      <c r="C72" s="89" t="s">
        <v>110</v>
      </c>
      <c r="D72" s="90"/>
      <c r="E72" s="90"/>
      <c r="F72" s="90"/>
      <c r="G72" s="90"/>
      <c r="H72" s="90"/>
      <c r="I72" s="90"/>
      <c r="J72" s="90"/>
      <c r="K72" s="94"/>
      <c r="L72" s="343">
        <f>'Servicer Report'!J41</f>
        <v>74993.799999999799</v>
      </c>
      <c r="M72" s="344"/>
      <c r="N72" s="344"/>
      <c r="O72" s="344"/>
      <c r="P72" s="83"/>
      <c r="Q72" s="83"/>
      <c r="R72" s="83"/>
      <c r="S72" s="98"/>
      <c r="T72" s="6"/>
    </row>
    <row r="73" spans="2:22">
      <c r="B73" s="5"/>
      <c r="C73" s="89" t="s">
        <v>111</v>
      </c>
      <c r="D73" s="90"/>
      <c r="E73" s="90"/>
      <c r="F73" s="90"/>
      <c r="G73" s="90"/>
      <c r="H73" s="90"/>
      <c r="I73" s="90"/>
      <c r="J73" s="90"/>
      <c r="K73" s="94"/>
      <c r="L73" s="343">
        <f>SUM(L74:N75)</f>
        <v>0</v>
      </c>
      <c r="M73" s="344"/>
      <c r="N73" s="344"/>
      <c r="O73" s="344"/>
      <c r="P73" s="84"/>
      <c r="Q73" s="84"/>
      <c r="R73" s="84"/>
      <c r="S73" s="85"/>
      <c r="T73" s="6"/>
    </row>
    <row r="74" spans="2:22">
      <c r="B74" s="5"/>
      <c r="C74" s="99" t="s">
        <v>112</v>
      </c>
      <c r="D74" s="90"/>
      <c r="E74" s="90"/>
      <c r="F74" s="90"/>
      <c r="G74" s="90"/>
      <c r="H74" s="90"/>
      <c r="I74" s="90"/>
      <c r="J74" s="90"/>
      <c r="K74" s="94"/>
      <c r="L74" s="343">
        <v>0</v>
      </c>
      <c r="M74" s="344"/>
      <c r="N74" s="344"/>
      <c r="O74" s="84"/>
      <c r="P74" s="344"/>
      <c r="Q74" s="344"/>
      <c r="R74" s="100"/>
      <c r="S74" s="85"/>
      <c r="T74" s="6"/>
      <c r="V74" s="82"/>
    </row>
    <row r="75" spans="2:22">
      <c r="B75" s="5"/>
      <c r="C75" s="99" t="s">
        <v>113</v>
      </c>
      <c r="D75" s="90"/>
      <c r="E75" s="90"/>
      <c r="F75" s="90"/>
      <c r="G75" s="90"/>
      <c r="H75" s="90"/>
      <c r="I75" s="90"/>
      <c r="J75" s="90"/>
      <c r="K75" s="94"/>
      <c r="L75" s="343">
        <v>0</v>
      </c>
      <c r="M75" s="344"/>
      <c r="N75" s="344"/>
      <c r="O75" s="84"/>
      <c r="P75" s="344"/>
      <c r="Q75" s="344"/>
      <c r="R75" s="100"/>
      <c r="S75" s="85"/>
      <c r="T75" s="6"/>
      <c r="V75" s="82"/>
    </row>
    <row r="76" spans="2:22">
      <c r="B76" s="5"/>
      <c r="C76" s="89" t="s">
        <v>114</v>
      </c>
      <c r="D76" s="90"/>
      <c r="E76" s="90"/>
      <c r="F76" s="90"/>
      <c r="G76" s="90"/>
      <c r="H76" s="90"/>
      <c r="I76" s="90"/>
      <c r="J76" s="90"/>
      <c r="K76" s="94"/>
      <c r="L76" s="343">
        <f>SUM(L77:N78)</f>
        <v>0</v>
      </c>
      <c r="M76" s="344"/>
      <c r="N76" s="344"/>
      <c r="O76" s="344"/>
      <c r="P76" s="84"/>
      <c r="Q76" s="84"/>
      <c r="R76" s="84"/>
      <c r="S76" s="85"/>
      <c r="T76" s="6"/>
      <c r="V76" s="82"/>
    </row>
    <row r="77" spans="2:22">
      <c r="B77" s="5"/>
      <c r="C77" s="99" t="s">
        <v>112</v>
      </c>
      <c r="D77" s="90"/>
      <c r="E77" s="90"/>
      <c r="F77" s="90"/>
      <c r="G77" s="90"/>
      <c r="H77" s="90"/>
      <c r="I77" s="90"/>
      <c r="J77" s="90"/>
      <c r="K77" s="94"/>
      <c r="L77" s="343">
        <v>0</v>
      </c>
      <c r="M77" s="344"/>
      <c r="N77" s="344"/>
      <c r="O77" s="84"/>
      <c r="P77" s="84"/>
      <c r="Q77" s="84"/>
      <c r="R77" s="100"/>
      <c r="S77" s="85"/>
      <c r="T77" s="6"/>
      <c r="V77" s="82"/>
    </row>
    <row r="78" spans="2:22">
      <c r="B78" s="5"/>
      <c r="C78" s="99" t="s">
        <v>113</v>
      </c>
      <c r="D78" s="90"/>
      <c r="E78" s="90"/>
      <c r="F78" s="90"/>
      <c r="G78" s="90"/>
      <c r="H78" s="90"/>
      <c r="I78" s="90"/>
      <c r="J78" s="90"/>
      <c r="K78" s="94"/>
      <c r="L78" s="343">
        <v>0</v>
      </c>
      <c r="M78" s="344"/>
      <c r="N78" s="344"/>
      <c r="O78" s="84"/>
      <c r="P78" s="84"/>
      <c r="Q78" s="84"/>
      <c r="R78" s="100"/>
      <c r="S78" s="85"/>
      <c r="T78" s="6"/>
    </row>
    <row r="79" spans="2:22">
      <c r="B79" s="5"/>
      <c r="C79" s="89" t="s">
        <v>115</v>
      </c>
      <c r="D79" s="90"/>
      <c r="E79" s="90"/>
      <c r="F79" s="90"/>
      <c r="G79" s="90"/>
      <c r="H79" s="90"/>
      <c r="I79" s="90"/>
      <c r="J79" s="90"/>
      <c r="K79" s="94"/>
      <c r="L79" s="343">
        <f>SUM(L80:N81)</f>
        <v>29562033.318999995</v>
      </c>
      <c r="M79" s="344"/>
      <c r="N79" s="344"/>
      <c r="O79" s="344"/>
      <c r="P79" s="84"/>
      <c r="Q79" s="84"/>
      <c r="R79" s="84"/>
      <c r="S79" s="85"/>
      <c r="T79" s="6"/>
    </row>
    <row r="80" spans="2:22">
      <c r="B80" s="5"/>
      <c r="C80" s="89" t="s">
        <v>116</v>
      </c>
      <c r="D80" s="90"/>
      <c r="E80" s="90"/>
      <c r="F80" s="90"/>
      <c r="G80" s="90"/>
      <c r="H80" s="90"/>
      <c r="I80" s="90"/>
      <c r="J80" s="90"/>
      <c r="K80" s="94"/>
      <c r="L80" s="343">
        <v>0</v>
      </c>
      <c r="M80" s="344"/>
      <c r="N80" s="344"/>
      <c r="O80" s="84"/>
      <c r="P80" s="84"/>
      <c r="Q80" s="84"/>
      <c r="R80" s="84"/>
      <c r="S80" s="85"/>
      <c r="T80" s="6"/>
    </row>
    <row r="81" spans="2:20">
      <c r="B81" s="5"/>
      <c r="C81" s="89" t="s">
        <v>117</v>
      </c>
      <c r="D81" s="90"/>
      <c r="E81" s="90"/>
      <c r="F81" s="90"/>
      <c r="G81" s="90"/>
      <c r="H81" s="90"/>
      <c r="I81" s="90"/>
      <c r="J81" s="90"/>
      <c r="K81" s="94"/>
      <c r="L81" s="343">
        <f>'Servicer Report'!J47</f>
        <v>29562033.318999995</v>
      </c>
      <c r="M81" s="344"/>
      <c r="N81" s="344"/>
      <c r="O81" s="84"/>
      <c r="P81" s="84"/>
      <c r="Q81" s="84"/>
      <c r="R81" s="84"/>
      <c r="S81" s="85"/>
      <c r="T81" s="6"/>
    </row>
    <row r="82" spans="2:20">
      <c r="B82" s="5"/>
      <c r="C82" s="89" t="s">
        <v>118</v>
      </c>
      <c r="D82" s="90"/>
      <c r="E82" s="96"/>
      <c r="F82" s="96"/>
      <c r="G82" s="96"/>
      <c r="H82" s="96"/>
      <c r="I82" s="96"/>
      <c r="J82" s="96"/>
      <c r="K82" s="97"/>
      <c r="L82" s="343">
        <v>-50705.366476931609</v>
      </c>
      <c r="M82" s="344"/>
      <c r="N82" s="344"/>
      <c r="O82" s="344"/>
      <c r="P82" s="84"/>
      <c r="Q82" s="84"/>
      <c r="R82" s="84"/>
      <c r="S82" s="85"/>
      <c r="T82" s="6"/>
    </row>
    <row r="83" spans="2:20">
      <c r="B83" s="5"/>
      <c r="C83" s="101" t="s">
        <v>119</v>
      </c>
      <c r="D83" s="87"/>
      <c r="E83" s="87"/>
      <c r="F83" s="87"/>
      <c r="G83" s="87"/>
      <c r="H83" s="87"/>
      <c r="I83" s="87"/>
      <c r="J83" s="87"/>
      <c r="K83" s="93"/>
      <c r="L83" s="354"/>
      <c r="M83" s="355"/>
      <c r="N83" s="355"/>
      <c r="O83" s="355"/>
      <c r="P83" s="355"/>
      <c r="Q83" s="355"/>
      <c r="R83" s="355"/>
      <c r="S83" s="356"/>
      <c r="T83" s="6"/>
    </row>
    <row r="84" spans="2:20">
      <c r="B84" s="5"/>
      <c r="C84" s="357" t="s">
        <v>120</v>
      </c>
      <c r="D84" s="358"/>
      <c r="E84" s="358"/>
      <c r="F84" s="358"/>
      <c r="G84" s="358"/>
      <c r="H84" s="358"/>
      <c r="I84" s="358"/>
      <c r="J84" s="358"/>
      <c r="K84" s="358"/>
      <c r="L84" s="358"/>
      <c r="M84" s="358"/>
      <c r="N84" s="358"/>
      <c r="O84" s="358"/>
      <c r="P84" s="358"/>
      <c r="Q84" s="358"/>
      <c r="R84" s="358"/>
      <c r="S84" s="359"/>
      <c r="T84" s="6"/>
    </row>
    <row r="85" spans="2:20">
      <c r="B85" s="5"/>
      <c r="C85" s="101" t="s">
        <v>121</v>
      </c>
      <c r="D85" s="87"/>
      <c r="E85" s="87"/>
      <c r="F85" s="87"/>
      <c r="G85" s="87"/>
      <c r="H85" s="87"/>
      <c r="I85" s="87"/>
      <c r="J85" s="87"/>
      <c r="K85" s="87"/>
      <c r="L85" s="340">
        <f t="shared" ref="L85" si="19">SUM(L86:O88,L92:O96)</f>
        <v>31636334.789999999</v>
      </c>
      <c r="M85" s="341"/>
      <c r="N85" s="341"/>
      <c r="O85" s="341"/>
      <c r="P85" s="341"/>
      <c r="Q85" s="341"/>
      <c r="R85" s="341"/>
      <c r="S85" s="342"/>
      <c r="T85" s="6"/>
    </row>
    <row r="86" spans="2:20">
      <c r="B86" s="5"/>
      <c r="C86" s="89" t="s">
        <v>122</v>
      </c>
      <c r="D86" s="90"/>
      <c r="E86" s="90"/>
      <c r="F86" s="90"/>
      <c r="G86" s="90"/>
      <c r="H86" s="90"/>
      <c r="I86" s="90"/>
      <c r="J86" s="90"/>
      <c r="K86" s="90"/>
      <c r="L86" s="343">
        <v>0</v>
      </c>
      <c r="M86" s="344"/>
      <c r="N86" s="344"/>
      <c r="O86" s="344"/>
      <c r="P86" s="84"/>
      <c r="Q86" s="84"/>
      <c r="R86" s="84"/>
      <c r="S86" s="102"/>
      <c r="T86" s="6"/>
    </row>
    <row r="87" spans="2:20">
      <c r="B87" s="5"/>
      <c r="C87" s="89" t="s">
        <v>123</v>
      </c>
      <c r="D87" s="90"/>
      <c r="E87" s="90"/>
      <c r="F87" s="90"/>
      <c r="G87" s="90"/>
      <c r="H87" s="90"/>
      <c r="I87" s="90"/>
      <c r="J87" s="90"/>
      <c r="K87" s="90"/>
      <c r="L87" s="343">
        <v>0</v>
      </c>
      <c r="M87" s="344"/>
      <c r="N87" s="344"/>
      <c r="O87" s="344"/>
      <c r="P87" s="84"/>
      <c r="Q87" s="84"/>
      <c r="R87" s="84"/>
      <c r="S87" s="102"/>
      <c r="T87" s="6"/>
    </row>
    <row r="88" spans="2:20">
      <c r="B88" s="5"/>
      <c r="C88" s="89" t="s">
        <v>124</v>
      </c>
      <c r="D88" s="90"/>
      <c r="E88" s="90"/>
      <c r="F88" s="90"/>
      <c r="G88" s="90"/>
      <c r="H88" s="90"/>
      <c r="I88" s="90"/>
      <c r="J88" s="90"/>
      <c r="K88" s="90"/>
      <c r="L88" s="343">
        <f>SUM(L89:N91)</f>
        <v>25748198.259999998</v>
      </c>
      <c r="M88" s="344"/>
      <c r="N88" s="344"/>
      <c r="O88" s="344"/>
      <c r="P88" s="84"/>
      <c r="Q88" s="84"/>
      <c r="R88" s="84"/>
      <c r="S88" s="102"/>
      <c r="T88" s="6"/>
    </row>
    <row r="89" spans="2:20">
      <c r="B89" s="5"/>
      <c r="C89" s="99" t="s">
        <v>125</v>
      </c>
      <c r="D89" s="90"/>
      <c r="E89" s="90"/>
      <c r="F89" s="90"/>
      <c r="G89" s="90"/>
      <c r="H89" s="90"/>
      <c r="I89" s="90"/>
      <c r="J89" s="90"/>
      <c r="K89" s="90"/>
      <c r="L89" s="343">
        <f>'Servicer Report'!J27</f>
        <v>0</v>
      </c>
      <c r="M89" s="344"/>
      <c r="N89" s="344"/>
      <c r="O89" s="84"/>
      <c r="P89" s="84"/>
      <c r="Q89" s="84"/>
      <c r="R89" s="103"/>
      <c r="S89" s="102"/>
      <c r="T89" s="6"/>
    </row>
    <row r="90" spans="2:20">
      <c r="B90" s="5"/>
      <c r="C90" s="99" t="s">
        <v>126</v>
      </c>
      <c r="D90" s="90"/>
      <c r="E90" s="90"/>
      <c r="F90" s="90"/>
      <c r="G90" s="90"/>
      <c r="H90" s="90"/>
      <c r="I90" s="90"/>
      <c r="J90" s="90"/>
      <c r="K90" s="90"/>
      <c r="L90" s="343">
        <f>'Servicer Report'!J28</f>
        <v>25748198.259999998</v>
      </c>
      <c r="M90" s="344"/>
      <c r="N90" s="344"/>
      <c r="O90" s="84"/>
      <c r="P90" s="84"/>
      <c r="Q90" s="84"/>
      <c r="R90" s="103"/>
      <c r="S90" s="102"/>
      <c r="T90" s="6"/>
    </row>
    <row r="91" spans="2:20">
      <c r="B91" s="5"/>
      <c r="C91" s="99" t="s">
        <v>127</v>
      </c>
      <c r="D91" s="90"/>
      <c r="E91" s="90"/>
      <c r="F91" s="90"/>
      <c r="G91" s="90"/>
      <c r="H91" s="90"/>
      <c r="I91" s="90"/>
      <c r="J91" s="90"/>
      <c r="K91" s="90"/>
      <c r="L91" s="343">
        <v>0</v>
      </c>
      <c r="M91" s="344"/>
      <c r="N91" s="344"/>
      <c r="O91" s="84"/>
      <c r="P91" s="84"/>
      <c r="Q91" s="84"/>
      <c r="R91" s="104"/>
      <c r="S91" s="102"/>
      <c r="T91" s="6"/>
    </row>
    <row r="92" spans="2:20">
      <c r="B92" s="5"/>
      <c r="C92" s="89" t="s">
        <v>128</v>
      </c>
      <c r="D92" s="90"/>
      <c r="E92" s="90"/>
      <c r="F92" s="90"/>
      <c r="G92" s="90"/>
      <c r="H92" s="90"/>
      <c r="I92" s="90"/>
      <c r="J92" s="90"/>
      <c r="K92" s="90"/>
      <c r="L92" s="343">
        <f>'Servicer Report'!J30</f>
        <v>5888136.5299999993</v>
      </c>
      <c r="M92" s="344"/>
      <c r="N92" s="344"/>
      <c r="O92" s="344"/>
      <c r="P92" s="84"/>
      <c r="Q92" s="84"/>
      <c r="R92" s="84"/>
      <c r="S92" s="102"/>
      <c r="T92" s="6"/>
    </row>
    <row r="93" spans="2:20">
      <c r="B93" s="5"/>
      <c r="C93" s="89" t="s">
        <v>129</v>
      </c>
      <c r="D93" s="90"/>
      <c r="E93" s="90"/>
      <c r="F93" s="90"/>
      <c r="G93" s="90"/>
      <c r="H93" s="90"/>
      <c r="I93" s="90"/>
      <c r="J93" s="90"/>
      <c r="K93" s="90"/>
      <c r="L93" s="343">
        <v>0</v>
      </c>
      <c r="M93" s="344"/>
      <c r="N93" s="344"/>
      <c r="O93" s="344"/>
      <c r="P93" s="84"/>
      <c r="Q93" s="84"/>
      <c r="R93" s="84"/>
      <c r="S93" s="102"/>
      <c r="T93" s="6"/>
    </row>
    <row r="94" spans="2:20">
      <c r="B94" s="5"/>
      <c r="C94" s="89" t="s">
        <v>130</v>
      </c>
      <c r="D94" s="90"/>
      <c r="E94" s="90"/>
      <c r="F94" s="90"/>
      <c r="G94" s="90"/>
      <c r="H94" s="90"/>
      <c r="I94" s="90"/>
      <c r="J94" s="90"/>
      <c r="K94" s="90"/>
      <c r="L94" s="343">
        <v>0</v>
      </c>
      <c r="M94" s="344"/>
      <c r="N94" s="344"/>
      <c r="O94" s="344"/>
      <c r="P94" s="84"/>
      <c r="Q94" s="84"/>
      <c r="R94" s="84"/>
      <c r="S94" s="102"/>
      <c r="T94" s="6"/>
    </row>
    <row r="95" spans="2:20">
      <c r="B95" s="5"/>
      <c r="C95" s="89" t="s">
        <v>131</v>
      </c>
      <c r="D95" s="90"/>
      <c r="E95" s="90"/>
      <c r="F95" s="90"/>
      <c r="G95" s="90"/>
      <c r="H95" s="90"/>
      <c r="I95" s="90"/>
      <c r="J95" s="90"/>
      <c r="K95" s="90"/>
      <c r="L95" s="343">
        <v>0</v>
      </c>
      <c r="M95" s="344"/>
      <c r="N95" s="344"/>
      <c r="O95" s="344"/>
      <c r="P95" s="84"/>
      <c r="Q95" s="84"/>
      <c r="R95" s="84"/>
      <c r="S95" s="102"/>
      <c r="T95" s="6"/>
    </row>
    <row r="96" spans="2:20">
      <c r="B96" s="5"/>
      <c r="C96" s="95" t="s">
        <v>132</v>
      </c>
      <c r="D96" s="96"/>
      <c r="E96" s="96"/>
      <c r="F96" s="96"/>
      <c r="G96" s="96"/>
      <c r="H96" s="96"/>
      <c r="I96" s="96"/>
      <c r="J96" s="96"/>
      <c r="K96" s="96"/>
      <c r="L96" s="335">
        <v>0</v>
      </c>
      <c r="M96" s="336"/>
      <c r="N96" s="336"/>
      <c r="O96" s="336"/>
      <c r="P96" s="105"/>
      <c r="Q96" s="105"/>
      <c r="R96" s="105"/>
      <c r="S96" s="106"/>
      <c r="T96" s="6"/>
    </row>
    <row r="97" spans="2:16384">
      <c r="B97" s="5"/>
      <c r="C97" s="357" t="s">
        <v>133</v>
      </c>
      <c r="D97" s="358"/>
      <c r="E97" s="358"/>
      <c r="F97" s="358"/>
      <c r="G97" s="358"/>
      <c r="H97" s="358"/>
      <c r="I97" s="358"/>
      <c r="J97" s="358"/>
      <c r="K97" s="358"/>
      <c r="L97" s="358"/>
      <c r="M97" s="358"/>
      <c r="N97" s="358"/>
      <c r="O97" s="358"/>
      <c r="P97" s="358"/>
      <c r="Q97" s="358"/>
      <c r="R97" s="358"/>
      <c r="S97" s="359"/>
      <c r="T97" s="6"/>
    </row>
    <row r="98" spans="2:16384">
      <c r="B98" s="5"/>
      <c r="C98" s="107" t="s">
        <v>134</v>
      </c>
      <c r="D98" s="90"/>
      <c r="E98" s="90"/>
      <c r="F98" s="90"/>
      <c r="G98" s="90"/>
      <c r="H98" s="90"/>
      <c r="I98" s="90"/>
      <c r="J98" s="90"/>
      <c r="K98" s="90"/>
      <c r="L98" s="340">
        <f>SUM(L99:O102)</f>
        <v>147536668.51100039</v>
      </c>
      <c r="M98" s="341"/>
      <c r="N98" s="341"/>
      <c r="O98" s="341"/>
      <c r="P98" s="341"/>
      <c r="Q98" s="341"/>
      <c r="R98" s="341"/>
      <c r="S98" s="342"/>
      <c r="T98" s="6"/>
      <c r="V98" s="58"/>
    </row>
    <row r="99" spans="2:16384">
      <c r="B99" s="5"/>
      <c r="C99" s="89" t="s">
        <v>135</v>
      </c>
      <c r="D99" s="90"/>
      <c r="E99" s="90"/>
      <c r="F99" s="90"/>
      <c r="G99" s="90"/>
      <c r="H99" s="90"/>
      <c r="I99" s="90"/>
      <c r="J99" s="90"/>
      <c r="K99" s="90"/>
      <c r="L99" s="343">
        <f>L58</f>
        <v>184072.62650041282</v>
      </c>
      <c r="M99" s="344"/>
      <c r="N99" s="344"/>
      <c r="O99" s="344"/>
      <c r="P99" s="84"/>
      <c r="Q99" s="84"/>
      <c r="R99" s="84"/>
      <c r="S99" s="85"/>
      <c r="T99" s="6"/>
    </row>
    <row r="100" spans="2:16384">
      <c r="B100" s="5"/>
      <c r="C100" s="89" t="s">
        <v>136</v>
      </c>
      <c r="D100" s="90"/>
      <c r="E100" s="90"/>
      <c r="F100" s="90"/>
      <c r="G100" s="90"/>
      <c r="H100" s="90"/>
      <c r="I100" s="90"/>
      <c r="J100" s="90"/>
      <c r="K100" s="90"/>
      <c r="L100" s="343">
        <f>L65+L59+L62+L68-L85-L102+L60</f>
        <v>111781461.565</v>
      </c>
      <c r="M100" s="344"/>
      <c r="N100" s="344"/>
      <c r="O100" s="344"/>
      <c r="P100" s="84"/>
      <c r="Q100" s="84"/>
      <c r="R100" s="84"/>
      <c r="S100" s="85"/>
      <c r="T100" s="6"/>
      <c r="V100" s="81"/>
    </row>
    <row r="101" spans="2:16384">
      <c r="B101" s="5"/>
      <c r="C101" s="89" t="s">
        <v>97</v>
      </c>
      <c r="D101" s="90"/>
      <c r="E101" s="90"/>
      <c r="F101" s="90"/>
      <c r="G101" s="90"/>
      <c r="H101" s="90"/>
      <c r="I101" s="90"/>
      <c r="J101" s="90"/>
      <c r="K101" s="90"/>
      <c r="L101" s="343">
        <f>N208</f>
        <v>0</v>
      </c>
      <c r="M101" s="344"/>
      <c r="N101" s="344"/>
      <c r="O101" s="344"/>
      <c r="P101" s="84"/>
      <c r="Q101" s="84"/>
      <c r="R101" s="84"/>
      <c r="S101" s="85"/>
      <c r="T101" s="6"/>
      <c r="V101" s="92"/>
    </row>
    <row r="102" spans="2:16384" ht="15" thickBot="1">
      <c r="B102" s="5"/>
      <c r="C102" s="108" t="s">
        <v>98</v>
      </c>
      <c r="D102" s="109"/>
      <c r="E102" s="109"/>
      <c r="F102" s="109"/>
      <c r="G102" s="109"/>
      <c r="H102" s="109"/>
      <c r="I102" s="109"/>
      <c r="J102" s="109"/>
      <c r="K102" s="109"/>
      <c r="L102" s="366">
        <f>N202</f>
        <v>35571134.319499999</v>
      </c>
      <c r="M102" s="367"/>
      <c r="N102" s="367"/>
      <c r="O102" s="367"/>
      <c r="P102" s="110"/>
      <c r="Q102" s="110"/>
      <c r="R102" s="110"/>
      <c r="S102" s="111"/>
      <c r="T102" s="6"/>
      <c r="V102" s="81"/>
    </row>
    <row r="103" spans="2:16384" ht="15" thickBot="1">
      <c r="B103" s="5"/>
      <c r="C103" s="112"/>
      <c r="D103" s="7"/>
      <c r="E103" s="7"/>
      <c r="F103" s="7"/>
      <c r="G103" s="7"/>
      <c r="H103" s="7"/>
      <c r="I103" s="7"/>
      <c r="J103" s="7"/>
      <c r="K103" s="7"/>
      <c r="L103" s="7"/>
      <c r="M103" s="7"/>
      <c r="N103" s="7"/>
      <c r="O103" s="7"/>
      <c r="P103" s="7"/>
      <c r="Q103" s="7"/>
      <c r="R103" s="7"/>
      <c r="S103" s="7"/>
      <c r="T103" s="6"/>
    </row>
    <row r="104" spans="2:16384">
      <c r="B104" s="5"/>
      <c r="C104" s="327" t="s">
        <v>137</v>
      </c>
      <c r="D104" s="328"/>
      <c r="E104" s="328"/>
      <c r="F104" s="328"/>
      <c r="G104" s="328"/>
      <c r="H104" s="328"/>
      <c r="I104" s="328"/>
      <c r="J104" s="328"/>
      <c r="K104" s="328"/>
      <c r="L104" s="328"/>
      <c r="M104" s="328"/>
      <c r="N104" s="328"/>
      <c r="O104" s="328"/>
      <c r="P104" s="328"/>
      <c r="Q104" s="328"/>
      <c r="R104" s="328"/>
      <c r="S104" s="329"/>
      <c r="T104" s="6"/>
    </row>
    <row r="105" spans="2:16384">
      <c r="B105" s="5"/>
      <c r="C105" s="113" t="s">
        <v>138</v>
      </c>
      <c r="D105" s="114"/>
      <c r="E105" s="114"/>
      <c r="F105" s="114"/>
      <c r="G105" s="114"/>
      <c r="H105" s="114"/>
      <c r="I105" s="114"/>
      <c r="J105" s="114"/>
      <c r="K105" s="115"/>
      <c r="L105" s="340">
        <f t="shared" ref="L105" si="20">SUM(L106:R111)</f>
        <v>52670878.154750012</v>
      </c>
      <c r="M105" s="341"/>
      <c r="N105" s="341"/>
      <c r="O105" s="341"/>
      <c r="P105" s="341"/>
      <c r="Q105" s="341"/>
      <c r="R105" s="341"/>
      <c r="S105" s="342"/>
      <c r="T105" s="6"/>
      <c r="V105" s="81"/>
    </row>
    <row r="106" spans="2:16384">
      <c r="B106" s="5"/>
      <c r="C106" s="57" t="s">
        <v>139</v>
      </c>
      <c r="D106" s="32"/>
      <c r="E106" s="32"/>
      <c r="F106" s="32"/>
      <c r="G106" s="32"/>
      <c r="H106" s="32"/>
      <c r="I106" s="32"/>
      <c r="J106" s="32"/>
      <c r="K106" s="116"/>
      <c r="L106" s="363">
        <f>L69+L70+L79+L83-L90</f>
        <v>58680064.585000016</v>
      </c>
      <c r="M106" s="362"/>
      <c r="N106" s="362"/>
      <c r="O106" s="362"/>
      <c r="P106" s="362"/>
      <c r="Q106" s="362"/>
      <c r="R106" s="362"/>
      <c r="S106" s="85"/>
      <c r="T106" s="6"/>
      <c r="V106" s="81"/>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c r="CW106" s="117"/>
      <c r="CX106" s="117"/>
      <c r="CY106" s="117"/>
      <c r="CZ106" s="117"/>
      <c r="DA106" s="117"/>
      <c r="DB106" s="117"/>
      <c r="DC106" s="117"/>
      <c r="DD106" s="117"/>
      <c r="DE106" s="117"/>
      <c r="DF106" s="117"/>
      <c r="DG106" s="117"/>
      <c r="DH106" s="117"/>
      <c r="DI106" s="117"/>
      <c r="DJ106" s="117"/>
      <c r="DK106" s="117"/>
      <c r="DL106" s="117"/>
      <c r="DM106" s="117"/>
      <c r="DN106" s="117"/>
      <c r="DO106" s="117"/>
      <c r="DP106" s="117"/>
      <c r="DQ106" s="117"/>
      <c r="DR106" s="117"/>
      <c r="DS106" s="117"/>
      <c r="DT106" s="117"/>
      <c r="DU106" s="117"/>
      <c r="DV106" s="117"/>
      <c r="DW106" s="117"/>
      <c r="DX106" s="117"/>
      <c r="DY106" s="117"/>
      <c r="DZ106" s="117"/>
      <c r="EA106" s="117"/>
      <c r="EB106" s="117"/>
      <c r="EC106" s="117"/>
      <c r="ED106" s="117"/>
      <c r="EE106" s="117"/>
      <c r="EF106" s="117"/>
      <c r="EG106" s="117"/>
      <c r="EH106" s="117"/>
      <c r="EI106" s="117"/>
      <c r="EJ106" s="117"/>
      <c r="EK106" s="117"/>
      <c r="EL106" s="117"/>
      <c r="EM106" s="117"/>
      <c r="EN106" s="117"/>
      <c r="EO106" s="117"/>
      <c r="EP106" s="117"/>
      <c r="EQ106" s="117"/>
      <c r="ER106" s="117"/>
      <c r="ES106" s="117"/>
      <c r="ET106" s="117"/>
      <c r="EU106" s="117"/>
      <c r="EV106" s="117"/>
      <c r="EW106" s="117"/>
      <c r="EX106" s="117"/>
      <c r="EY106" s="117"/>
      <c r="EZ106" s="117"/>
      <c r="FA106" s="117"/>
      <c r="FB106" s="117"/>
      <c r="FC106" s="117"/>
      <c r="FD106" s="117"/>
      <c r="FE106" s="117"/>
      <c r="FF106" s="117"/>
      <c r="FG106" s="117"/>
      <c r="FH106" s="117"/>
      <c r="FI106" s="117"/>
      <c r="FJ106" s="117"/>
      <c r="FK106" s="117"/>
      <c r="FL106" s="117"/>
      <c r="FM106" s="117"/>
      <c r="FN106" s="117"/>
      <c r="FO106" s="117"/>
      <c r="FP106" s="117"/>
      <c r="FQ106" s="117"/>
      <c r="FR106" s="117"/>
      <c r="FS106" s="117"/>
      <c r="FT106" s="117"/>
      <c r="FU106" s="117"/>
      <c r="FV106" s="117"/>
      <c r="FW106" s="117"/>
      <c r="FX106" s="117"/>
      <c r="FY106" s="117"/>
      <c r="FZ106" s="117"/>
      <c r="GA106" s="117"/>
      <c r="GB106" s="117"/>
      <c r="GC106" s="117"/>
      <c r="GD106" s="117"/>
      <c r="GE106" s="117"/>
      <c r="GF106" s="117"/>
      <c r="GG106" s="117"/>
      <c r="GH106" s="117"/>
      <c r="GI106" s="117"/>
      <c r="GJ106" s="117"/>
      <c r="GK106" s="117"/>
      <c r="GL106" s="117"/>
      <c r="GM106" s="117"/>
      <c r="GN106" s="117"/>
      <c r="GO106" s="117"/>
      <c r="GP106" s="117"/>
      <c r="GQ106" s="117"/>
      <c r="GR106" s="117"/>
      <c r="GS106" s="117"/>
      <c r="GT106" s="117"/>
      <c r="GU106" s="117"/>
      <c r="GV106" s="117"/>
      <c r="GW106" s="117"/>
      <c r="GX106" s="117"/>
      <c r="GY106" s="117"/>
      <c r="GZ106" s="117"/>
      <c r="HA106" s="117"/>
      <c r="HB106" s="117"/>
      <c r="HC106" s="117"/>
      <c r="HD106" s="117"/>
      <c r="HE106" s="117"/>
      <c r="HF106" s="117"/>
      <c r="HG106" s="117"/>
      <c r="HH106" s="117"/>
      <c r="HI106" s="117"/>
      <c r="HJ106" s="117"/>
      <c r="HK106" s="117"/>
      <c r="HL106" s="117"/>
      <c r="HM106" s="117"/>
      <c r="HN106" s="117"/>
      <c r="HO106" s="117"/>
      <c r="HP106" s="117"/>
      <c r="HQ106" s="117"/>
      <c r="HR106" s="117"/>
      <c r="HS106" s="117"/>
      <c r="HT106" s="117"/>
      <c r="HU106" s="117"/>
      <c r="HV106" s="117"/>
      <c r="HW106" s="117"/>
      <c r="HX106" s="117"/>
      <c r="HY106" s="117"/>
      <c r="HZ106" s="117"/>
      <c r="IA106" s="117"/>
      <c r="IB106" s="117"/>
      <c r="IC106" s="117"/>
      <c r="ID106" s="117"/>
      <c r="IE106" s="117"/>
      <c r="IF106" s="117"/>
      <c r="IG106" s="117"/>
      <c r="IH106" s="117"/>
      <c r="II106" s="117"/>
      <c r="IJ106" s="117"/>
      <c r="IK106" s="117"/>
      <c r="IL106" s="117"/>
      <c r="IM106" s="117"/>
      <c r="IN106" s="117"/>
      <c r="IO106" s="117"/>
      <c r="IP106" s="117"/>
      <c r="IQ106" s="117"/>
      <c r="IR106" s="117"/>
      <c r="IS106" s="117"/>
      <c r="IT106" s="117"/>
      <c r="IU106" s="117"/>
      <c r="IV106" s="117"/>
      <c r="IW106" s="117"/>
      <c r="IX106" s="117"/>
      <c r="IY106" s="117"/>
      <c r="IZ106" s="117"/>
      <c r="JA106" s="117"/>
      <c r="JB106" s="117"/>
      <c r="JC106" s="117"/>
      <c r="JD106" s="117"/>
      <c r="JE106" s="117"/>
      <c r="JF106" s="117"/>
      <c r="JG106" s="117"/>
      <c r="JH106" s="117"/>
      <c r="JI106" s="117"/>
      <c r="JJ106" s="117"/>
      <c r="JK106" s="117"/>
      <c r="JL106" s="117"/>
      <c r="JM106" s="117"/>
      <c r="JN106" s="117"/>
      <c r="JO106" s="117"/>
      <c r="JP106" s="117"/>
      <c r="JQ106" s="117"/>
      <c r="JR106" s="117"/>
      <c r="JS106" s="117"/>
      <c r="JT106" s="117"/>
      <c r="JU106" s="117"/>
      <c r="JV106" s="117"/>
      <c r="JW106" s="117"/>
      <c r="JX106" s="117"/>
      <c r="JY106" s="117"/>
      <c r="JZ106" s="117"/>
      <c r="KA106" s="117"/>
      <c r="KB106" s="117"/>
      <c r="KC106" s="117"/>
      <c r="KD106" s="117"/>
      <c r="KE106" s="117"/>
      <c r="KF106" s="117"/>
      <c r="KG106" s="117"/>
      <c r="KH106" s="117"/>
      <c r="KI106" s="117"/>
      <c r="KJ106" s="117"/>
      <c r="KK106" s="117"/>
      <c r="KL106" s="117"/>
      <c r="KM106" s="117"/>
      <c r="KN106" s="117"/>
      <c r="KO106" s="117"/>
      <c r="KP106" s="117"/>
      <c r="KQ106" s="117"/>
      <c r="KR106" s="117"/>
      <c r="KS106" s="117"/>
      <c r="KT106" s="117"/>
      <c r="KU106" s="117"/>
      <c r="KV106" s="117"/>
      <c r="KW106" s="117"/>
      <c r="KX106" s="117"/>
      <c r="KY106" s="117"/>
      <c r="KZ106" s="117"/>
      <c r="LA106" s="117"/>
      <c r="LB106" s="117"/>
      <c r="LC106" s="117"/>
      <c r="LD106" s="117"/>
      <c r="LE106" s="117"/>
      <c r="LF106" s="117"/>
      <c r="LG106" s="117"/>
      <c r="LH106" s="117"/>
      <c r="LI106" s="117"/>
      <c r="LJ106" s="117"/>
      <c r="LK106" s="117"/>
      <c r="LL106" s="117"/>
      <c r="LM106" s="117"/>
      <c r="LN106" s="117"/>
      <c r="LO106" s="117"/>
      <c r="LP106" s="117"/>
      <c r="LQ106" s="117"/>
      <c r="LR106" s="117"/>
      <c r="LS106" s="117"/>
      <c r="LT106" s="117"/>
      <c r="LU106" s="117"/>
      <c r="LV106" s="117"/>
      <c r="LW106" s="117"/>
      <c r="LX106" s="117"/>
      <c r="LY106" s="117"/>
      <c r="LZ106" s="117"/>
      <c r="MA106" s="117"/>
      <c r="MB106" s="117"/>
      <c r="MC106" s="117"/>
      <c r="MD106" s="117"/>
      <c r="ME106" s="117"/>
      <c r="MF106" s="117"/>
      <c r="MG106" s="117"/>
      <c r="MH106" s="117"/>
      <c r="MI106" s="117"/>
      <c r="MJ106" s="117"/>
      <c r="MK106" s="117"/>
      <c r="ML106" s="117"/>
      <c r="MM106" s="117"/>
      <c r="MN106" s="117"/>
      <c r="MO106" s="117"/>
      <c r="MP106" s="117"/>
      <c r="MQ106" s="117"/>
      <c r="MR106" s="117"/>
      <c r="MS106" s="117"/>
      <c r="MT106" s="117"/>
      <c r="MU106" s="117"/>
      <c r="MV106" s="117"/>
      <c r="MW106" s="117"/>
      <c r="MX106" s="117"/>
      <c r="MY106" s="117"/>
      <c r="MZ106" s="117"/>
      <c r="NA106" s="117"/>
      <c r="NB106" s="117"/>
      <c r="NC106" s="117"/>
      <c r="ND106" s="117"/>
      <c r="NE106" s="117"/>
      <c r="NF106" s="117"/>
      <c r="NG106" s="117"/>
      <c r="NH106" s="117"/>
      <c r="NI106" s="117"/>
      <c r="NJ106" s="117"/>
      <c r="NK106" s="117"/>
      <c r="NL106" s="117"/>
      <c r="NM106" s="117"/>
      <c r="NN106" s="117"/>
      <c r="NO106" s="117"/>
      <c r="NP106" s="117"/>
      <c r="NQ106" s="117"/>
      <c r="NR106" s="117"/>
      <c r="NS106" s="117"/>
      <c r="NT106" s="117"/>
      <c r="NU106" s="117"/>
      <c r="NV106" s="117"/>
      <c r="NW106" s="117"/>
      <c r="NX106" s="117"/>
      <c r="NY106" s="117"/>
      <c r="NZ106" s="117"/>
      <c r="OA106" s="117"/>
      <c r="OB106" s="117"/>
      <c r="OC106" s="117"/>
      <c r="OD106" s="117"/>
      <c r="OE106" s="117"/>
      <c r="OF106" s="117"/>
      <c r="OG106" s="117"/>
      <c r="OH106" s="117"/>
      <c r="OI106" s="117"/>
      <c r="OJ106" s="117"/>
      <c r="OK106" s="117"/>
      <c r="OL106" s="117"/>
      <c r="OM106" s="117"/>
      <c r="ON106" s="117"/>
      <c r="OO106" s="117"/>
      <c r="OP106" s="117"/>
      <c r="OQ106" s="117"/>
      <c r="OR106" s="117"/>
      <c r="OS106" s="117"/>
      <c r="OT106" s="117"/>
      <c r="OU106" s="117"/>
      <c r="OV106" s="117"/>
      <c r="OW106" s="117"/>
      <c r="OX106" s="117"/>
      <c r="OY106" s="117"/>
      <c r="OZ106" s="117"/>
      <c r="PA106" s="117"/>
      <c r="PB106" s="117"/>
      <c r="PC106" s="117"/>
      <c r="PD106" s="117"/>
      <c r="PE106" s="117"/>
      <c r="PF106" s="117"/>
      <c r="PG106" s="117"/>
      <c r="PH106" s="117"/>
      <c r="PI106" s="117"/>
      <c r="PJ106" s="117"/>
      <c r="PK106" s="117"/>
      <c r="PL106" s="117"/>
      <c r="PM106" s="117"/>
      <c r="PN106" s="117"/>
      <c r="PO106" s="117"/>
      <c r="PP106" s="117"/>
      <c r="PQ106" s="117"/>
      <c r="PR106" s="117"/>
      <c r="PS106" s="117"/>
      <c r="PT106" s="117"/>
      <c r="PU106" s="117"/>
      <c r="PV106" s="117"/>
      <c r="PW106" s="117"/>
      <c r="PX106" s="117"/>
      <c r="PY106" s="117"/>
      <c r="PZ106" s="117"/>
      <c r="QA106" s="117"/>
      <c r="QB106" s="117"/>
      <c r="QC106" s="117"/>
      <c r="QD106" s="117"/>
      <c r="QE106" s="117"/>
      <c r="QF106" s="117"/>
      <c r="QG106" s="117"/>
      <c r="QH106" s="117"/>
      <c r="QI106" s="117"/>
      <c r="QJ106" s="117"/>
      <c r="QK106" s="117"/>
      <c r="QL106" s="117"/>
      <c r="QM106" s="117"/>
      <c r="QN106" s="117"/>
      <c r="QO106" s="117"/>
      <c r="QP106" s="117"/>
      <c r="QQ106" s="117"/>
      <c r="QR106" s="117"/>
      <c r="QS106" s="117"/>
      <c r="QT106" s="117"/>
      <c r="QU106" s="117"/>
      <c r="QV106" s="117"/>
      <c r="QW106" s="117"/>
      <c r="QX106" s="117"/>
      <c r="QY106" s="117"/>
      <c r="QZ106" s="117"/>
      <c r="RA106" s="117"/>
      <c r="RB106" s="117"/>
      <c r="RC106" s="117"/>
      <c r="RD106" s="117"/>
      <c r="RE106" s="117"/>
      <c r="RF106" s="117"/>
      <c r="RG106" s="117"/>
      <c r="RH106" s="117"/>
      <c r="RI106" s="117"/>
      <c r="RJ106" s="117"/>
      <c r="RK106" s="117"/>
      <c r="RL106" s="117"/>
      <c r="RM106" s="117"/>
      <c r="RN106" s="117"/>
      <c r="RO106" s="117"/>
      <c r="RP106" s="117"/>
      <c r="RQ106" s="117"/>
      <c r="RR106" s="117"/>
      <c r="RS106" s="117"/>
      <c r="RT106" s="117"/>
      <c r="RU106" s="117"/>
      <c r="RV106" s="117"/>
      <c r="RW106" s="117"/>
      <c r="RX106" s="117"/>
      <c r="RY106" s="117"/>
      <c r="RZ106" s="117"/>
      <c r="SA106" s="117"/>
      <c r="SB106" s="117"/>
      <c r="SC106" s="117"/>
      <c r="SD106" s="117"/>
      <c r="SE106" s="117"/>
      <c r="SF106" s="117"/>
      <c r="SG106" s="117"/>
      <c r="SH106" s="117"/>
      <c r="SI106" s="117"/>
      <c r="SJ106" s="117"/>
      <c r="SK106" s="117"/>
      <c r="SL106" s="117"/>
      <c r="SM106" s="117"/>
      <c r="SN106" s="117"/>
      <c r="SO106" s="117"/>
      <c r="SP106" s="117"/>
      <c r="SQ106" s="117"/>
      <c r="SR106" s="117"/>
      <c r="SS106" s="117"/>
      <c r="ST106" s="117"/>
      <c r="SU106" s="117"/>
      <c r="SV106" s="117"/>
      <c r="SW106" s="117"/>
      <c r="SX106" s="117"/>
      <c r="SY106" s="117"/>
      <c r="SZ106" s="117"/>
      <c r="TA106" s="117"/>
      <c r="TB106" s="117"/>
      <c r="TC106" s="117"/>
      <c r="TD106" s="117"/>
      <c r="TE106" s="117"/>
      <c r="TF106" s="117"/>
      <c r="TG106" s="117"/>
      <c r="TH106" s="117"/>
      <c r="TI106" s="117"/>
      <c r="TJ106" s="117"/>
      <c r="TK106" s="117"/>
      <c r="TL106" s="117"/>
      <c r="TM106" s="117"/>
      <c r="TN106" s="117"/>
      <c r="TO106" s="117"/>
      <c r="TP106" s="117"/>
      <c r="TQ106" s="117"/>
      <c r="TR106" s="117"/>
      <c r="TS106" s="117"/>
      <c r="TT106" s="117"/>
      <c r="TU106" s="117"/>
      <c r="TV106" s="117"/>
      <c r="TW106" s="117"/>
      <c r="TX106" s="117"/>
      <c r="TY106" s="117"/>
      <c r="TZ106" s="117"/>
      <c r="UA106" s="117"/>
      <c r="UB106" s="117"/>
      <c r="UC106" s="117"/>
      <c r="UD106" s="117"/>
      <c r="UE106" s="117"/>
      <c r="UF106" s="117"/>
      <c r="UG106" s="117"/>
      <c r="UH106" s="117"/>
      <c r="UI106" s="117"/>
      <c r="UJ106" s="117"/>
      <c r="UK106" s="117"/>
      <c r="UL106" s="117"/>
      <c r="UM106" s="117"/>
      <c r="UN106" s="117"/>
      <c r="UO106" s="117"/>
      <c r="UP106" s="117"/>
      <c r="UQ106" s="117"/>
      <c r="UR106" s="117"/>
      <c r="US106" s="117"/>
      <c r="UT106" s="117"/>
      <c r="UU106" s="117"/>
      <c r="UV106" s="117"/>
      <c r="UW106" s="117"/>
      <c r="UX106" s="117"/>
      <c r="UY106" s="117"/>
      <c r="UZ106" s="117"/>
      <c r="VA106" s="117"/>
      <c r="VB106" s="117"/>
      <c r="VC106" s="117"/>
      <c r="VD106" s="117"/>
      <c r="VE106" s="117"/>
      <c r="VF106" s="117"/>
      <c r="VG106" s="117"/>
      <c r="VH106" s="117"/>
      <c r="VI106" s="117"/>
      <c r="VJ106" s="117"/>
      <c r="VK106" s="117"/>
      <c r="VL106" s="117"/>
      <c r="VM106" s="117"/>
      <c r="VN106" s="117"/>
      <c r="VO106" s="117"/>
      <c r="VP106" s="117"/>
      <c r="VQ106" s="117"/>
      <c r="VR106" s="117"/>
      <c r="VS106" s="117"/>
      <c r="VT106" s="117"/>
      <c r="VU106" s="117"/>
      <c r="VV106" s="117"/>
      <c r="VW106" s="117"/>
      <c r="VX106" s="117"/>
      <c r="VY106" s="117"/>
      <c r="VZ106" s="117"/>
      <c r="WA106" s="117"/>
      <c r="WB106" s="117"/>
      <c r="WC106" s="117"/>
      <c r="WD106" s="117"/>
      <c r="WE106" s="117"/>
      <c r="WF106" s="117"/>
      <c r="WG106" s="117"/>
      <c r="WH106" s="117"/>
      <c r="WI106" s="117"/>
      <c r="WJ106" s="117"/>
      <c r="WK106" s="117"/>
      <c r="WL106" s="117"/>
      <c r="WM106" s="117"/>
      <c r="WN106" s="117"/>
      <c r="WO106" s="117"/>
      <c r="WP106" s="117"/>
      <c r="WQ106" s="117"/>
      <c r="WR106" s="117"/>
      <c r="WS106" s="117"/>
      <c r="WT106" s="117"/>
      <c r="WU106" s="117"/>
      <c r="WV106" s="117"/>
      <c r="WW106" s="117"/>
      <c r="WX106" s="117"/>
      <c r="WY106" s="117"/>
      <c r="WZ106" s="117"/>
      <c r="XA106" s="117"/>
      <c r="XB106" s="117"/>
      <c r="XC106" s="117"/>
      <c r="XD106" s="117"/>
      <c r="XE106" s="117"/>
      <c r="XF106" s="117"/>
      <c r="XG106" s="117"/>
      <c r="XH106" s="117"/>
      <c r="XI106" s="117"/>
      <c r="XJ106" s="117"/>
      <c r="XK106" s="117"/>
      <c r="XL106" s="117"/>
      <c r="XM106" s="117"/>
      <c r="XN106" s="117"/>
      <c r="XO106" s="117"/>
      <c r="XP106" s="117"/>
      <c r="XQ106" s="117"/>
      <c r="XR106" s="117"/>
      <c r="XS106" s="117"/>
      <c r="XT106" s="117"/>
      <c r="XU106" s="117"/>
      <c r="XV106" s="117"/>
      <c r="XW106" s="117"/>
      <c r="XX106" s="117"/>
      <c r="XY106" s="117"/>
      <c r="XZ106" s="117"/>
      <c r="YA106" s="117"/>
      <c r="YB106" s="117"/>
      <c r="YC106" s="117"/>
      <c r="YD106" s="117"/>
      <c r="YE106" s="117"/>
      <c r="YF106" s="117"/>
      <c r="YG106" s="117"/>
      <c r="YH106" s="117"/>
      <c r="YI106" s="117"/>
      <c r="YJ106" s="117"/>
      <c r="YK106" s="117"/>
      <c r="YL106" s="117"/>
      <c r="YM106" s="117"/>
      <c r="YN106" s="117"/>
      <c r="YO106" s="117"/>
      <c r="YP106" s="117"/>
      <c r="YQ106" s="117"/>
      <c r="YR106" s="117"/>
      <c r="YS106" s="117"/>
      <c r="YT106" s="117"/>
      <c r="YU106" s="117"/>
      <c r="YV106" s="117"/>
      <c r="YW106" s="117"/>
      <c r="YX106" s="117"/>
      <c r="YY106" s="117"/>
      <c r="YZ106" s="117"/>
      <c r="ZA106" s="117"/>
      <c r="ZB106" s="117"/>
      <c r="ZC106" s="117"/>
      <c r="ZD106" s="117"/>
      <c r="ZE106" s="117"/>
      <c r="ZF106" s="117"/>
      <c r="ZG106" s="117"/>
      <c r="ZH106" s="117"/>
      <c r="ZI106" s="117"/>
      <c r="ZJ106" s="117"/>
      <c r="ZK106" s="117"/>
      <c r="ZL106" s="117"/>
      <c r="ZM106" s="117"/>
      <c r="ZN106" s="117"/>
      <c r="ZO106" s="117"/>
      <c r="ZP106" s="117"/>
      <c r="ZQ106" s="117"/>
      <c r="ZR106" s="117"/>
      <c r="ZS106" s="117"/>
      <c r="ZT106" s="117"/>
      <c r="ZU106" s="117"/>
      <c r="ZV106" s="117"/>
      <c r="ZW106" s="117"/>
      <c r="ZX106" s="117"/>
      <c r="ZY106" s="117"/>
      <c r="ZZ106" s="117"/>
      <c r="AAA106" s="117"/>
      <c r="AAB106" s="117"/>
      <c r="AAC106" s="117"/>
      <c r="AAD106" s="117"/>
      <c r="AAE106" s="117"/>
      <c r="AAF106" s="117"/>
      <c r="AAG106" s="117"/>
      <c r="AAH106" s="117"/>
      <c r="AAI106" s="117"/>
      <c r="AAJ106" s="117"/>
      <c r="AAK106" s="117"/>
      <c r="AAL106" s="117"/>
      <c r="AAM106" s="117"/>
      <c r="AAN106" s="117"/>
      <c r="AAO106" s="117"/>
      <c r="AAP106" s="117"/>
      <c r="AAQ106" s="117"/>
      <c r="AAR106" s="117"/>
      <c r="AAS106" s="117"/>
      <c r="AAT106" s="117"/>
      <c r="AAU106" s="117"/>
      <c r="AAV106" s="117"/>
      <c r="AAW106" s="117"/>
      <c r="AAX106" s="117"/>
      <c r="AAY106" s="117"/>
      <c r="AAZ106" s="117"/>
      <c r="ABA106" s="117"/>
      <c r="ABB106" s="117"/>
      <c r="ABC106" s="117"/>
      <c r="ABD106" s="117"/>
      <c r="ABE106" s="117"/>
      <c r="ABF106" s="117"/>
      <c r="ABG106" s="117"/>
      <c r="ABH106" s="117"/>
      <c r="ABI106" s="117"/>
      <c r="ABJ106" s="117"/>
      <c r="ABK106" s="117"/>
      <c r="ABL106" s="117"/>
      <c r="ABM106" s="117"/>
      <c r="ABN106" s="117"/>
      <c r="ABO106" s="117"/>
      <c r="ABP106" s="117"/>
      <c r="ABQ106" s="117"/>
      <c r="ABR106" s="117"/>
      <c r="ABS106" s="117"/>
      <c r="ABT106" s="117"/>
      <c r="ABU106" s="117"/>
      <c r="ABV106" s="117"/>
      <c r="ABW106" s="117"/>
      <c r="ABX106" s="117"/>
      <c r="ABY106" s="117"/>
      <c r="ABZ106" s="117"/>
      <c r="ACA106" s="117"/>
      <c r="ACB106" s="117"/>
      <c r="ACC106" s="117"/>
      <c r="ACD106" s="117"/>
      <c r="ACE106" s="117"/>
      <c r="ACF106" s="117"/>
      <c r="ACG106" s="117"/>
      <c r="ACH106" s="117"/>
      <c r="ACI106" s="117"/>
      <c r="ACJ106" s="117"/>
      <c r="ACK106" s="117"/>
      <c r="ACL106" s="117"/>
      <c r="ACM106" s="117"/>
      <c r="ACN106" s="117"/>
      <c r="ACO106" s="117"/>
      <c r="ACP106" s="117"/>
      <c r="ACQ106" s="117"/>
      <c r="ACR106" s="117"/>
      <c r="ACS106" s="117"/>
      <c r="ACT106" s="117"/>
      <c r="ACU106" s="117"/>
      <c r="ACV106" s="117"/>
      <c r="ACW106" s="117"/>
      <c r="ACX106" s="117"/>
      <c r="ACY106" s="117"/>
      <c r="ACZ106" s="117"/>
      <c r="ADA106" s="117"/>
      <c r="ADB106" s="117"/>
      <c r="ADC106" s="117"/>
      <c r="ADD106" s="117"/>
      <c r="ADE106" s="117"/>
      <c r="ADF106" s="117"/>
      <c r="ADG106" s="117"/>
      <c r="ADH106" s="117"/>
      <c r="ADI106" s="117"/>
      <c r="ADJ106" s="117"/>
      <c r="ADK106" s="117"/>
      <c r="ADL106" s="117"/>
      <c r="ADM106" s="117"/>
      <c r="ADN106" s="117"/>
      <c r="ADO106" s="117"/>
      <c r="ADP106" s="117"/>
      <c r="ADQ106" s="117"/>
      <c r="ADR106" s="117"/>
      <c r="ADS106" s="117"/>
      <c r="ADT106" s="117"/>
      <c r="ADU106" s="117"/>
      <c r="ADV106" s="117"/>
      <c r="ADW106" s="117"/>
      <c r="ADX106" s="117"/>
      <c r="ADY106" s="117"/>
      <c r="ADZ106" s="117"/>
      <c r="AEA106" s="117"/>
      <c r="AEB106" s="117"/>
      <c r="AEC106" s="117"/>
      <c r="AED106" s="117"/>
      <c r="AEE106" s="117"/>
      <c r="AEF106" s="117"/>
      <c r="AEG106" s="117"/>
      <c r="AEH106" s="117"/>
      <c r="AEI106" s="117"/>
      <c r="AEJ106" s="117"/>
      <c r="AEK106" s="117"/>
      <c r="AEL106" s="117"/>
      <c r="AEM106" s="117"/>
      <c r="AEN106" s="117"/>
      <c r="AEO106" s="117"/>
      <c r="AEP106" s="117"/>
      <c r="AEQ106" s="117"/>
      <c r="AER106" s="117"/>
      <c r="AES106" s="117"/>
      <c r="AET106" s="117"/>
      <c r="AEU106" s="117"/>
      <c r="AEV106" s="117"/>
      <c r="AEW106" s="117"/>
      <c r="AEX106" s="117"/>
      <c r="AEY106" s="117"/>
      <c r="AEZ106" s="117"/>
      <c r="AFA106" s="117"/>
      <c r="AFB106" s="117"/>
      <c r="AFC106" s="117"/>
      <c r="AFD106" s="117"/>
      <c r="AFE106" s="117"/>
      <c r="AFF106" s="117"/>
      <c r="AFG106" s="117"/>
      <c r="AFH106" s="117"/>
      <c r="AFI106" s="117"/>
      <c r="AFJ106" s="117"/>
      <c r="AFK106" s="117"/>
      <c r="AFL106" s="117"/>
      <c r="AFM106" s="117"/>
      <c r="AFN106" s="117"/>
      <c r="AFO106" s="117"/>
      <c r="AFP106" s="117"/>
      <c r="AFQ106" s="117"/>
      <c r="AFR106" s="117"/>
      <c r="AFS106" s="117"/>
      <c r="AFT106" s="117"/>
      <c r="AFU106" s="117"/>
      <c r="AFV106" s="117"/>
      <c r="AFW106" s="117"/>
      <c r="AFX106" s="117"/>
      <c r="AFY106" s="117"/>
      <c r="AFZ106" s="117"/>
      <c r="AGA106" s="117"/>
      <c r="AGB106" s="117"/>
      <c r="AGC106" s="117"/>
      <c r="AGD106" s="117"/>
      <c r="AGE106" s="117"/>
      <c r="AGF106" s="117"/>
      <c r="AGG106" s="117"/>
      <c r="AGH106" s="117"/>
      <c r="AGI106" s="117"/>
      <c r="AGJ106" s="117"/>
      <c r="AGK106" s="117"/>
      <c r="AGL106" s="117"/>
      <c r="AGM106" s="117"/>
      <c r="AGN106" s="117"/>
      <c r="AGO106" s="117"/>
      <c r="AGP106" s="117"/>
      <c r="AGQ106" s="117"/>
      <c r="AGR106" s="117"/>
      <c r="AGS106" s="117"/>
      <c r="AGT106" s="117"/>
      <c r="AGU106" s="117"/>
      <c r="AGV106" s="117"/>
      <c r="AGW106" s="117"/>
      <c r="AGX106" s="117"/>
      <c r="AGY106" s="117"/>
      <c r="AGZ106" s="117"/>
      <c r="AHA106" s="117"/>
      <c r="AHB106" s="117"/>
      <c r="AHC106" s="117"/>
      <c r="AHD106" s="117"/>
      <c r="AHE106" s="117"/>
      <c r="AHF106" s="117"/>
      <c r="AHG106" s="117"/>
      <c r="AHH106" s="117"/>
      <c r="AHI106" s="117"/>
      <c r="AHJ106" s="117"/>
      <c r="AHK106" s="117"/>
      <c r="AHL106" s="117"/>
      <c r="AHM106" s="117"/>
      <c r="AHN106" s="117"/>
      <c r="AHO106" s="117"/>
      <c r="AHP106" s="117"/>
      <c r="AHQ106" s="117"/>
      <c r="AHR106" s="117"/>
      <c r="AHS106" s="117"/>
      <c r="AHT106" s="117"/>
      <c r="AHU106" s="117"/>
      <c r="AHV106" s="117"/>
      <c r="AHW106" s="117"/>
      <c r="AHX106" s="117"/>
      <c r="AHY106" s="117"/>
      <c r="AHZ106" s="117"/>
      <c r="AIA106" s="117"/>
      <c r="AIB106" s="117"/>
      <c r="AIC106" s="117"/>
      <c r="AID106" s="117"/>
      <c r="AIE106" s="117"/>
      <c r="AIF106" s="117"/>
      <c r="AIG106" s="117"/>
      <c r="AIH106" s="117"/>
      <c r="AII106" s="117"/>
      <c r="AIJ106" s="117"/>
      <c r="AIK106" s="117"/>
      <c r="AIL106" s="117"/>
      <c r="AIM106" s="117"/>
      <c r="AIN106" s="117"/>
      <c r="AIO106" s="117"/>
      <c r="AIP106" s="117"/>
      <c r="AIQ106" s="117"/>
      <c r="AIR106" s="117"/>
      <c r="AIS106" s="117"/>
      <c r="AIT106" s="117"/>
      <c r="AIU106" s="117"/>
      <c r="AIV106" s="117"/>
      <c r="AIW106" s="117"/>
      <c r="AIX106" s="117"/>
      <c r="AIY106" s="117"/>
      <c r="AIZ106" s="117"/>
      <c r="AJA106" s="117"/>
      <c r="AJB106" s="117"/>
      <c r="AJC106" s="117"/>
      <c r="AJD106" s="117"/>
      <c r="AJE106" s="117"/>
      <c r="AJF106" s="117"/>
      <c r="AJG106" s="117"/>
      <c r="AJH106" s="117"/>
      <c r="AJI106" s="117"/>
      <c r="AJJ106" s="117"/>
      <c r="AJK106" s="117"/>
      <c r="AJL106" s="117"/>
      <c r="AJM106" s="117"/>
      <c r="AJN106" s="117"/>
      <c r="AJO106" s="117"/>
      <c r="AJP106" s="117"/>
      <c r="AJQ106" s="117"/>
      <c r="AJR106" s="117"/>
      <c r="AJS106" s="117"/>
      <c r="AJT106" s="117"/>
      <c r="AJU106" s="117"/>
      <c r="AJV106" s="117"/>
      <c r="AJW106" s="117"/>
      <c r="AJX106" s="117"/>
      <c r="AJY106" s="117"/>
      <c r="AJZ106" s="117"/>
      <c r="AKA106" s="117"/>
      <c r="AKB106" s="117"/>
      <c r="AKC106" s="117"/>
      <c r="AKD106" s="117"/>
      <c r="AKE106" s="117"/>
      <c r="AKF106" s="117"/>
      <c r="AKG106" s="117"/>
      <c r="AKH106" s="117"/>
      <c r="AKI106" s="117"/>
      <c r="AKJ106" s="117"/>
      <c r="AKK106" s="117"/>
      <c r="AKL106" s="117"/>
      <c r="AKM106" s="117"/>
      <c r="AKN106" s="117"/>
      <c r="AKO106" s="117"/>
      <c r="AKP106" s="117"/>
      <c r="AKQ106" s="117"/>
      <c r="AKR106" s="117"/>
      <c r="AKS106" s="117"/>
      <c r="AKT106" s="117"/>
      <c r="AKU106" s="117"/>
      <c r="AKV106" s="117"/>
      <c r="AKW106" s="117"/>
      <c r="AKX106" s="117"/>
      <c r="AKY106" s="117"/>
      <c r="AKZ106" s="117"/>
      <c r="ALA106" s="117"/>
      <c r="ALB106" s="117"/>
      <c r="ALC106" s="117"/>
      <c r="ALD106" s="117"/>
      <c r="ALE106" s="117"/>
      <c r="ALF106" s="117"/>
      <c r="ALG106" s="117"/>
      <c r="ALH106" s="117"/>
      <c r="ALI106" s="117"/>
      <c r="ALJ106" s="117"/>
      <c r="ALK106" s="117"/>
      <c r="ALL106" s="117"/>
      <c r="ALM106" s="117"/>
      <c r="ALN106" s="117"/>
      <c r="ALO106" s="117"/>
      <c r="ALP106" s="117"/>
      <c r="ALQ106" s="117"/>
      <c r="ALR106" s="117"/>
      <c r="ALS106" s="117"/>
      <c r="ALT106" s="117"/>
      <c r="ALU106" s="117"/>
      <c r="ALV106" s="117"/>
      <c r="ALW106" s="117"/>
      <c r="ALX106" s="117"/>
      <c r="ALY106" s="117"/>
      <c r="ALZ106" s="117"/>
      <c r="AMA106" s="117"/>
      <c r="AMB106" s="117"/>
      <c r="AMC106" s="117"/>
      <c r="AMD106" s="117"/>
      <c r="AME106" s="117"/>
      <c r="AMF106" s="117"/>
      <c r="AMG106" s="117"/>
      <c r="AMH106" s="117"/>
      <c r="AMI106" s="117"/>
      <c r="AMJ106" s="117"/>
      <c r="AMK106" s="117"/>
      <c r="AML106" s="117"/>
      <c r="AMM106" s="117"/>
      <c r="AMN106" s="117"/>
      <c r="AMO106" s="117"/>
      <c r="AMP106" s="117"/>
      <c r="AMQ106" s="117"/>
      <c r="AMR106" s="117"/>
      <c r="AMS106" s="117"/>
      <c r="AMT106" s="117"/>
      <c r="AMU106" s="117"/>
      <c r="AMV106" s="117"/>
      <c r="AMW106" s="117"/>
      <c r="AMX106" s="117"/>
      <c r="AMY106" s="117"/>
      <c r="AMZ106" s="117"/>
      <c r="ANA106" s="117"/>
      <c r="ANB106" s="117"/>
      <c r="ANC106" s="117"/>
      <c r="AND106" s="117"/>
      <c r="ANE106" s="117"/>
      <c r="ANF106" s="117"/>
      <c r="ANG106" s="117"/>
      <c r="ANH106" s="117"/>
      <c r="ANI106" s="117"/>
      <c r="ANJ106" s="117"/>
      <c r="ANK106" s="117"/>
      <c r="ANL106" s="117"/>
      <c r="ANM106" s="117"/>
      <c r="ANN106" s="117"/>
      <c r="ANO106" s="117"/>
      <c r="ANP106" s="117"/>
      <c r="ANQ106" s="117"/>
      <c r="ANR106" s="117"/>
      <c r="ANS106" s="117"/>
      <c r="ANT106" s="117"/>
      <c r="ANU106" s="117"/>
      <c r="ANV106" s="117"/>
      <c r="ANW106" s="117"/>
      <c r="ANX106" s="117"/>
      <c r="ANY106" s="117"/>
      <c r="ANZ106" s="117"/>
      <c r="AOA106" s="117"/>
      <c r="AOB106" s="117"/>
      <c r="AOC106" s="117"/>
      <c r="AOD106" s="117"/>
      <c r="AOE106" s="117"/>
      <c r="AOF106" s="117"/>
      <c r="AOG106" s="117"/>
      <c r="AOH106" s="117"/>
      <c r="AOI106" s="117"/>
      <c r="AOJ106" s="117"/>
      <c r="AOK106" s="117"/>
      <c r="AOL106" s="117"/>
      <c r="AOM106" s="117"/>
      <c r="AON106" s="117"/>
      <c r="AOO106" s="117"/>
      <c r="AOP106" s="117"/>
      <c r="AOQ106" s="117"/>
      <c r="AOR106" s="117"/>
      <c r="AOS106" s="117"/>
      <c r="AOT106" s="117"/>
      <c r="AOU106" s="117"/>
      <c r="AOV106" s="117"/>
      <c r="AOW106" s="117"/>
      <c r="AOX106" s="117"/>
      <c r="AOY106" s="117"/>
      <c r="AOZ106" s="117"/>
      <c r="APA106" s="117"/>
      <c r="APB106" s="117"/>
      <c r="APC106" s="117"/>
      <c r="APD106" s="117"/>
      <c r="APE106" s="117"/>
      <c r="APF106" s="117"/>
      <c r="APG106" s="117"/>
      <c r="APH106" s="117"/>
      <c r="API106" s="117"/>
      <c r="APJ106" s="117"/>
      <c r="APK106" s="117"/>
      <c r="APL106" s="117"/>
      <c r="APM106" s="117"/>
      <c r="APN106" s="117"/>
      <c r="APO106" s="117"/>
      <c r="APP106" s="117"/>
      <c r="APQ106" s="117"/>
      <c r="APR106" s="117"/>
      <c r="APS106" s="117"/>
      <c r="APT106" s="117"/>
      <c r="APU106" s="117"/>
      <c r="APV106" s="117"/>
      <c r="APW106" s="117"/>
      <c r="APX106" s="117"/>
      <c r="APY106" s="117"/>
      <c r="APZ106" s="117"/>
      <c r="AQA106" s="117"/>
      <c r="AQB106" s="117"/>
      <c r="AQC106" s="117"/>
      <c r="AQD106" s="117"/>
      <c r="AQE106" s="117"/>
      <c r="AQF106" s="117"/>
      <c r="AQG106" s="117"/>
      <c r="AQH106" s="117"/>
      <c r="AQI106" s="117"/>
      <c r="AQJ106" s="117"/>
      <c r="AQK106" s="117"/>
      <c r="AQL106" s="117"/>
      <c r="AQM106" s="117"/>
      <c r="AQN106" s="117"/>
      <c r="AQO106" s="117"/>
      <c r="AQP106" s="117"/>
      <c r="AQQ106" s="117"/>
      <c r="AQR106" s="117"/>
      <c r="AQS106" s="117"/>
      <c r="AQT106" s="117"/>
      <c r="AQU106" s="117"/>
      <c r="AQV106" s="117"/>
      <c r="AQW106" s="117"/>
      <c r="AQX106" s="117"/>
      <c r="AQY106" s="117"/>
      <c r="AQZ106" s="117"/>
      <c r="ARA106" s="117"/>
      <c r="ARB106" s="117"/>
      <c r="ARC106" s="117"/>
      <c r="ARD106" s="117"/>
      <c r="ARE106" s="117"/>
      <c r="ARF106" s="117"/>
      <c r="ARG106" s="117"/>
      <c r="ARH106" s="117"/>
      <c r="ARI106" s="117"/>
      <c r="ARJ106" s="117"/>
      <c r="ARK106" s="117"/>
      <c r="ARL106" s="117"/>
      <c r="ARM106" s="117"/>
      <c r="ARN106" s="117"/>
      <c r="ARO106" s="117"/>
      <c r="ARP106" s="117"/>
      <c r="ARQ106" s="117"/>
      <c r="ARR106" s="117"/>
      <c r="ARS106" s="117"/>
      <c r="ART106" s="117"/>
      <c r="ARU106" s="117"/>
      <c r="ARV106" s="117"/>
      <c r="ARW106" s="117"/>
      <c r="ARX106" s="117"/>
      <c r="ARY106" s="117"/>
      <c r="ARZ106" s="117"/>
      <c r="ASA106" s="117"/>
      <c r="ASB106" s="117"/>
      <c r="ASC106" s="117"/>
      <c r="ASD106" s="117"/>
      <c r="ASE106" s="117"/>
      <c r="ASF106" s="117"/>
      <c r="ASG106" s="117"/>
      <c r="ASH106" s="117"/>
      <c r="ASI106" s="117"/>
      <c r="ASJ106" s="117"/>
      <c r="ASK106" s="117"/>
      <c r="ASL106" s="117"/>
      <c r="ASM106" s="117"/>
      <c r="ASN106" s="117"/>
      <c r="ASO106" s="117"/>
      <c r="ASP106" s="117"/>
      <c r="ASQ106" s="117"/>
      <c r="ASR106" s="117"/>
      <c r="ASS106" s="117"/>
      <c r="AST106" s="117"/>
      <c r="ASU106" s="117"/>
      <c r="ASV106" s="117"/>
      <c r="ASW106" s="117"/>
      <c r="ASX106" s="117"/>
      <c r="ASY106" s="117"/>
      <c r="ASZ106" s="117"/>
      <c r="ATA106" s="117"/>
      <c r="ATB106" s="117"/>
      <c r="ATC106" s="117"/>
      <c r="ATD106" s="117"/>
      <c r="ATE106" s="117"/>
      <c r="ATF106" s="117"/>
      <c r="ATG106" s="117"/>
      <c r="ATH106" s="117"/>
      <c r="ATI106" s="117"/>
      <c r="ATJ106" s="117"/>
      <c r="ATK106" s="117"/>
      <c r="ATL106" s="117"/>
      <c r="ATM106" s="117"/>
      <c r="ATN106" s="117"/>
      <c r="ATO106" s="117"/>
      <c r="ATP106" s="117"/>
      <c r="ATQ106" s="117"/>
      <c r="ATR106" s="117"/>
      <c r="ATS106" s="117"/>
      <c r="ATT106" s="117"/>
      <c r="ATU106" s="117"/>
      <c r="ATV106" s="117"/>
      <c r="ATW106" s="117"/>
      <c r="ATX106" s="117"/>
      <c r="ATY106" s="117"/>
      <c r="ATZ106" s="117"/>
      <c r="AUA106" s="117"/>
      <c r="AUB106" s="117"/>
      <c r="AUC106" s="117"/>
      <c r="AUD106" s="117"/>
      <c r="AUE106" s="117"/>
      <c r="AUF106" s="117"/>
      <c r="AUG106" s="117"/>
      <c r="AUH106" s="117"/>
      <c r="AUI106" s="117"/>
      <c r="AUJ106" s="117"/>
      <c r="AUK106" s="117"/>
      <c r="AUL106" s="117"/>
      <c r="AUM106" s="117"/>
      <c r="AUN106" s="117"/>
      <c r="AUO106" s="117"/>
      <c r="AUP106" s="117"/>
      <c r="AUQ106" s="117"/>
      <c r="AUR106" s="117"/>
      <c r="AUS106" s="117"/>
      <c r="AUT106" s="117"/>
      <c r="AUU106" s="117"/>
      <c r="AUV106" s="117"/>
      <c r="AUW106" s="117"/>
      <c r="AUX106" s="117"/>
      <c r="AUY106" s="117"/>
      <c r="AUZ106" s="117"/>
      <c r="AVA106" s="117"/>
      <c r="AVB106" s="117"/>
      <c r="AVC106" s="117"/>
      <c r="AVD106" s="117"/>
      <c r="AVE106" s="117"/>
      <c r="AVF106" s="117"/>
      <c r="AVG106" s="117"/>
      <c r="AVH106" s="117"/>
      <c r="AVI106" s="117"/>
      <c r="AVJ106" s="117"/>
      <c r="AVK106" s="117"/>
      <c r="AVL106" s="117"/>
      <c r="AVM106" s="117"/>
      <c r="AVN106" s="117"/>
      <c r="AVO106" s="117"/>
      <c r="AVP106" s="117"/>
      <c r="AVQ106" s="117"/>
      <c r="AVR106" s="117"/>
      <c r="AVS106" s="117"/>
      <c r="AVT106" s="117"/>
      <c r="AVU106" s="117"/>
      <c r="AVV106" s="117"/>
      <c r="AVW106" s="117"/>
      <c r="AVX106" s="117"/>
      <c r="AVY106" s="117"/>
      <c r="AVZ106" s="117"/>
      <c r="AWA106" s="117"/>
      <c r="AWB106" s="117"/>
      <c r="AWC106" s="117"/>
      <c r="AWD106" s="117"/>
      <c r="AWE106" s="117"/>
      <c r="AWF106" s="117"/>
      <c r="AWG106" s="117"/>
      <c r="AWH106" s="117"/>
      <c r="AWI106" s="117"/>
      <c r="AWJ106" s="117"/>
      <c r="AWK106" s="117"/>
      <c r="AWL106" s="117"/>
      <c r="AWM106" s="117"/>
      <c r="AWN106" s="117"/>
      <c r="AWO106" s="117"/>
      <c r="AWP106" s="117"/>
      <c r="AWQ106" s="117"/>
      <c r="AWR106" s="117"/>
      <c r="AWS106" s="117"/>
      <c r="AWT106" s="117"/>
      <c r="AWU106" s="117"/>
      <c r="AWV106" s="117"/>
      <c r="AWW106" s="117"/>
      <c r="AWX106" s="117"/>
      <c r="AWY106" s="117"/>
      <c r="AWZ106" s="117"/>
      <c r="AXA106" s="117"/>
      <c r="AXB106" s="117"/>
      <c r="AXC106" s="117"/>
      <c r="AXD106" s="117"/>
      <c r="AXE106" s="117"/>
      <c r="AXF106" s="117"/>
      <c r="AXG106" s="117"/>
      <c r="AXH106" s="117"/>
      <c r="AXI106" s="117"/>
      <c r="AXJ106" s="117"/>
      <c r="AXK106" s="117"/>
      <c r="AXL106" s="117"/>
      <c r="AXM106" s="117"/>
      <c r="AXN106" s="117"/>
      <c r="AXO106" s="117"/>
      <c r="AXP106" s="117"/>
      <c r="AXQ106" s="117"/>
      <c r="AXR106" s="117"/>
      <c r="AXS106" s="117"/>
      <c r="AXT106" s="117"/>
      <c r="AXU106" s="117"/>
      <c r="AXV106" s="117"/>
      <c r="AXW106" s="117"/>
      <c r="AXX106" s="117"/>
      <c r="AXY106" s="117"/>
      <c r="AXZ106" s="117"/>
      <c r="AYA106" s="117"/>
      <c r="AYB106" s="117"/>
      <c r="AYC106" s="117"/>
      <c r="AYD106" s="117"/>
      <c r="AYE106" s="117"/>
      <c r="AYF106" s="117"/>
      <c r="AYG106" s="117"/>
      <c r="AYH106" s="117"/>
      <c r="AYI106" s="117"/>
      <c r="AYJ106" s="117"/>
      <c r="AYK106" s="117"/>
      <c r="AYL106" s="117"/>
      <c r="AYM106" s="117"/>
      <c r="AYN106" s="117"/>
      <c r="AYO106" s="117"/>
      <c r="AYP106" s="117"/>
      <c r="AYQ106" s="117"/>
      <c r="AYR106" s="117"/>
      <c r="AYS106" s="117"/>
      <c r="AYT106" s="117"/>
      <c r="AYU106" s="117"/>
      <c r="AYV106" s="117"/>
      <c r="AYW106" s="117"/>
      <c r="AYX106" s="117"/>
      <c r="AYY106" s="117"/>
      <c r="AYZ106" s="117"/>
      <c r="AZA106" s="117"/>
      <c r="AZB106" s="117"/>
      <c r="AZC106" s="117"/>
      <c r="AZD106" s="117"/>
      <c r="AZE106" s="117"/>
      <c r="AZF106" s="117"/>
      <c r="AZG106" s="117"/>
      <c r="AZH106" s="117"/>
      <c r="AZI106" s="117"/>
      <c r="AZJ106" s="117"/>
      <c r="AZK106" s="117"/>
      <c r="AZL106" s="117"/>
      <c r="AZM106" s="117"/>
      <c r="AZN106" s="117"/>
      <c r="AZO106" s="117"/>
      <c r="AZP106" s="117"/>
      <c r="AZQ106" s="117"/>
      <c r="AZR106" s="117"/>
      <c r="AZS106" s="117"/>
      <c r="AZT106" s="117"/>
      <c r="AZU106" s="117"/>
      <c r="AZV106" s="117"/>
      <c r="AZW106" s="117"/>
      <c r="AZX106" s="117"/>
      <c r="AZY106" s="117"/>
      <c r="AZZ106" s="117"/>
      <c r="BAA106" s="117"/>
      <c r="BAB106" s="117"/>
      <c r="BAC106" s="117"/>
      <c r="BAD106" s="117"/>
      <c r="BAE106" s="117"/>
      <c r="BAF106" s="117"/>
      <c r="BAG106" s="117"/>
      <c r="BAH106" s="117"/>
      <c r="BAI106" s="117"/>
      <c r="BAJ106" s="117"/>
      <c r="BAK106" s="117"/>
      <c r="BAL106" s="117"/>
      <c r="BAM106" s="117"/>
      <c r="BAN106" s="117"/>
      <c r="BAO106" s="117"/>
      <c r="BAP106" s="117"/>
      <c r="BAQ106" s="117"/>
      <c r="BAR106" s="117"/>
      <c r="BAS106" s="117"/>
      <c r="BAT106" s="117"/>
      <c r="BAU106" s="117"/>
      <c r="BAV106" s="117"/>
      <c r="BAW106" s="117"/>
      <c r="BAX106" s="117"/>
      <c r="BAY106" s="117"/>
      <c r="BAZ106" s="117"/>
      <c r="BBA106" s="117"/>
      <c r="BBB106" s="117"/>
      <c r="BBC106" s="117"/>
      <c r="BBD106" s="117"/>
      <c r="BBE106" s="117"/>
      <c r="BBF106" s="117"/>
      <c r="BBG106" s="117"/>
      <c r="BBH106" s="117"/>
      <c r="BBI106" s="117"/>
      <c r="BBJ106" s="117"/>
      <c r="BBK106" s="117"/>
      <c r="BBL106" s="117"/>
      <c r="BBM106" s="117"/>
      <c r="BBN106" s="117"/>
      <c r="BBO106" s="117"/>
      <c r="BBP106" s="117"/>
      <c r="BBQ106" s="117"/>
      <c r="BBR106" s="117"/>
      <c r="BBS106" s="117"/>
      <c r="BBT106" s="117"/>
      <c r="BBU106" s="117"/>
      <c r="BBV106" s="117"/>
      <c r="BBW106" s="117"/>
      <c r="BBX106" s="117"/>
      <c r="BBY106" s="117"/>
      <c r="BBZ106" s="117"/>
      <c r="BCA106" s="117"/>
      <c r="BCB106" s="117"/>
      <c r="BCC106" s="117"/>
      <c r="BCD106" s="117"/>
      <c r="BCE106" s="117"/>
      <c r="BCF106" s="117"/>
      <c r="BCG106" s="117"/>
      <c r="BCH106" s="117"/>
      <c r="BCI106" s="117"/>
      <c r="BCJ106" s="117"/>
      <c r="BCK106" s="117"/>
      <c r="BCL106" s="117"/>
      <c r="BCM106" s="117"/>
      <c r="BCN106" s="117"/>
      <c r="BCO106" s="117"/>
      <c r="BCP106" s="117"/>
      <c r="BCQ106" s="117"/>
      <c r="BCR106" s="117"/>
      <c r="BCS106" s="117"/>
      <c r="BCT106" s="117"/>
      <c r="BCU106" s="117"/>
      <c r="BCV106" s="117"/>
      <c r="BCW106" s="117"/>
      <c r="BCX106" s="117"/>
      <c r="BCY106" s="117"/>
      <c r="BCZ106" s="117"/>
      <c r="BDA106" s="117"/>
      <c r="BDB106" s="117"/>
      <c r="BDC106" s="117"/>
      <c r="BDD106" s="117"/>
      <c r="BDE106" s="117"/>
      <c r="BDF106" s="117"/>
      <c r="BDG106" s="117"/>
      <c r="BDH106" s="117"/>
      <c r="BDI106" s="117"/>
      <c r="BDJ106" s="117"/>
      <c r="BDK106" s="117"/>
      <c r="BDL106" s="117"/>
      <c r="BDM106" s="117"/>
      <c r="BDN106" s="117"/>
      <c r="BDO106" s="117"/>
      <c r="BDP106" s="117"/>
      <c r="BDQ106" s="117"/>
      <c r="BDR106" s="117"/>
      <c r="BDS106" s="117"/>
      <c r="BDT106" s="117"/>
      <c r="BDU106" s="117"/>
      <c r="BDV106" s="117"/>
      <c r="BDW106" s="117"/>
      <c r="BDX106" s="117"/>
      <c r="BDY106" s="117"/>
      <c r="BDZ106" s="117"/>
      <c r="BEA106" s="117"/>
      <c r="BEB106" s="117"/>
      <c r="BEC106" s="117"/>
      <c r="BED106" s="117"/>
      <c r="BEE106" s="117"/>
      <c r="BEF106" s="117"/>
      <c r="BEG106" s="117"/>
      <c r="BEH106" s="117"/>
      <c r="BEI106" s="117"/>
      <c r="BEJ106" s="117"/>
      <c r="BEK106" s="117"/>
      <c r="BEL106" s="117"/>
      <c r="BEM106" s="117"/>
      <c r="BEN106" s="117"/>
      <c r="BEO106" s="117"/>
      <c r="BEP106" s="117"/>
      <c r="BEQ106" s="117"/>
      <c r="BER106" s="117"/>
      <c r="BES106" s="117"/>
      <c r="BET106" s="117"/>
      <c r="BEU106" s="117"/>
      <c r="BEV106" s="117"/>
      <c r="BEW106" s="117"/>
      <c r="BEX106" s="117"/>
      <c r="BEY106" s="117"/>
      <c r="BEZ106" s="117"/>
      <c r="BFA106" s="117"/>
      <c r="BFB106" s="117"/>
      <c r="BFC106" s="117"/>
      <c r="BFD106" s="117"/>
      <c r="BFE106" s="117"/>
      <c r="BFF106" s="117"/>
      <c r="BFG106" s="117"/>
      <c r="BFH106" s="117"/>
      <c r="BFI106" s="117"/>
      <c r="BFJ106" s="117"/>
      <c r="BFK106" s="117"/>
      <c r="BFL106" s="117"/>
      <c r="BFM106" s="117"/>
      <c r="BFN106" s="117"/>
      <c r="BFO106" s="117"/>
      <c r="BFP106" s="117"/>
      <c r="BFQ106" s="117"/>
      <c r="BFR106" s="117"/>
      <c r="BFS106" s="117"/>
      <c r="BFT106" s="117"/>
      <c r="BFU106" s="117"/>
      <c r="BFV106" s="117"/>
      <c r="BFW106" s="117"/>
      <c r="BFX106" s="117"/>
      <c r="BFY106" s="117"/>
      <c r="BFZ106" s="117"/>
      <c r="BGA106" s="117"/>
      <c r="BGB106" s="117"/>
      <c r="BGC106" s="117"/>
      <c r="BGD106" s="117"/>
      <c r="BGE106" s="117"/>
      <c r="BGF106" s="117"/>
      <c r="BGG106" s="117"/>
      <c r="BGH106" s="117"/>
      <c r="BGI106" s="117"/>
      <c r="BGJ106" s="117"/>
      <c r="BGK106" s="117"/>
      <c r="BGL106" s="117"/>
      <c r="BGM106" s="117"/>
      <c r="BGN106" s="117"/>
      <c r="BGO106" s="117"/>
      <c r="BGP106" s="117"/>
      <c r="BGQ106" s="117"/>
      <c r="BGR106" s="117"/>
      <c r="BGS106" s="117"/>
      <c r="BGT106" s="117"/>
      <c r="BGU106" s="117"/>
      <c r="BGV106" s="117"/>
      <c r="BGW106" s="117"/>
      <c r="BGX106" s="117"/>
      <c r="BGY106" s="117"/>
      <c r="BGZ106" s="117"/>
      <c r="BHA106" s="117"/>
      <c r="BHB106" s="117"/>
      <c r="BHC106" s="117"/>
      <c r="BHD106" s="117"/>
      <c r="BHE106" s="117"/>
      <c r="BHF106" s="117"/>
      <c r="BHG106" s="117"/>
      <c r="BHH106" s="117"/>
      <c r="BHI106" s="117"/>
      <c r="BHJ106" s="117"/>
      <c r="BHK106" s="117"/>
      <c r="BHL106" s="117"/>
      <c r="BHM106" s="117"/>
      <c r="BHN106" s="117"/>
      <c r="BHO106" s="117"/>
      <c r="BHP106" s="117"/>
      <c r="BHQ106" s="117"/>
      <c r="BHR106" s="117"/>
      <c r="BHS106" s="117"/>
      <c r="BHT106" s="117"/>
      <c r="BHU106" s="117"/>
      <c r="BHV106" s="117"/>
      <c r="BHW106" s="117"/>
      <c r="BHX106" s="117"/>
      <c r="BHY106" s="117"/>
      <c r="BHZ106" s="117"/>
      <c r="BIA106" s="117"/>
      <c r="BIB106" s="117"/>
      <c r="BIC106" s="117"/>
      <c r="BID106" s="117"/>
      <c r="BIE106" s="117"/>
      <c r="BIF106" s="117"/>
      <c r="BIG106" s="117"/>
      <c r="BIH106" s="117"/>
      <c r="BII106" s="117"/>
      <c r="BIJ106" s="117"/>
      <c r="BIK106" s="117"/>
      <c r="BIL106" s="117"/>
      <c r="BIM106" s="117"/>
      <c r="BIN106" s="117"/>
      <c r="BIO106" s="117"/>
      <c r="BIP106" s="117"/>
      <c r="BIQ106" s="117"/>
      <c r="BIR106" s="117"/>
      <c r="BIS106" s="117"/>
      <c r="BIT106" s="117"/>
      <c r="BIU106" s="117"/>
      <c r="BIV106" s="117"/>
      <c r="BIW106" s="117"/>
      <c r="BIX106" s="117"/>
      <c r="BIY106" s="117"/>
      <c r="BIZ106" s="117"/>
      <c r="BJA106" s="117"/>
      <c r="BJB106" s="117"/>
      <c r="BJC106" s="117"/>
      <c r="BJD106" s="117"/>
      <c r="BJE106" s="117"/>
      <c r="BJF106" s="117"/>
      <c r="BJG106" s="117"/>
      <c r="BJH106" s="117"/>
      <c r="BJI106" s="117"/>
      <c r="BJJ106" s="117"/>
      <c r="BJK106" s="117"/>
      <c r="BJL106" s="117"/>
      <c r="BJM106" s="117"/>
      <c r="BJN106" s="117"/>
      <c r="BJO106" s="117"/>
      <c r="BJP106" s="117"/>
      <c r="BJQ106" s="117"/>
      <c r="BJR106" s="117"/>
      <c r="BJS106" s="117"/>
      <c r="BJT106" s="117"/>
      <c r="BJU106" s="117"/>
      <c r="BJV106" s="117"/>
      <c r="BJW106" s="117"/>
      <c r="BJX106" s="117"/>
      <c r="BJY106" s="117"/>
      <c r="BJZ106" s="117"/>
      <c r="BKA106" s="117"/>
      <c r="BKB106" s="117"/>
      <c r="BKC106" s="117"/>
      <c r="BKD106" s="117"/>
      <c r="BKE106" s="117"/>
      <c r="BKF106" s="117"/>
      <c r="BKG106" s="117"/>
      <c r="BKH106" s="117"/>
      <c r="BKI106" s="117"/>
      <c r="BKJ106" s="117"/>
      <c r="BKK106" s="117"/>
      <c r="BKL106" s="117"/>
      <c r="BKM106" s="117"/>
      <c r="BKN106" s="117"/>
      <c r="BKO106" s="117"/>
      <c r="BKP106" s="117"/>
      <c r="BKQ106" s="117"/>
      <c r="BKR106" s="117"/>
      <c r="BKS106" s="117"/>
      <c r="BKT106" s="117"/>
      <c r="BKU106" s="117"/>
      <c r="BKV106" s="117"/>
      <c r="BKW106" s="117"/>
      <c r="BKX106" s="117"/>
      <c r="BKY106" s="117"/>
      <c r="BKZ106" s="117"/>
      <c r="BLA106" s="117"/>
      <c r="BLB106" s="117"/>
      <c r="BLC106" s="117"/>
      <c r="BLD106" s="117"/>
      <c r="BLE106" s="117"/>
      <c r="BLF106" s="117"/>
      <c r="BLG106" s="117"/>
      <c r="BLH106" s="117"/>
      <c r="BLI106" s="117"/>
      <c r="BLJ106" s="117"/>
      <c r="BLK106" s="117"/>
      <c r="BLL106" s="117"/>
      <c r="BLM106" s="117"/>
      <c r="BLN106" s="117"/>
      <c r="BLO106" s="117"/>
      <c r="BLP106" s="117"/>
      <c r="BLQ106" s="117"/>
      <c r="BLR106" s="117"/>
      <c r="BLS106" s="117"/>
      <c r="BLT106" s="117"/>
      <c r="BLU106" s="117"/>
      <c r="BLV106" s="117"/>
      <c r="BLW106" s="117"/>
      <c r="BLX106" s="117"/>
      <c r="BLY106" s="117"/>
      <c r="BLZ106" s="117"/>
      <c r="BMA106" s="117"/>
      <c r="BMB106" s="117"/>
      <c r="BMC106" s="117"/>
      <c r="BMD106" s="117"/>
      <c r="BME106" s="117"/>
      <c r="BMF106" s="117"/>
      <c r="BMG106" s="117"/>
      <c r="BMH106" s="117"/>
      <c r="BMI106" s="117"/>
      <c r="BMJ106" s="117"/>
      <c r="BMK106" s="117"/>
      <c r="BML106" s="117"/>
      <c r="BMM106" s="117"/>
      <c r="BMN106" s="117"/>
      <c r="BMO106" s="117"/>
      <c r="BMP106" s="117"/>
      <c r="BMQ106" s="117"/>
      <c r="BMR106" s="117"/>
      <c r="BMS106" s="117"/>
      <c r="BMT106" s="117"/>
      <c r="BMU106" s="117"/>
      <c r="BMV106" s="117"/>
      <c r="BMW106" s="117"/>
      <c r="BMX106" s="117"/>
      <c r="BMY106" s="117"/>
      <c r="BMZ106" s="117"/>
      <c r="BNA106" s="117"/>
      <c r="BNB106" s="117"/>
      <c r="BNC106" s="117"/>
      <c r="BND106" s="117"/>
      <c r="BNE106" s="117"/>
      <c r="BNF106" s="117"/>
      <c r="BNG106" s="117"/>
      <c r="BNH106" s="117"/>
      <c r="BNI106" s="117"/>
      <c r="BNJ106" s="117"/>
      <c r="BNK106" s="117"/>
      <c r="BNL106" s="117"/>
      <c r="BNM106" s="117"/>
      <c r="BNN106" s="117"/>
      <c r="BNO106" s="117"/>
      <c r="BNP106" s="117"/>
      <c r="BNQ106" s="117"/>
      <c r="BNR106" s="117"/>
      <c r="BNS106" s="117"/>
      <c r="BNT106" s="117"/>
      <c r="BNU106" s="117"/>
      <c r="BNV106" s="117"/>
      <c r="BNW106" s="117"/>
      <c r="BNX106" s="117"/>
      <c r="BNY106" s="117"/>
      <c r="BNZ106" s="117"/>
      <c r="BOA106" s="117"/>
      <c r="BOB106" s="117"/>
      <c r="BOC106" s="117"/>
      <c r="BOD106" s="117"/>
      <c r="BOE106" s="117"/>
      <c r="BOF106" s="117"/>
      <c r="BOG106" s="117"/>
      <c r="BOH106" s="117"/>
      <c r="BOI106" s="117"/>
      <c r="BOJ106" s="117"/>
      <c r="BOK106" s="117"/>
      <c r="BOL106" s="117"/>
      <c r="BOM106" s="117"/>
      <c r="BON106" s="117"/>
      <c r="BOO106" s="117"/>
      <c r="BOP106" s="117"/>
      <c r="BOQ106" s="117"/>
      <c r="BOR106" s="117"/>
      <c r="BOS106" s="117"/>
      <c r="BOT106" s="117"/>
      <c r="BOU106" s="117"/>
      <c r="BOV106" s="117"/>
      <c r="BOW106" s="117"/>
      <c r="BOX106" s="117"/>
      <c r="BOY106" s="117"/>
      <c r="BOZ106" s="117"/>
      <c r="BPA106" s="117"/>
      <c r="BPB106" s="117"/>
      <c r="BPC106" s="117"/>
      <c r="BPD106" s="117"/>
      <c r="BPE106" s="117"/>
      <c r="BPF106" s="117"/>
      <c r="BPG106" s="117"/>
      <c r="BPH106" s="117"/>
      <c r="BPI106" s="117"/>
      <c r="BPJ106" s="117"/>
      <c r="BPK106" s="117"/>
      <c r="BPL106" s="117"/>
      <c r="BPM106" s="117"/>
      <c r="BPN106" s="117"/>
      <c r="BPO106" s="117"/>
      <c r="BPP106" s="117"/>
      <c r="BPQ106" s="117"/>
      <c r="BPR106" s="117"/>
      <c r="BPS106" s="117"/>
      <c r="BPT106" s="117"/>
      <c r="BPU106" s="117"/>
      <c r="BPV106" s="117"/>
      <c r="BPW106" s="117"/>
      <c r="BPX106" s="117"/>
      <c r="BPY106" s="117"/>
      <c r="BPZ106" s="117"/>
      <c r="BQA106" s="117"/>
      <c r="BQB106" s="117"/>
      <c r="BQC106" s="117"/>
      <c r="BQD106" s="117"/>
      <c r="BQE106" s="117"/>
      <c r="BQF106" s="117"/>
      <c r="BQG106" s="117"/>
      <c r="BQH106" s="117"/>
      <c r="BQI106" s="117"/>
      <c r="BQJ106" s="117"/>
      <c r="BQK106" s="117"/>
      <c r="BQL106" s="117"/>
      <c r="BQM106" s="117"/>
      <c r="BQN106" s="117"/>
      <c r="BQO106" s="117"/>
      <c r="BQP106" s="117"/>
      <c r="BQQ106" s="117"/>
      <c r="BQR106" s="117"/>
      <c r="BQS106" s="117"/>
      <c r="BQT106" s="117"/>
      <c r="BQU106" s="117"/>
      <c r="BQV106" s="117"/>
      <c r="BQW106" s="117"/>
      <c r="BQX106" s="117"/>
      <c r="BQY106" s="117"/>
      <c r="BQZ106" s="117"/>
      <c r="BRA106" s="117"/>
      <c r="BRB106" s="117"/>
      <c r="BRC106" s="117"/>
      <c r="BRD106" s="117"/>
      <c r="BRE106" s="117"/>
      <c r="BRF106" s="117"/>
      <c r="BRG106" s="117"/>
      <c r="BRH106" s="117"/>
      <c r="BRI106" s="117"/>
      <c r="BRJ106" s="117"/>
      <c r="BRK106" s="117"/>
      <c r="BRL106" s="117"/>
      <c r="BRM106" s="117"/>
      <c r="BRN106" s="117"/>
      <c r="BRO106" s="117"/>
      <c r="BRP106" s="117"/>
      <c r="BRQ106" s="117"/>
      <c r="BRR106" s="117"/>
      <c r="BRS106" s="117"/>
      <c r="BRT106" s="117"/>
      <c r="BRU106" s="117"/>
      <c r="BRV106" s="117"/>
      <c r="BRW106" s="117"/>
      <c r="BRX106" s="117"/>
      <c r="BRY106" s="117"/>
      <c r="BRZ106" s="117"/>
      <c r="BSA106" s="117"/>
      <c r="BSB106" s="117"/>
      <c r="BSC106" s="117"/>
      <c r="BSD106" s="117"/>
      <c r="BSE106" s="117"/>
      <c r="BSF106" s="117"/>
      <c r="BSG106" s="117"/>
      <c r="BSH106" s="117"/>
      <c r="BSI106" s="117"/>
      <c r="BSJ106" s="117"/>
      <c r="BSK106" s="117"/>
      <c r="BSL106" s="117"/>
      <c r="BSM106" s="117"/>
      <c r="BSN106" s="117"/>
      <c r="BSO106" s="117"/>
      <c r="BSP106" s="117"/>
      <c r="BSQ106" s="117"/>
      <c r="BSR106" s="117"/>
      <c r="BSS106" s="117"/>
      <c r="BST106" s="117"/>
      <c r="BSU106" s="117"/>
      <c r="BSV106" s="117"/>
      <c r="BSW106" s="117"/>
      <c r="BSX106" s="117"/>
      <c r="BSY106" s="117"/>
      <c r="BSZ106" s="117"/>
      <c r="BTA106" s="117"/>
      <c r="BTB106" s="117"/>
      <c r="BTC106" s="117"/>
      <c r="BTD106" s="117"/>
      <c r="BTE106" s="117"/>
      <c r="BTF106" s="117"/>
      <c r="BTG106" s="117"/>
      <c r="BTH106" s="117"/>
      <c r="BTI106" s="117"/>
      <c r="BTJ106" s="117"/>
      <c r="BTK106" s="117"/>
      <c r="BTL106" s="117"/>
      <c r="BTM106" s="117"/>
      <c r="BTN106" s="117"/>
      <c r="BTO106" s="117"/>
      <c r="BTP106" s="117"/>
      <c r="BTQ106" s="117"/>
      <c r="BTR106" s="117"/>
      <c r="BTS106" s="117"/>
      <c r="BTT106" s="117"/>
      <c r="BTU106" s="117"/>
      <c r="BTV106" s="117"/>
      <c r="BTW106" s="117"/>
      <c r="BTX106" s="117"/>
      <c r="BTY106" s="117"/>
      <c r="BTZ106" s="117"/>
      <c r="BUA106" s="117"/>
      <c r="BUB106" s="117"/>
      <c r="BUC106" s="117"/>
      <c r="BUD106" s="117"/>
      <c r="BUE106" s="117"/>
      <c r="BUF106" s="117"/>
      <c r="BUG106" s="117"/>
      <c r="BUH106" s="117"/>
      <c r="BUI106" s="117"/>
      <c r="BUJ106" s="117"/>
      <c r="BUK106" s="117"/>
      <c r="BUL106" s="117"/>
      <c r="BUM106" s="117"/>
      <c r="BUN106" s="117"/>
      <c r="BUO106" s="117"/>
      <c r="BUP106" s="117"/>
      <c r="BUQ106" s="117"/>
      <c r="BUR106" s="117"/>
      <c r="BUS106" s="117"/>
      <c r="BUT106" s="117"/>
      <c r="BUU106" s="117"/>
      <c r="BUV106" s="117"/>
      <c r="BUW106" s="117"/>
      <c r="BUX106" s="117"/>
      <c r="BUY106" s="117"/>
      <c r="BUZ106" s="117"/>
      <c r="BVA106" s="117"/>
      <c r="BVB106" s="117"/>
      <c r="BVC106" s="117"/>
      <c r="BVD106" s="117"/>
      <c r="BVE106" s="117"/>
      <c r="BVF106" s="117"/>
      <c r="BVG106" s="117"/>
      <c r="BVH106" s="117"/>
      <c r="BVI106" s="117"/>
      <c r="BVJ106" s="117"/>
      <c r="BVK106" s="117"/>
      <c r="BVL106" s="117"/>
      <c r="BVM106" s="117"/>
      <c r="BVN106" s="117"/>
      <c r="BVO106" s="117"/>
      <c r="BVP106" s="117"/>
      <c r="BVQ106" s="117"/>
      <c r="BVR106" s="117"/>
      <c r="BVS106" s="117"/>
      <c r="BVT106" s="117"/>
      <c r="BVU106" s="117"/>
      <c r="BVV106" s="117"/>
      <c r="BVW106" s="117"/>
      <c r="BVX106" s="117"/>
      <c r="BVY106" s="117"/>
      <c r="BVZ106" s="117"/>
      <c r="BWA106" s="117"/>
      <c r="BWB106" s="117"/>
      <c r="BWC106" s="117"/>
      <c r="BWD106" s="117"/>
      <c r="BWE106" s="117"/>
      <c r="BWF106" s="117"/>
      <c r="BWG106" s="117"/>
      <c r="BWH106" s="117"/>
      <c r="BWI106" s="117"/>
      <c r="BWJ106" s="117"/>
      <c r="BWK106" s="117"/>
      <c r="BWL106" s="117"/>
      <c r="BWM106" s="117"/>
      <c r="BWN106" s="117"/>
      <c r="BWO106" s="117"/>
      <c r="BWP106" s="117"/>
      <c r="BWQ106" s="117"/>
      <c r="BWR106" s="117"/>
      <c r="BWS106" s="117"/>
      <c r="BWT106" s="117"/>
      <c r="BWU106" s="117"/>
      <c r="BWV106" s="117"/>
      <c r="BWW106" s="117"/>
      <c r="BWX106" s="117"/>
      <c r="BWY106" s="117"/>
      <c r="BWZ106" s="117"/>
      <c r="BXA106" s="117"/>
      <c r="BXB106" s="117"/>
      <c r="BXC106" s="117"/>
      <c r="BXD106" s="117"/>
      <c r="BXE106" s="117"/>
      <c r="BXF106" s="117"/>
      <c r="BXG106" s="117"/>
      <c r="BXH106" s="117"/>
      <c r="BXI106" s="117"/>
      <c r="BXJ106" s="117"/>
      <c r="BXK106" s="117"/>
      <c r="BXL106" s="117"/>
      <c r="BXM106" s="117"/>
      <c r="BXN106" s="117"/>
      <c r="BXO106" s="117"/>
      <c r="BXP106" s="117"/>
      <c r="BXQ106" s="117"/>
      <c r="BXR106" s="117"/>
      <c r="BXS106" s="117"/>
      <c r="BXT106" s="117"/>
      <c r="BXU106" s="117"/>
      <c r="BXV106" s="117"/>
      <c r="BXW106" s="117"/>
      <c r="BXX106" s="117"/>
      <c r="BXY106" s="117"/>
      <c r="BXZ106" s="117"/>
      <c r="BYA106" s="117"/>
      <c r="BYB106" s="117"/>
      <c r="BYC106" s="117"/>
      <c r="BYD106" s="117"/>
      <c r="BYE106" s="117"/>
      <c r="BYF106" s="117"/>
      <c r="BYG106" s="117"/>
      <c r="BYH106" s="117"/>
      <c r="BYI106" s="117"/>
      <c r="BYJ106" s="117"/>
      <c r="BYK106" s="117"/>
      <c r="BYL106" s="117"/>
      <c r="BYM106" s="117"/>
      <c r="BYN106" s="117"/>
      <c r="BYO106" s="117"/>
      <c r="BYP106" s="117"/>
      <c r="BYQ106" s="117"/>
      <c r="BYR106" s="117"/>
      <c r="BYS106" s="117"/>
      <c r="BYT106" s="117"/>
      <c r="BYU106" s="117"/>
      <c r="BYV106" s="117"/>
      <c r="BYW106" s="117"/>
      <c r="BYX106" s="117"/>
      <c r="BYY106" s="117"/>
      <c r="BYZ106" s="117"/>
      <c r="BZA106" s="117"/>
      <c r="BZB106" s="117"/>
      <c r="BZC106" s="117"/>
      <c r="BZD106" s="117"/>
      <c r="BZE106" s="117"/>
      <c r="BZF106" s="117"/>
      <c r="BZG106" s="117"/>
      <c r="BZH106" s="117"/>
      <c r="BZI106" s="117"/>
      <c r="BZJ106" s="117"/>
      <c r="BZK106" s="117"/>
      <c r="BZL106" s="117"/>
      <c r="BZM106" s="117"/>
      <c r="BZN106" s="117"/>
      <c r="BZO106" s="117"/>
      <c r="BZP106" s="117"/>
      <c r="BZQ106" s="117"/>
      <c r="BZR106" s="117"/>
      <c r="BZS106" s="117"/>
      <c r="BZT106" s="117"/>
      <c r="BZU106" s="117"/>
      <c r="BZV106" s="117"/>
      <c r="BZW106" s="117"/>
      <c r="BZX106" s="117"/>
      <c r="BZY106" s="117"/>
      <c r="BZZ106" s="117"/>
      <c r="CAA106" s="117"/>
      <c r="CAB106" s="117"/>
      <c r="CAC106" s="117"/>
      <c r="CAD106" s="117"/>
      <c r="CAE106" s="117"/>
      <c r="CAF106" s="117"/>
      <c r="CAG106" s="117"/>
      <c r="CAH106" s="117"/>
      <c r="CAI106" s="117"/>
      <c r="CAJ106" s="117"/>
      <c r="CAK106" s="117"/>
      <c r="CAL106" s="117"/>
      <c r="CAM106" s="117"/>
      <c r="CAN106" s="117"/>
      <c r="CAO106" s="117"/>
      <c r="CAP106" s="117"/>
      <c r="CAQ106" s="117"/>
      <c r="CAR106" s="117"/>
      <c r="CAS106" s="117"/>
      <c r="CAT106" s="117"/>
      <c r="CAU106" s="117"/>
      <c r="CAV106" s="117"/>
      <c r="CAW106" s="117"/>
      <c r="CAX106" s="117"/>
      <c r="CAY106" s="117"/>
      <c r="CAZ106" s="117"/>
      <c r="CBA106" s="117"/>
      <c r="CBB106" s="117"/>
      <c r="CBC106" s="117"/>
      <c r="CBD106" s="117"/>
      <c r="CBE106" s="117"/>
      <c r="CBF106" s="117"/>
      <c r="CBG106" s="117"/>
      <c r="CBH106" s="117"/>
      <c r="CBI106" s="117"/>
      <c r="CBJ106" s="117"/>
      <c r="CBK106" s="117"/>
      <c r="CBL106" s="117"/>
      <c r="CBM106" s="117"/>
      <c r="CBN106" s="117"/>
      <c r="CBO106" s="117"/>
      <c r="CBP106" s="117"/>
      <c r="CBQ106" s="117"/>
      <c r="CBR106" s="117"/>
      <c r="CBS106" s="117"/>
      <c r="CBT106" s="117"/>
      <c r="CBU106" s="117"/>
      <c r="CBV106" s="117"/>
      <c r="CBW106" s="117"/>
      <c r="CBX106" s="117"/>
      <c r="CBY106" s="117"/>
      <c r="CBZ106" s="117"/>
      <c r="CCA106" s="117"/>
      <c r="CCB106" s="117"/>
      <c r="CCC106" s="117"/>
      <c r="CCD106" s="117"/>
      <c r="CCE106" s="117"/>
      <c r="CCF106" s="117"/>
      <c r="CCG106" s="117"/>
      <c r="CCH106" s="117"/>
      <c r="CCI106" s="117"/>
      <c r="CCJ106" s="117"/>
      <c r="CCK106" s="117"/>
      <c r="CCL106" s="117"/>
      <c r="CCM106" s="117"/>
      <c r="CCN106" s="117"/>
      <c r="CCO106" s="117"/>
      <c r="CCP106" s="117"/>
      <c r="CCQ106" s="117"/>
      <c r="CCR106" s="117"/>
      <c r="CCS106" s="117"/>
      <c r="CCT106" s="117"/>
      <c r="CCU106" s="117"/>
      <c r="CCV106" s="117"/>
      <c r="CCW106" s="117"/>
      <c r="CCX106" s="117"/>
      <c r="CCY106" s="117"/>
      <c r="CCZ106" s="117"/>
      <c r="CDA106" s="117"/>
      <c r="CDB106" s="117"/>
      <c r="CDC106" s="117"/>
      <c r="CDD106" s="117"/>
      <c r="CDE106" s="117"/>
      <c r="CDF106" s="117"/>
      <c r="CDG106" s="117"/>
      <c r="CDH106" s="117"/>
      <c r="CDI106" s="117"/>
      <c r="CDJ106" s="117"/>
      <c r="CDK106" s="117"/>
      <c r="CDL106" s="117"/>
      <c r="CDM106" s="117"/>
      <c r="CDN106" s="117"/>
      <c r="CDO106" s="117"/>
      <c r="CDP106" s="117"/>
      <c r="CDQ106" s="117"/>
      <c r="CDR106" s="117"/>
      <c r="CDS106" s="117"/>
      <c r="CDT106" s="117"/>
      <c r="CDU106" s="117"/>
      <c r="CDV106" s="117"/>
      <c r="CDW106" s="117"/>
      <c r="CDX106" s="117"/>
      <c r="CDY106" s="117"/>
      <c r="CDZ106" s="117"/>
      <c r="CEA106" s="117"/>
      <c r="CEB106" s="117"/>
      <c r="CEC106" s="117"/>
      <c r="CED106" s="117"/>
      <c r="CEE106" s="117"/>
      <c r="CEF106" s="117"/>
      <c r="CEG106" s="117"/>
      <c r="CEH106" s="117"/>
      <c r="CEI106" s="117"/>
      <c r="CEJ106" s="117"/>
      <c r="CEK106" s="117"/>
      <c r="CEL106" s="117"/>
      <c r="CEM106" s="117"/>
      <c r="CEN106" s="117"/>
      <c r="CEO106" s="117"/>
      <c r="CEP106" s="117"/>
      <c r="CEQ106" s="117"/>
      <c r="CER106" s="117"/>
      <c r="CES106" s="117"/>
      <c r="CET106" s="117"/>
      <c r="CEU106" s="117"/>
      <c r="CEV106" s="117"/>
      <c r="CEW106" s="117"/>
      <c r="CEX106" s="117"/>
      <c r="CEY106" s="117"/>
      <c r="CEZ106" s="117"/>
      <c r="CFA106" s="117"/>
      <c r="CFB106" s="117"/>
      <c r="CFC106" s="117"/>
      <c r="CFD106" s="117"/>
      <c r="CFE106" s="117"/>
      <c r="CFF106" s="117"/>
      <c r="CFG106" s="117"/>
      <c r="CFH106" s="117"/>
      <c r="CFI106" s="117"/>
      <c r="CFJ106" s="117"/>
      <c r="CFK106" s="117"/>
      <c r="CFL106" s="117"/>
      <c r="CFM106" s="117"/>
      <c r="CFN106" s="117"/>
      <c r="CFO106" s="117"/>
      <c r="CFP106" s="117"/>
      <c r="CFQ106" s="117"/>
      <c r="CFR106" s="117"/>
      <c r="CFS106" s="117"/>
      <c r="CFT106" s="117"/>
      <c r="CFU106" s="117"/>
      <c r="CFV106" s="117"/>
      <c r="CFW106" s="117"/>
      <c r="CFX106" s="117"/>
      <c r="CFY106" s="117"/>
      <c r="CFZ106" s="117"/>
      <c r="CGA106" s="117"/>
      <c r="CGB106" s="117"/>
      <c r="CGC106" s="117"/>
      <c r="CGD106" s="117"/>
      <c r="CGE106" s="117"/>
      <c r="CGF106" s="117"/>
      <c r="CGG106" s="117"/>
      <c r="CGH106" s="117"/>
      <c r="CGI106" s="117"/>
      <c r="CGJ106" s="117"/>
      <c r="CGK106" s="117"/>
      <c r="CGL106" s="117"/>
      <c r="CGM106" s="117"/>
      <c r="CGN106" s="117"/>
      <c r="CGO106" s="117"/>
      <c r="CGP106" s="117"/>
      <c r="CGQ106" s="117"/>
      <c r="CGR106" s="117"/>
      <c r="CGS106" s="117"/>
      <c r="CGT106" s="117"/>
      <c r="CGU106" s="117"/>
      <c r="CGV106" s="117"/>
      <c r="CGW106" s="117"/>
      <c r="CGX106" s="117"/>
      <c r="CGY106" s="117"/>
      <c r="CGZ106" s="117"/>
      <c r="CHA106" s="117"/>
      <c r="CHB106" s="117"/>
      <c r="CHC106" s="117"/>
      <c r="CHD106" s="117"/>
      <c r="CHE106" s="117"/>
      <c r="CHF106" s="117"/>
      <c r="CHG106" s="117"/>
      <c r="CHH106" s="117"/>
      <c r="CHI106" s="117"/>
      <c r="CHJ106" s="117"/>
      <c r="CHK106" s="117"/>
      <c r="CHL106" s="117"/>
      <c r="CHM106" s="117"/>
      <c r="CHN106" s="117"/>
      <c r="CHO106" s="117"/>
      <c r="CHP106" s="117"/>
      <c r="CHQ106" s="117"/>
      <c r="CHR106" s="117"/>
      <c r="CHS106" s="117"/>
      <c r="CHT106" s="117"/>
      <c r="CHU106" s="117"/>
      <c r="CHV106" s="117"/>
      <c r="CHW106" s="117"/>
      <c r="CHX106" s="117"/>
      <c r="CHY106" s="117"/>
      <c r="CHZ106" s="117"/>
      <c r="CIA106" s="117"/>
      <c r="CIB106" s="117"/>
      <c r="CIC106" s="117"/>
      <c r="CID106" s="117"/>
      <c r="CIE106" s="117"/>
      <c r="CIF106" s="117"/>
      <c r="CIG106" s="117"/>
      <c r="CIH106" s="117"/>
      <c r="CII106" s="117"/>
      <c r="CIJ106" s="117"/>
      <c r="CIK106" s="117"/>
      <c r="CIL106" s="117"/>
      <c r="CIM106" s="117"/>
      <c r="CIN106" s="117"/>
      <c r="CIO106" s="117"/>
      <c r="CIP106" s="117"/>
      <c r="CIQ106" s="117"/>
      <c r="CIR106" s="117"/>
      <c r="CIS106" s="117"/>
      <c r="CIT106" s="117"/>
      <c r="CIU106" s="117"/>
      <c r="CIV106" s="117"/>
      <c r="CIW106" s="117"/>
      <c r="CIX106" s="117"/>
      <c r="CIY106" s="117"/>
      <c r="CIZ106" s="117"/>
      <c r="CJA106" s="117"/>
      <c r="CJB106" s="117"/>
      <c r="CJC106" s="117"/>
      <c r="CJD106" s="117"/>
      <c r="CJE106" s="117"/>
      <c r="CJF106" s="117"/>
      <c r="CJG106" s="117"/>
      <c r="CJH106" s="117"/>
      <c r="CJI106" s="117"/>
      <c r="CJJ106" s="117"/>
      <c r="CJK106" s="117"/>
      <c r="CJL106" s="117"/>
      <c r="CJM106" s="117"/>
      <c r="CJN106" s="117"/>
      <c r="CJO106" s="117"/>
      <c r="CJP106" s="117"/>
      <c r="CJQ106" s="117"/>
      <c r="CJR106" s="117"/>
      <c r="CJS106" s="117"/>
      <c r="CJT106" s="117"/>
      <c r="CJU106" s="117"/>
      <c r="CJV106" s="117"/>
      <c r="CJW106" s="117"/>
      <c r="CJX106" s="117"/>
      <c r="CJY106" s="117"/>
      <c r="CJZ106" s="117"/>
      <c r="CKA106" s="117"/>
      <c r="CKB106" s="117"/>
      <c r="CKC106" s="117"/>
      <c r="CKD106" s="117"/>
      <c r="CKE106" s="117"/>
      <c r="CKF106" s="117"/>
      <c r="CKG106" s="117"/>
      <c r="CKH106" s="117"/>
      <c r="CKI106" s="117"/>
      <c r="CKJ106" s="117"/>
      <c r="CKK106" s="117"/>
      <c r="CKL106" s="117"/>
      <c r="CKM106" s="117"/>
      <c r="CKN106" s="117"/>
      <c r="CKO106" s="117"/>
      <c r="CKP106" s="117"/>
      <c r="CKQ106" s="117"/>
      <c r="CKR106" s="117"/>
      <c r="CKS106" s="117"/>
      <c r="CKT106" s="117"/>
      <c r="CKU106" s="117"/>
      <c r="CKV106" s="117"/>
      <c r="CKW106" s="117"/>
      <c r="CKX106" s="117"/>
      <c r="CKY106" s="117"/>
      <c r="CKZ106" s="117"/>
      <c r="CLA106" s="117"/>
      <c r="CLB106" s="117"/>
      <c r="CLC106" s="117"/>
      <c r="CLD106" s="117"/>
      <c r="CLE106" s="117"/>
      <c r="CLF106" s="117"/>
      <c r="CLG106" s="117"/>
      <c r="CLH106" s="117"/>
      <c r="CLI106" s="117"/>
      <c r="CLJ106" s="117"/>
      <c r="CLK106" s="117"/>
      <c r="CLL106" s="117"/>
      <c r="CLM106" s="117"/>
      <c r="CLN106" s="117"/>
      <c r="CLO106" s="117"/>
      <c r="CLP106" s="117"/>
      <c r="CLQ106" s="117"/>
      <c r="CLR106" s="117"/>
      <c r="CLS106" s="117"/>
      <c r="CLT106" s="117"/>
      <c r="CLU106" s="117"/>
      <c r="CLV106" s="117"/>
      <c r="CLW106" s="117"/>
      <c r="CLX106" s="117"/>
      <c r="CLY106" s="117"/>
      <c r="CLZ106" s="117"/>
      <c r="CMA106" s="117"/>
      <c r="CMB106" s="117"/>
      <c r="CMC106" s="117"/>
      <c r="CMD106" s="117"/>
      <c r="CME106" s="117"/>
      <c r="CMF106" s="117"/>
      <c r="CMG106" s="117"/>
      <c r="CMH106" s="117"/>
      <c r="CMI106" s="117"/>
      <c r="CMJ106" s="117"/>
      <c r="CMK106" s="117"/>
      <c r="CML106" s="117"/>
      <c r="CMM106" s="117"/>
      <c r="CMN106" s="117"/>
      <c r="CMO106" s="117"/>
      <c r="CMP106" s="117"/>
      <c r="CMQ106" s="117"/>
      <c r="CMR106" s="117"/>
      <c r="CMS106" s="117"/>
      <c r="CMT106" s="117"/>
      <c r="CMU106" s="117"/>
      <c r="CMV106" s="117"/>
      <c r="CMW106" s="117"/>
      <c r="CMX106" s="117"/>
      <c r="CMY106" s="117"/>
      <c r="CMZ106" s="117"/>
      <c r="CNA106" s="117"/>
      <c r="CNB106" s="117"/>
      <c r="CNC106" s="117"/>
      <c r="CND106" s="117"/>
      <c r="CNE106" s="117"/>
      <c r="CNF106" s="117"/>
      <c r="CNG106" s="117"/>
      <c r="CNH106" s="117"/>
      <c r="CNI106" s="117"/>
      <c r="CNJ106" s="117"/>
      <c r="CNK106" s="117"/>
      <c r="CNL106" s="117"/>
      <c r="CNM106" s="117"/>
      <c r="CNN106" s="117"/>
      <c r="CNO106" s="117"/>
      <c r="CNP106" s="117"/>
      <c r="CNQ106" s="117"/>
      <c r="CNR106" s="117"/>
      <c r="CNS106" s="117"/>
      <c r="CNT106" s="117"/>
      <c r="CNU106" s="117"/>
      <c r="CNV106" s="117"/>
      <c r="CNW106" s="117"/>
      <c r="CNX106" s="117"/>
      <c r="CNY106" s="117"/>
      <c r="CNZ106" s="117"/>
      <c r="COA106" s="117"/>
      <c r="COB106" s="117"/>
      <c r="COC106" s="117"/>
      <c r="COD106" s="117"/>
      <c r="COE106" s="117"/>
      <c r="COF106" s="117"/>
      <c r="COG106" s="117"/>
      <c r="COH106" s="117"/>
      <c r="COI106" s="117"/>
      <c r="COJ106" s="117"/>
      <c r="COK106" s="117"/>
      <c r="COL106" s="117"/>
      <c r="COM106" s="117"/>
      <c r="CON106" s="117"/>
      <c r="COO106" s="117"/>
      <c r="COP106" s="117"/>
      <c r="COQ106" s="117"/>
      <c r="COR106" s="117"/>
      <c r="COS106" s="117"/>
      <c r="COT106" s="117"/>
      <c r="COU106" s="117"/>
      <c r="COV106" s="117"/>
      <c r="COW106" s="117"/>
      <c r="COX106" s="117"/>
      <c r="COY106" s="117"/>
      <c r="COZ106" s="117"/>
      <c r="CPA106" s="117"/>
      <c r="CPB106" s="117"/>
      <c r="CPC106" s="117"/>
      <c r="CPD106" s="117"/>
      <c r="CPE106" s="117"/>
      <c r="CPF106" s="117"/>
      <c r="CPG106" s="117"/>
      <c r="CPH106" s="117"/>
      <c r="CPI106" s="117"/>
      <c r="CPJ106" s="117"/>
      <c r="CPK106" s="117"/>
      <c r="CPL106" s="117"/>
      <c r="CPM106" s="117"/>
      <c r="CPN106" s="117"/>
      <c r="CPO106" s="117"/>
      <c r="CPP106" s="117"/>
      <c r="CPQ106" s="117"/>
      <c r="CPR106" s="117"/>
      <c r="CPS106" s="117"/>
      <c r="CPT106" s="117"/>
      <c r="CPU106" s="117"/>
      <c r="CPV106" s="117"/>
      <c r="CPW106" s="117"/>
      <c r="CPX106" s="117"/>
      <c r="CPY106" s="117"/>
      <c r="CPZ106" s="117"/>
      <c r="CQA106" s="117"/>
      <c r="CQB106" s="117"/>
      <c r="CQC106" s="117"/>
      <c r="CQD106" s="117"/>
      <c r="CQE106" s="117"/>
      <c r="CQF106" s="117"/>
      <c r="CQG106" s="117"/>
      <c r="CQH106" s="117"/>
      <c r="CQI106" s="117"/>
      <c r="CQJ106" s="117"/>
      <c r="CQK106" s="117"/>
      <c r="CQL106" s="117"/>
      <c r="CQM106" s="117"/>
      <c r="CQN106" s="117"/>
      <c r="CQO106" s="117"/>
      <c r="CQP106" s="117"/>
      <c r="CQQ106" s="117"/>
      <c r="CQR106" s="117"/>
      <c r="CQS106" s="117"/>
      <c r="CQT106" s="117"/>
      <c r="CQU106" s="117"/>
      <c r="CQV106" s="117"/>
      <c r="CQW106" s="117"/>
      <c r="CQX106" s="117"/>
      <c r="CQY106" s="117"/>
      <c r="CQZ106" s="117"/>
      <c r="CRA106" s="117"/>
      <c r="CRB106" s="117"/>
      <c r="CRC106" s="117"/>
      <c r="CRD106" s="117"/>
      <c r="CRE106" s="117"/>
      <c r="CRF106" s="117"/>
      <c r="CRG106" s="117"/>
      <c r="CRH106" s="117"/>
      <c r="CRI106" s="117"/>
      <c r="CRJ106" s="117"/>
      <c r="CRK106" s="117"/>
      <c r="CRL106" s="117"/>
      <c r="CRM106" s="117"/>
      <c r="CRN106" s="117"/>
      <c r="CRO106" s="117"/>
      <c r="CRP106" s="117"/>
      <c r="CRQ106" s="117"/>
      <c r="CRR106" s="117"/>
      <c r="CRS106" s="117"/>
      <c r="CRT106" s="117"/>
      <c r="CRU106" s="117"/>
      <c r="CRV106" s="117"/>
      <c r="CRW106" s="117"/>
      <c r="CRX106" s="117"/>
      <c r="CRY106" s="117"/>
      <c r="CRZ106" s="117"/>
      <c r="CSA106" s="117"/>
      <c r="CSB106" s="117"/>
      <c r="CSC106" s="117"/>
      <c r="CSD106" s="117"/>
      <c r="CSE106" s="117"/>
      <c r="CSF106" s="117"/>
      <c r="CSG106" s="117"/>
      <c r="CSH106" s="117"/>
      <c r="CSI106" s="117"/>
      <c r="CSJ106" s="117"/>
      <c r="CSK106" s="117"/>
      <c r="CSL106" s="117"/>
      <c r="CSM106" s="117"/>
      <c r="CSN106" s="117"/>
      <c r="CSO106" s="117"/>
      <c r="CSP106" s="117"/>
      <c r="CSQ106" s="117"/>
      <c r="CSR106" s="117"/>
      <c r="CSS106" s="117"/>
      <c r="CST106" s="117"/>
      <c r="CSU106" s="117"/>
      <c r="CSV106" s="117"/>
      <c r="CSW106" s="117"/>
      <c r="CSX106" s="117"/>
      <c r="CSY106" s="117"/>
      <c r="CSZ106" s="117"/>
      <c r="CTA106" s="117"/>
      <c r="CTB106" s="117"/>
      <c r="CTC106" s="117"/>
      <c r="CTD106" s="117"/>
      <c r="CTE106" s="117"/>
      <c r="CTF106" s="117"/>
      <c r="CTG106" s="117"/>
      <c r="CTH106" s="117"/>
      <c r="CTI106" s="117"/>
      <c r="CTJ106" s="117"/>
      <c r="CTK106" s="117"/>
      <c r="CTL106" s="117"/>
      <c r="CTM106" s="117"/>
      <c r="CTN106" s="117"/>
      <c r="CTO106" s="117"/>
      <c r="CTP106" s="117"/>
      <c r="CTQ106" s="117"/>
      <c r="CTR106" s="117"/>
      <c r="CTS106" s="117"/>
      <c r="CTT106" s="117"/>
      <c r="CTU106" s="117"/>
      <c r="CTV106" s="117"/>
      <c r="CTW106" s="117"/>
      <c r="CTX106" s="117"/>
      <c r="CTY106" s="117"/>
      <c r="CTZ106" s="117"/>
      <c r="CUA106" s="117"/>
      <c r="CUB106" s="117"/>
      <c r="CUC106" s="117"/>
      <c r="CUD106" s="117"/>
      <c r="CUE106" s="117"/>
      <c r="CUF106" s="117"/>
      <c r="CUG106" s="117"/>
      <c r="CUH106" s="117"/>
      <c r="CUI106" s="117"/>
      <c r="CUJ106" s="117"/>
      <c r="CUK106" s="117"/>
      <c r="CUL106" s="117"/>
      <c r="CUM106" s="117"/>
      <c r="CUN106" s="117"/>
      <c r="CUO106" s="117"/>
      <c r="CUP106" s="117"/>
      <c r="CUQ106" s="117"/>
      <c r="CUR106" s="117"/>
      <c r="CUS106" s="117"/>
      <c r="CUT106" s="117"/>
      <c r="CUU106" s="117"/>
      <c r="CUV106" s="117"/>
      <c r="CUW106" s="117"/>
      <c r="CUX106" s="117"/>
      <c r="CUY106" s="117"/>
      <c r="CUZ106" s="117"/>
      <c r="CVA106" s="117"/>
      <c r="CVB106" s="117"/>
      <c r="CVC106" s="117"/>
      <c r="CVD106" s="117"/>
      <c r="CVE106" s="117"/>
      <c r="CVF106" s="117"/>
      <c r="CVG106" s="117"/>
      <c r="CVH106" s="117"/>
      <c r="CVI106" s="117"/>
      <c r="CVJ106" s="117"/>
      <c r="CVK106" s="117"/>
      <c r="CVL106" s="117"/>
      <c r="CVM106" s="117"/>
      <c r="CVN106" s="117"/>
      <c r="CVO106" s="117"/>
      <c r="CVP106" s="117"/>
      <c r="CVQ106" s="117"/>
      <c r="CVR106" s="117"/>
      <c r="CVS106" s="117"/>
      <c r="CVT106" s="117"/>
      <c r="CVU106" s="117"/>
      <c r="CVV106" s="117"/>
      <c r="CVW106" s="117"/>
      <c r="CVX106" s="117"/>
      <c r="CVY106" s="117"/>
      <c r="CVZ106" s="117"/>
      <c r="CWA106" s="117"/>
      <c r="CWB106" s="117"/>
      <c r="CWC106" s="117"/>
      <c r="CWD106" s="117"/>
      <c r="CWE106" s="117"/>
      <c r="CWF106" s="117"/>
      <c r="CWG106" s="117"/>
      <c r="CWH106" s="117"/>
      <c r="CWI106" s="117"/>
      <c r="CWJ106" s="117"/>
      <c r="CWK106" s="117"/>
      <c r="CWL106" s="117"/>
      <c r="CWM106" s="117"/>
      <c r="CWN106" s="117"/>
      <c r="CWO106" s="117"/>
      <c r="CWP106" s="117"/>
      <c r="CWQ106" s="117"/>
      <c r="CWR106" s="117"/>
      <c r="CWS106" s="117"/>
      <c r="CWT106" s="117"/>
      <c r="CWU106" s="117"/>
      <c r="CWV106" s="117"/>
      <c r="CWW106" s="117"/>
      <c r="CWX106" s="117"/>
      <c r="CWY106" s="117"/>
      <c r="CWZ106" s="117"/>
      <c r="CXA106" s="117"/>
      <c r="CXB106" s="117"/>
      <c r="CXC106" s="117"/>
      <c r="CXD106" s="117"/>
      <c r="CXE106" s="117"/>
      <c r="CXF106" s="117"/>
      <c r="CXG106" s="117"/>
      <c r="CXH106" s="117"/>
      <c r="CXI106" s="117"/>
      <c r="CXJ106" s="117"/>
      <c r="CXK106" s="117"/>
      <c r="CXL106" s="117"/>
      <c r="CXM106" s="117"/>
      <c r="CXN106" s="117"/>
      <c r="CXO106" s="117"/>
      <c r="CXP106" s="117"/>
      <c r="CXQ106" s="117"/>
      <c r="CXR106" s="117"/>
      <c r="CXS106" s="117"/>
      <c r="CXT106" s="117"/>
      <c r="CXU106" s="117"/>
      <c r="CXV106" s="117"/>
      <c r="CXW106" s="117"/>
      <c r="CXX106" s="117"/>
      <c r="CXY106" s="117"/>
      <c r="CXZ106" s="117"/>
      <c r="CYA106" s="117"/>
      <c r="CYB106" s="117"/>
      <c r="CYC106" s="117"/>
      <c r="CYD106" s="117"/>
      <c r="CYE106" s="117"/>
      <c r="CYF106" s="117"/>
      <c r="CYG106" s="117"/>
      <c r="CYH106" s="117"/>
      <c r="CYI106" s="117"/>
      <c r="CYJ106" s="117"/>
      <c r="CYK106" s="117"/>
      <c r="CYL106" s="117"/>
      <c r="CYM106" s="117"/>
      <c r="CYN106" s="117"/>
      <c r="CYO106" s="117"/>
      <c r="CYP106" s="117"/>
      <c r="CYQ106" s="117"/>
      <c r="CYR106" s="117"/>
      <c r="CYS106" s="117"/>
      <c r="CYT106" s="117"/>
      <c r="CYU106" s="117"/>
      <c r="CYV106" s="117"/>
      <c r="CYW106" s="117"/>
      <c r="CYX106" s="117"/>
      <c r="CYY106" s="117"/>
      <c r="CYZ106" s="117"/>
      <c r="CZA106" s="117"/>
      <c r="CZB106" s="117"/>
      <c r="CZC106" s="117"/>
      <c r="CZD106" s="117"/>
      <c r="CZE106" s="117"/>
      <c r="CZF106" s="117"/>
      <c r="CZG106" s="117"/>
      <c r="CZH106" s="117"/>
      <c r="CZI106" s="117"/>
      <c r="CZJ106" s="117"/>
      <c r="CZK106" s="117"/>
      <c r="CZL106" s="117"/>
      <c r="CZM106" s="117"/>
      <c r="CZN106" s="117"/>
      <c r="CZO106" s="117"/>
      <c r="CZP106" s="117"/>
      <c r="CZQ106" s="117"/>
      <c r="CZR106" s="117"/>
      <c r="CZS106" s="117"/>
      <c r="CZT106" s="117"/>
      <c r="CZU106" s="117"/>
      <c r="CZV106" s="117"/>
      <c r="CZW106" s="117"/>
      <c r="CZX106" s="117"/>
      <c r="CZY106" s="117"/>
      <c r="CZZ106" s="117"/>
      <c r="DAA106" s="117"/>
      <c r="DAB106" s="117"/>
      <c r="DAC106" s="117"/>
      <c r="DAD106" s="117"/>
      <c r="DAE106" s="117"/>
      <c r="DAF106" s="117"/>
      <c r="DAG106" s="117"/>
      <c r="DAH106" s="117"/>
      <c r="DAI106" s="117"/>
      <c r="DAJ106" s="117"/>
      <c r="DAK106" s="117"/>
      <c r="DAL106" s="117"/>
      <c r="DAM106" s="117"/>
      <c r="DAN106" s="117"/>
      <c r="DAO106" s="117"/>
      <c r="DAP106" s="117"/>
      <c r="DAQ106" s="117"/>
      <c r="DAR106" s="117"/>
      <c r="DAS106" s="117"/>
      <c r="DAT106" s="117"/>
      <c r="DAU106" s="117"/>
      <c r="DAV106" s="117"/>
      <c r="DAW106" s="117"/>
      <c r="DAX106" s="117"/>
      <c r="DAY106" s="117"/>
      <c r="DAZ106" s="117"/>
      <c r="DBA106" s="117"/>
      <c r="DBB106" s="117"/>
      <c r="DBC106" s="117"/>
      <c r="DBD106" s="117"/>
      <c r="DBE106" s="117"/>
      <c r="DBF106" s="117"/>
      <c r="DBG106" s="117"/>
      <c r="DBH106" s="117"/>
      <c r="DBI106" s="117"/>
      <c r="DBJ106" s="117"/>
      <c r="DBK106" s="117"/>
      <c r="DBL106" s="117"/>
      <c r="DBM106" s="117"/>
      <c r="DBN106" s="117"/>
      <c r="DBO106" s="117"/>
      <c r="DBP106" s="117"/>
      <c r="DBQ106" s="117"/>
      <c r="DBR106" s="117"/>
      <c r="DBS106" s="117"/>
      <c r="DBT106" s="117"/>
      <c r="DBU106" s="117"/>
      <c r="DBV106" s="117"/>
      <c r="DBW106" s="117"/>
      <c r="DBX106" s="117"/>
      <c r="DBY106" s="117"/>
      <c r="DBZ106" s="117"/>
      <c r="DCA106" s="117"/>
      <c r="DCB106" s="117"/>
      <c r="DCC106" s="117"/>
      <c r="DCD106" s="117"/>
      <c r="DCE106" s="117"/>
      <c r="DCF106" s="117"/>
      <c r="DCG106" s="117"/>
      <c r="DCH106" s="117"/>
      <c r="DCI106" s="117"/>
      <c r="DCJ106" s="117"/>
      <c r="DCK106" s="117"/>
      <c r="DCL106" s="117"/>
      <c r="DCM106" s="117"/>
      <c r="DCN106" s="117"/>
      <c r="DCO106" s="117"/>
      <c r="DCP106" s="117"/>
      <c r="DCQ106" s="117"/>
      <c r="DCR106" s="117"/>
      <c r="DCS106" s="117"/>
      <c r="DCT106" s="117"/>
      <c r="DCU106" s="117"/>
      <c r="DCV106" s="117"/>
      <c r="DCW106" s="117"/>
      <c r="DCX106" s="117"/>
      <c r="DCY106" s="117"/>
      <c r="DCZ106" s="117"/>
      <c r="DDA106" s="117"/>
      <c r="DDB106" s="117"/>
      <c r="DDC106" s="117"/>
      <c r="DDD106" s="117"/>
      <c r="DDE106" s="117"/>
      <c r="DDF106" s="117"/>
      <c r="DDG106" s="117"/>
      <c r="DDH106" s="117"/>
      <c r="DDI106" s="117"/>
      <c r="DDJ106" s="117"/>
      <c r="DDK106" s="117"/>
      <c r="DDL106" s="117"/>
      <c r="DDM106" s="117"/>
      <c r="DDN106" s="117"/>
      <c r="DDO106" s="117"/>
      <c r="DDP106" s="117"/>
      <c r="DDQ106" s="117"/>
      <c r="DDR106" s="117"/>
      <c r="DDS106" s="117"/>
      <c r="DDT106" s="117"/>
      <c r="DDU106" s="117"/>
      <c r="DDV106" s="117"/>
      <c r="DDW106" s="117"/>
      <c r="DDX106" s="117"/>
      <c r="DDY106" s="117"/>
      <c r="DDZ106" s="117"/>
      <c r="DEA106" s="117"/>
      <c r="DEB106" s="117"/>
      <c r="DEC106" s="117"/>
      <c r="DED106" s="117"/>
      <c r="DEE106" s="117"/>
      <c r="DEF106" s="117"/>
      <c r="DEG106" s="117"/>
      <c r="DEH106" s="117"/>
      <c r="DEI106" s="117"/>
      <c r="DEJ106" s="117"/>
      <c r="DEK106" s="117"/>
      <c r="DEL106" s="117"/>
      <c r="DEM106" s="117"/>
      <c r="DEN106" s="117"/>
      <c r="DEO106" s="117"/>
      <c r="DEP106" s="117"/>
      <c r="DEQ106" s="117"/>
      <c r="DER106" s="117"/>
      <c r="DES106" s="117"/>
      <c r="DET106" s="117"/>
      <c r="DEU106" s="117"/>
      <c r="DEV106" s="117"/>
      <c r="DEW106" s="117"/>
      <c r="DEX106" s="117"/>
      <c r="DEY106" s="117"/>
      <c r="DEZ106" s="117"/>
      <c r="DFA106" s="117"/>
      <c r="DFB106" s="117"/>
      <c r="DFC106" s="117"/>
      <c r="DFD106" s="117"/>
      <c r="DFE106" s="117"/>
      <c r="DFF106" s="117"/>
      <c r="DFG106" s="117"/>
      <c r="DFH106" s="117"/>
      <c r="DFI106" s="117"/>
      <c r="DFJ106" s="117"/>
      <c r="DFK106" s="117"/>
      <c r="DFL106" s="117"/>
      <c r="DFM106" s="117"/>
      <c r="DFN106" s="117"/>
      <c r="DFO106" s="117"/>
      <c r="DFP106" s="117"/>
      <c r="DFQ106" s="117"/>
      <c r="DFR106" s="117"/>
      <c r="DFS106" s="117"/>
      <c r="DFT106" s="117"/>
      <c r="DFU106" s="117"/>
      <c r="DFV106" s="117"/>
      <c r="DFW106" s="117"/>
      <c r="DFX106" s="117"/>
      <c r="DFY106" s="117"/>
      <c r="DFZ106" s="117"/>
      <c r="DGA106" s="117"/>
      <c r="DGB106" s="117"/>
      <c r="DGC106" s="117"/>
      <c r="DGD106" s="117"/>
      <c r="DGE106" s="117"/>
      <c r="DGF106" s="117"/>
      <c r="DGG106" s="117"/>
      <c r="DGH106" s="117"/>
      <c r="DGI106" s="117"/>
      <c r="DGJ106" s="117"/>
      <c r="DGK106" s="117"/>
      <c r="DGL106" s="117"/>
      <c r="DGM106" s="117"/>
      <c r="DGN106" s="117"/>
      <c r="DGO106" s="117"/>
      <c r="DGP106" s="117"/>
      <c r="DGQ106" s="117"/>
      <c r="DGR106" s="117"/>
      <c r="DGS106" s="117"/>
      <c r="DGT106" s="117"/>
      <c r="DGU106" s="117"/>
      <c r="DGV106" s="117"/>
      <c r="DGW106" s="117"/>
      <c r="DGX106" s="117"/>
      <c r="DGY106" s="117"/>
      <c r="DGZ106" s="117"/>
      <c r="DHA106" s="117"/>
      <c r="DHB106" s="117"/>
      <c r="DHC106" s="117"/>
      <c r="DHD106" s="117"/>
      <c r="DHE106" s="117"/>
      <c r="DHF106" s="117"/>
      <c r="DHG106" s="117"/>
      <c r="DHH106" s="117"/>
      <c r="DHI106" s="117"/>
      <c r="DHJ106" s="117"/>
      <c r="DHK106" s="117"/>
      <c r="DHL106" s="117"/>
      <c r="DHM106" s="117"/>
      <c r="DHN106" s="117"/>
      <c r="DHO106" s="117"/>
      <c r="DHP106" s="117"/>
      <c r="DHQ106" s="117"/>
      <c r="DHR106" s="117"/>
      <c r="DHS106" s="117"/>
      <c r="DHT106" s="117"/>
      <c r="DHU106" s="117"/>
      <c r="DHV106" s="117"/>
      <c r="DHW106" s="117"/>
      <c r="DHX106" s="117"/>
      <c r="DHY106" s="117"/>
      <c r="DHZ106" s="117"/>
      <c r="DIA106" s="117"/>
      <c r="DIB106" s="117"/>
      <c r="DIC106" s="117"/>
      <c r="DID106" s="117"/>
      <c r="DIE106" s="117"/>
      <c r="DIF106" s="117"/>
      <c r="DIG106" s="117"/>
      <c r="DIH106" s="117"/>
      <c r="DII106" s="117"/>
      <c r="DIJ106" s="117"/>
      <c r="DIK106" s="117"/>
      <c r="DIL106" s="117"/>
      <c r="DIM106" s="117"/>
      <c r="DIN106" s="117"/>
      <c r="DIO106" s="117"/>
      <c r="DIP106" s="117"/>
      <c r="DIQ106" s="117"/>
      <c r="DIR106" s="117"/>
      <c r="DIS106" s="117"/>
      <c r="DIT106" s="117"/>
      <c r="DIU106" s="117"/>
      <c r="DIV106" s="117"/>
      <c r="DIW106" s="117"/>
      <c r="DIX106" s="117"/>
      <c r="DIY106" s="117"/>
      <c r="DIZ106" s="117"/>
      <c r="DJA106" s="117"/>
      <c r="DJB106" s="117"/>
      <c r="DJC106" s="117"/>
      <c r="DJD106" s="117"/>
      <c r="DJE106" s="117"/>
      <c r="DJF106" s="117"/>
      <c r="DJG106" s="117"/>
      <c r="DJH106" s="117"/>
      <c r="DJI106" s="117"/>
      <c r="DJJ106" s="117"/>
      <c r="DJK106" s="117"/>
      <c r="DJL106" s="117"/>
      <c r="DJM106" s="117"/>
      <c r="DJN106" s="117"/>
      <c r="DJO106" s="117"/>
      <c r="DJP106" s="117"/>
      <c r="DJQ106" s="117"/>
      <c r="DJR106" s="117"/>
      <c r="DJS106" s="117"/>
      <c r="DJT106" s="117"/>
      <c r="DJU106" s="117"/>
      <c r="DJV106" s="117"/>
      <c r="DJW106" s="117"/>
      <c r="DJX106" s="117"/>
      <c r="DJY106" s="117"/>
      <c r="DJZ106" s="117"/>
      <c r="DKA106" s="117"/>
      <c r="DKB106" s="117"/>
      <c r="DKC106" s="117"/>
      <c r="DKD106" s="117"/>
      <c r="DKE106" s="117"/>
      <c r="DKF106" s="117"/>
      <c r="DKG106" s="117"/>
      <c r="DKH106" s="117"/>
      <c r="DKI106" s="117"/>
      <c r="DKJ106" s="117"/>
      <c r="DKK106" s="117"/>
      <c r="DKL106" s="117"/>
      <c r="DKM106" s="117"/>
      <c r="DKN106" s="117"/>
      <c r="DKO106" s="117"/>
      <c r="DKP106" s="117"/>
      <c r="DKQ106" s="117"/>
      <c r="DKR106" s="117"/>
      <c r="DKS106" s="117"/>
      <c r="DKT106" s="117"/>
      <c r="DKU106" s="117"/>
      <c r="DKV106" s="117"/>
      <c r="DKW106" s="117"/>
      <c r="DKX106" s="117"/>
      <c r="DKY106" s="117"/>
      <c r="DKZ106" s="117"/>
      <c r="DLA106" s="117"/>
      <c r="DLB106" s="117"/>
      <c r="DLC106" s="117"/>
      <c r="DLD106" s="117"/>
      <c r="DLE106" s="117"/>
      <c r="DLF106" s="117"/>
      <c r="DLG106" s="117"/>
      <c r="DLH106" s="117"/>
      <c r="DLI106" s="117"/>
      <c r="DLJ106" s="117"/>
      <c r="DLK106" s="117"/>
      <c r="DLL106" s="117"/>
      <c r="DLM106" s="117"/>
      <c r="DLN106" s="117"/>
      <c r="DLO106" s="117"/>
      <c r="DLP106" s="117"/>
      <c r="DLQ106" s="117"/>
      <c r="DLR106" s="117"/>
      <c r="DLS106" s="117"/>
      <c r="DLT106" s="117"/>
      <c r="DLU106" s="117"/>
      <c r="DLV106" s="117"/>
      <c r="DLW106" s="117"/>
      <c r="DLX106" s="117"/>
      <c r="DLY106" s="117"/>
      <c r="DLZ106" s="117"/>
      <c r="DMA106" s="117"/>
      <c r="DMB106" s="117"/>
      <c r="DMC106" s="117"/>
      <c r="DMD106" s="117"/>
      <c r="DME106" s="117"/>
      <c r="DMF106" s="117"/>
      <c r="DMG106" s="117"/>
      <c r="DMH106" s="117"/>
      <c r="DMI106" s="117"/>
      <c r="DMJ106" s="117"/>
      <c r="DMK106" s="117"/>
      <c r="DML106" s="117"/>
      <c r="DMM106" s="117"/>
      <c r="DMN106" s="117"/>
      <c r="DMO106" s="117"/>
      <c r="DMP106" s="117"/>
      <c r="DMQ106" s="117"/>
      <c r="DMR106" s="117"/>
      <c r="DMS106" s="117"/>
      <c r="DMT106" s="117"/>
      <c r="DMU106" s="117"/>
      <c r="DMV106" s="117"/>
      <c r="DMW106" s="117"/>
      <c r="DMX106" s="117"/>
      <c r="DMY106" s="117"/>
      <c r="DMZ106" s="117"/>
      <c r="DNA106" s="117"/>
      <c r="DNB106" s="117"/>
      <c r="DNC106" s="117"/>
      <c r="DND106" s="117"/>
      <c r="DNE106" s="117"/>
      <c r="DNF106" s="117"/>
      <c r="DNG106" s="117"/>
      <c r="DNH106" s="117"/>
      <c r="DNI106" s="117"/>
      <c r="DNJ106" s="117"/>
      <c r="DNK106" s="117"/>
      <c r="DNL106" s="117"/>
      <c r="DNM106" s="117"/>
      <c r="DNN106" s="117"/>
      <c r="DNO106" s="117"/>
      <c r="DNP106" s="117"/>
      <c r="DNQ106" s="117"/>
      <c r="DNR106" s="117"/>
      <c r="DNS106" s="117"/>
      <c r="DNT106" s="117"/>
      <c r="DNU106" s="117"/>
      <c r="DNV106" s="117"/>
      <c r="DNW106" s="117"/>
      <c r="DNX106" s="117"/>
      <c r="DNY106" s="117"/>
      <c r="DNZ106" s="117"/>
      <c r="DOA106" s="117"/>
      <c r="DOB106" s="117"/>
      <c r="DOC106" s="117"/>
      <c r="DOD106" s="117"/>
      <c r="DOE106" s="117"/>
      <c r="DOF106" s="117"/>
      <c r="DOG106" s="117"/>
      <c r="DOH106" s="117"/>
      <c r="DOI106" s="117"/>
      <c r="DOJ106" s="117"/>
      <c r="DOK106" s="117"/>
      <c r="DOL106" s="117"/>
      <c r="DOM106" s="117"/>
      <c r="DON106" s="117"/>
      <c r="DOO106" s="117"/>
      <c r="DOP106" s="117"/>
      <c r="DOQ106" s="117"/>
      <c r="DOR106" s="117"/>
      <c r="DOS106" s="117"/>
      <c r="DOT106" s="117"/>
      <c r="DOU106" s="117"/>
      <c r="DOV106" s="117"/>
      <c r="DOW106" s="117"/>
      <c r="DOX106" s="117"/>
      <c r="DOY106" s="117"/>
      <c r="DOZ106" s="117"/>
      <c r="DPA106" s="117"/>
      <c r="DPB106" s="117"/>
      <c r="DPC106" s="117"/>
      <c r="DPD106" s="117"/>
      <c r="DPE106" s="117"/>
      <c r="DPF106" s="117"/>
      <c r="DPG106" s="117"/>
      <c r="DPH106" s="117"/>
      <c r="DPI106" s="117"/>
      <c r="DPJ106" s="117"/>
      <c r="DPK106" s="117"/>
      <c r="DPL106" s="117"/>
      <c r="DPM106" s="117"/>
      <c r="DPN106" s="117"/>
      <c r="DPO106" s="117"/>
      <c r="DPP106" s="117"/>
      <c r="DPQ106" s="117"/>
      <c r="DPR106" s="117"/>
      <c r="DPS106" s="117"/>
      <c r="DPT106" s="117"/>
      <c r="DPU106" s="117"/>
      <c r="DPV106" s="117"/>
      <c r="DPW106" s="117"/>
      <c r="DPX106" s="117"/>
      <c r="DPY106" s="117"/>
      <c r="DPZ106" s="117"/>
      <c r="DQA106" s="117"/>
      <c r="DQB106" s="117"/>
      <c r="DQC106" s="117"/>
      <c r="DQD106" s="117"/>
      <c r="DQE106" s="117"/>
      <c r="DQF106" s="117"/>
      <c r="DQG106" s="117"/>
      <c r="DQH106" s="117"/>
      <c r="DQI106" s="117"/>
      <c r="DQJ106" s="117"/>
      <c r="DQK106" s="117"/>
      <c r="DQL106" s="117"/>
      <c r="DQM106" s="117"/>
      <c r="DQN106" s="117"/>
      <c r="DQO106" s="117"/>
      <c r="DQP106" s="117"/>
      <c r="DQQ106" s="117"/>
      <c r="DQR106" s="117"/>
      <c r="DQS106" s="117"/>
      <c r="DQT106" s="117"/>
      <c r="DQU106" s="117"/>
      <c r="DQV106" s="117"/>
      <c r="DQW106" s="117"/>
      <c r="DQX106" s="117"/>
      <c r="DQY106" s="117"/>
      <c r="DQZ106" s="117"/>
      <c r="DRA106" s="117"/>
      <c r="DRB106" s="117"/>
      <c r="DRC106" s="117"/>
      <c r="DRD106" s="117"/>
      <c r="DRE106" s="117"/>
      <c r="DRF106" s="117"/>
      <c r="DRG106" s="117"/>
      <c r="DRH106" s="117"/>
      <c r="DRI106" s="117"/>
      <c r="DRJ106" s="117"/>
      <c r="DRK106" s="117"/>
      <c r="DRL106" s="117"/>
      <c r="DRM106" s="117"/>
      <c r="DRN106" s="117"/>
      <c r="DRO106" s="117"/>
      <c r="DRP106" s="117"/>
      <c r="DRQ106" s="117"/>
      <c r="DRR106" s="117"/>
      <c r="DRS106" s="117"/>
      <c r="DRT106" s="117"/>
      <c r="DRU106" s="117"/>
      <c r="DRV106" s="117"/>
      <c r="DRW106" s="117"/>
      <c r="DRX106" s="117"/>
      <c r="DRY106" s="117"/>
      <c r="DRZ106" s="117"/>
      <c r="DSA106" s="117"/>
      <c r="DSB106" s="117"/>
      <c r="DSC106" s="117"/>
      <c r="DSD106" s="117"/>
      <c r="DSE106" s="117"/>
      <c r="DSF106" s="117"/>
      <c r="DSG106" s="117"/>
      <c r="DSH106" s="117"/>
      <c r="DSI106" s="117"/>
      <c r="DSJ106" s="117"/>
      <c r="DSK106" s="117"/>
      <c r="DSL106" s="117"/>
      <c r="DSM106" s="117"/>
      <c r="DSN106" s="117"/>
      <c r="DSO106" s="117"/>
      <c r="DSP106" s="117"/>
      <c r="DSQ106" s="117"/>
      <c r="DSR106" s="117"/>
      <c r="DSS106" s="117"/>
      <c r="DST106" s="117"/>
      <c r="DSU106" s="117"/>
      <c r="DSV106" s="117"/>
      <c r="DSW106" s="117"/>
      <c r="DSX106" s="117"/>
      <c r="DSY106" s="117"/>
      <c r="DSZ106" s="117"/>
      <c r="DTA106" s="117"/>
      <c r="DTB106" s="117"/>
      <c r="DTC106" s="117"/>
      <c r="DTD106" s="117"/>
      <c r="DTE106" s="117"/>
      <c r="DTF106" s="117"/>
      <c r="DTG106" s="117"/>
      <c r="DTH106" s="117"/>
      <c r="DTI106" s="117"/>
      <c r="DTJ106" s="117"/>
      <c r="DTK106" s="117"/>
      <c r="DTL106" s="117"/>
      <c r="DTM106" s="117"/>
      <c r="DTN106" s="117"/>
      <c r="DTO106" s="117"/>
      <c r="DTP106" s="117"/>
      <c r="DTQ106" s="117"/>
      <c r="DTR106" s="117"/>
      <c r="DTS106" s="117"/>
      <c r="DTT106" s="117"/>
      <c r="DTU106" s="117"/>
      <c r="DTV106" s="117"/>
      <c r="DTW106" s="117"/>
      <c r="DTX106" s="117"/>
      <c r="DTY106" s="117"/>
      <c r="DTZ106" s="117"/>
      <c r="DUA106" s="117"/>
      <c r="DUB106" s="117"/>
      <c r="DUC106" s="117"/>
      <c r="DUD106" s="117"/>
      <c r="DUE106" s="117"/>
      <c r="DUF106" s="117"/>
      <c r="DUG106" s="117"/>
      <c r="DUH106" s="117"/>
      <c r="DUI106" s="117"/>
      <c r="DUJ106" s="117"/>
      <c r="DUK106" s="117"/>
      <c r="DUL106" s="117"/>
      <c r="DUM106" s="117"/>
      <c r="DUN106" s="117"/>
      <c r="DUO106" s="117"/>
      <c r="DUP106" s="117"/>
      <c r="DUQ106" s="117"/>
      <c r="DUR106" s="117"/>
      <c r="DUS106" s="117"/>
      <c r="DUT106" s="117"/>
      <c r="DUU106" s="117"/>
      <c r="DUV106" s="117"/>
      <c r="DUW106" s="117"/>
      <c r="DUX106" s="117"/>
      <c r="DUY106" s="117"/>
      <c r="DUZ106" s="117"/>
      <c r="DVA106" s="117"/>
      <c r="DVB106" s="117"/>
      <c r="DVC106" s="117"/>
      <c r="DVD106" s="117"/>
      <c r="DVE106" s="117"/>
      <c r="DVF106" s="117"/>
      <c r="DVG106" s="117"/>
      <c r="DVH106" s="117"/>
      <c r="DVI106" s="117"/>
      <c r="DVJ106" s="117"/>
      <c r="DVK106" s="117"/>
      <c r="DVL106" s="117"/>
      <c r="DVM106" s="117"/>
      <c r="DVN106" s="117"/>
      <c r="DVO106" s="117"/>
      <c r="DVP106" s="117"/>
      <c r="DVQ106" s="117"/>
      <c r="DVR106" s="117"/>
      <c r="DVS106" s="117"/>
      <c r="DVT106" s="117"/>
      <c r="DVU106" s="117"/>
      <c r="DVV106" s="117"/>
      <c r="DVW106" s="117"/>
      <c r="DVX106" s="117"/>
      <c r="DVY106" s="117"/>
      <c r="DVZ106" s="117"/>
      <c r="DWA106" s="117"/>
      <c r="DWB106" s="117"/>
      <c r="DWC106" s="117"/>
      <c r="DWD106" s="117"/>
      <c r="DWE106" s="117"/>
      <c r="DWF106" s="117"/>
      <c r="DWG106" s="117"/>
      <c r="DWH106" s="117"/>
      <c r="DWI106" s="117"/>
      <c r="DWJ106" s="117"/>
      <c r="DWK106" s="117"/>
      <c r="DWL106" s="117"/>
      <c r="DWM106" s="117"/>
      <c r="DWN106" s="117"/>
      <c r="DWO106" s="117"/>
      <c r="DWP106" s="117"/>
      <c r="DWQ106" s="117"/>
      <c r="DWR106" s="117"/>
      <c r="DWS106" s="117"/>
      <c r="DWT106" s="117"/>
      <c r="DWU106" s="117"/>
      <c r="DWV106" s="117"/>
      <c r="DWW106" s="117"/>
      <c r="DWX106" s="117"/>
      <c r="DWY106" s="117"/>
      <c r="DWZ106" s="117"/>
      <c r="DXA106" s="117"/>
      <c r="DXB106" s="117"/>
      <c r="DXC106" s="117"/>
      <c r="DXD106" s="117"/>
      <c r="DXE106" s="117"/>
      <c r="DXF106" s="117"/>
      <c r="DXG106" s="117"/>
      <c r="DXH106" s="117"/>
      <c r="DXI106" s="117"/>
      <c r="DXJ106" s="117"/>
      <c r="DXK106" s="117"/>
      <c r="DXL106" s="117"/>
      <c r="DXM106" s="117"/>
      <c r="DXN106" s="117"/>
      <c r="DXO106" s="117"/>
      <c r="DXP106" s="117"/>
      <c r="DXQ106" s="117"/>
      <c r="DXR106" s="117"/>
      <c r="DXS106" s="117"/>
      <c r="DXT106" s="117"/>
      <c r="DXU106" s="117"/>
      <c r="DXV106" s="117"/>
      <c r="DXW106" s="117"/>
      <c r="DXX106" s="117"/>
      <c r="DXY106" s="117"/>
      <c r="DXZ106" s="117"/>
      <c r="DYA106" s="117"/>
      <c r="DYB106" s="117"/>
      <c r="DYC106" s="117"/>
      <c r="DYD106" s="117"/>
      <c r="DYE106" s="117"/>
      <c r="DYF106" s="117"/>
      <c r="DYG106" s="117"/>
      <c r="DYH106" s="117"/>
      <c r="DYI106" s="117"/>
      <c r="DYJ106" s="117"/>
      <c r="DYK106" s="117"/>
      <c r="DYL106" s="117"/>
      <c r="DYM106" s="117"/>
      <c r="DYN106" s="117"/>
      <c r="DYO106" s="117"/>
      <c r="DYP106" s="117"/>
      <c r="DYQ106" s="117"/>
      <c r="DYR106" s="117"/>
      <c r="DYS106" s="117"/>
      <c r="DYT106" s="117"/>
      <c r="DYU106" s="117"/>
      <c r="DYV106" s="117"/>
      <c r="DYW106" s="117"/>
      <c r="DYX106" s="117"/>
      <c r="DYY106" s="117"/>
      <c r="DYZ106" s="117"/>
      <c r="DZA106" s="117"/>
      <c r="DZB106" s="117"/>
      <c r="DZC106" s="117"/>
      <c r="DZD106" s="117"/>
      <c r="DZE106" s="117"/>
      <c r="DZF106" s="117"/>
      <c r="DZG106" s="117"/>
      <c r="DZH106" s="117"/>
      <c r="DZI106" s="117"/>
      <c r="DZJ106" s="117"/>
      <c r="DZK106" s="117"/>
      <c r="DZL106" s="117"/>
      <c r="DZM106" s="117"/>
      <c r="DZN106" s="117"/>
      <c r="DZO106" s="117"/>
      <c r="DZP106" s="117"/>
      <c r="DZQ106" s="117"/>
      <c r="DZR106" s="117"/>
      <c r="DZS106" s="117"/>
      <c r="DZT106" s="117"/>
      <c r="DZU106" s="117"/>
      <c r="DZV106" s="117"/>
      <c r="DZW106" s="117"/>
      <c r="DZX106" s="117"/>
      <c r="DZY106" s="117"/>
      <c r="DZZ106" s="117"/>
      <c r="EAA106" s="117"/>
      <c r="EAB106" s="117"/>
      <c r="EAC106" s="117"/>
      <c r="EAD106" s="117"/>
      <c r="EAE106" s="117"/>
      <c r="EAF106" s="117"/>
      <c r="EAG106" s="117"/>
      <c r="EAH106" s="117"/>
      <c r="EAI106" s="117"/>
      <c r="EAJ106" s="117"/>
      <c r="EAK106" s="117"/>
      <c r="EAL106" s="117"/>
      <c r="EAM106" s="117"/>
      <c r="EAN106" s="117"/>
      <c r="EAO106" s="117"/>
      <c r="EAP106" s="117"/>
      <c r="EAQ106" s="117"/>
      <c r="EAR106" s="117"/>
      <c r="EAS106" s="117"/>
      <c r="EAT106" s="117"/>
      <c r="EAU106" s="117"/>
      <c r="EAV106" s="117"/>
      <c r="EAW106" s="117"/>
      <c r="EAX106" s="117"/>
      <c r="EAY106" s="117"/>
      <c r="EAZ106" s="117"/>
      <c r="EBA106" s="117"/>
      <c r="EBB106" s="117"/>
      <c r="EBC106" s="117"/>
      <c r="EBD106" s="117"/>
      <c r="EBE106" s="117"/>
      <c r="EBF106" s="117"/>
      <c r="EBG106" s="117"/>
      <c r="EBH106" s="117"/>
      <c r="EBI106" s="117"/>
      <c r="EBJ106" s="117"/>
      <c r="EBK106" s="117"/>
      <c r="EBL106" s="117"/>
      <c r="EBM106" s="117"/>
      <c r="EBN106" s="117"/>
      <c r="EBO106" s="117"/>
      <c r="EBP106" s="117"/>
      <c r="EBQ106" s="117"/>
      <c r="EBR106" s="117"/>
      <c r="EBS106" s="117"/>
      <c r="EBT106" s="117"/>
      <c r="EBU106" s="117"/>
      <c r="EBV106" s="117"/>
      <c r="EBW106" s="117"/>
      <c r="EBX106" s="117"/>
      <c r="EBY106" s="117"/>
      <c r="EBZ106" s="117"/>
      <c r="ECA106" s="117"/>
      <c r="ECB106" s="117"/>
      <c r="ECC106" s="117"/>
      <c r="ECD106" s="117"/>
      <c r="ECE106" s="117"/>
      <c r="ECF106" s="117"/>
      <c r="ECG106" s="117"/>
      <c r="ECH106" s="117"/>
      <c r="ECI106" s="117"/>
      <c r="ECJ106" s="117"/>
      <c r="ECK106" s="117"/>
      <c r="ECL106" s="117"/>
      <c r="ECM106" s="117"/>
      <c r="ECN106" s="117"/>
      <c r="ECO106" s="117"/>
      <c r="ECP106" s="117"/>
      <c r="ECQ106" s="117"/>
      <c r="ECR106" s="117"/>
      <c r="ECS106" s="117"/>
      <c r="ECT106" s="117"/>
      <c r="ECU106" s="117"/>
      <c r="ECV106" s="117"/>
      <c r="ECW106" s="117"/>
      <c r="ECX106" s="117"/>
      <c r="ECY106" s="117"/>
      <c r="ECZ106" s="117"/>
      <c r="EDA106" s="117"/>
      <c r="EDB106" s="117"/>
      <c r="EDC106" s="117"/>
      <c r="EDD106" s="117"/>
      <c r="EDE106" s="117"/>
      <c r="EDF106" s="117"/>
      <c r="EDG106" s="117"/>
      <c r="EDH106" s="117"/>
      <c r="EDI106" s="117"/>
      <c r="EDJ106" s="117"/>
      <c r="EDK106" s="117"/>
      <c r="EDL106" s="117"/>
      <c r="EDM106" s="117"/>
      <c r="EDN106" s="117"/>
      <c r="EDO106" s="117"/>
      <c r="EDP106" s="117"/>
      <c r="EDQ106" s="117"/>
      <c r="EDR106" s="117"/>
      <c r="EDS106" s="117"/>
      <c r="EDT106" s="117"/>
      <c r="EDU106" s="117"/>
      <c r="EDV106" s="117"/>
      <c r="EDW106" s="117"/>
      <c r="EDX106" s="117"/>
      <c r="EDY106" s="117"/>
      <c r="EDZ106" s="117"/>
      <c r="EEA106" s="117"/>
      <c r="EEB106" s="117"/>
      <c r="EEC106" s="117"/>
      <c r="EED106" s="117"/>
      <c r="EEE106" s="117"/>
      <c r="EEF106" s="117"/>
      <c r="EEG106" s="117"/>
      <c r="EEH106" s="117"/>
      <c r="EEI106" s="117"/>
      <c r="EEJ106" s="117"/>
      <c r="EEK106" s="117"/>
      <c r="EEL106" s="117"/>
      <c r="EEM106" s="117"/>
      <c r="EEN106" s="117"/>
      <c r="EEO106" s="117"/>
      <c r="EEP106" s="117"/>
      <c r="EEQ106" s="117"/>
      <c r="EER106" s="117"/>
      <c r="EES106" s="117"/>
      <c r="EET106" s="117"/>
      <c r="EEU106" s="117"/>
      <c r="EEV106" s="117"/>
      <c r="EEW106" s="117"/>
      <c r="EEX106" s="117"/>
      <c r="EEY106" s="117"/>
      <c r="EEZ106" s="117"/>
      <c r="EFA106" s="117"/>
      <c r="EFB106" s="117"/>
      <c r="EFC106" s="117"/>
      <c r="EFD106" s="117"/>
      <c r="EFE106" s="117"/>
      <c r="EFF106" s="117"/>
      <c r="EFG106" s="117"/>
      <c r="EFH106" s="117"/>
      <c r="EFI106" s="117"/>
      <c r="EFJ106" s="117"/>
      <c r="EFK106" s="117"/>
      <c r="EFL106" s="117"/>
      <c r="EFM106" s="117"/>
      <c r="EFN106" s="117"/>
      <c r="EFO106" s="117"/>
      <c r="EFP106" s="117"/>
      <c r="EFQ106" s="117"/>
      <c r="EFR106" s="117"/>
      <c r="EFS106" s="117"/>
      <c r="EFT106" s="117"/>
      <c r="EFU106" s="117"/>
      <c r="EFV106" s="117"/>
      <c r="EFW106" s="117"/>
      <c r="EFX106" s="117"/>
      <c r="EFY106" s="117"/>
      <c r="EFZ106" s="117"/>
      <c r="EGA106" s="117"/>
      <c r="EGB106" s="117"/>
      <c r="EGC106" s="117"/>
      <c r="EGD106" s="117"/>
      <c r="EGE106" s="117"/>
      <c r="EGF106" s="117"/>
      <c r="EGG106" s="117"/>
      <c r="EGH106" s="117"/>
      <c r="EGI106" s="117"/>
      <c r="EGJ106" s="117"/>
      <c r="EGK106" s="117"/>
      <c r="EGL106" s="117"/>
      <c r="EGM106" s="117"/>
      <c r="EGN106" s="117"/>
      <c r="EGO106" s="117"/>
      <c r="EGP106" s="117"/>
      <c r="EGQ106" s="117"/>
      <c r="EGR106" s="117"/>
      <c r="EGS106" s="117"/>
      <c r="EGT106" s="117"/>
      <c r="EGU106" s="117"/>
      <c r="EGV106" s="117"/>
      <c r="EGW106" s="117"/>
      <c r="EGX106" s="117"/>
      <c r="EGY106" s="117"/>
      <c r="EGZ106" s="117"/>
      <c r="EHA106" s="117"/>
      <c r="EHB106" s="117"/>
      <c r="EHC106" s="117"/>
      <c r="EHD106" s="117"/>
      <c r="EHE106" s="117"/>
      <c r="EHF106" s="117"/>
      <c r="EHG106" s="117"/>
      <c r="EHH106" s="117"/>
      <c r="EHI106" s="117"/>
      <c r="EHJ106" s="117"/>
      <c r="EHK106" s="117"/>
      <c r="EHL106" s="117"/>
      <c r="EHM106" s="117"/>
      <c r="EHN106" s="117"/>
      <c r="EHO106" s="117"/>
      <c r="EHP106" s="117"/>
      <c r="EHQ106" s="117"/>
      <c r="EHR106" s="117"/>
      <c r="EHS106" s="117"/>
      <c r="EHT106" s="117"/>
      <c r="EHU106" s="117"/>
      <c r="EHV106" s="117"/>
      <c r="EHW106" s="117"/>
      <c r="EHX106" s="117"/>
      <c r="EHY106" s="117"/>
      <c r="EHZ106" s="117"/>
      <c r="EIA106" s="117"/>
      <c r="EIB106" s="117"/>
      <c r="EIC106" s="117"/>
      <c r="EID106" s="117"/>
      <c r="EIE106" s="117"/>
      <c r="EIF106" s="117"/>
      <c r="EIG106" s="117"/>
      <c r="EIH106" s="117"/>
      <c r="EII106" s="117"/>
      <c r="EIJ106" s="117"/>
      <c r="EIK106" s="117"/>
      <c r="EIL106" s="117"/>
      <c r="EIM106" s="117"/>
      <c r="EIN106" s="117"/>
      <c r="EIO106" s="117"/>
      <c r="EIP106" s="117"/>
      <c r="EIQ106" s="117"/>
      <c r="EIR106" s="117"/>
      <c r="EIS106" s="117"/>
      <c r="EIT106" s="117"/>
      <c r="EIU106" s="117"/>
      <c r="EIV106" s="117"/>
      <c r="EIW106" s="117"/>
      <c r="EIX106" s="117"/>
      <c r="EIY106" s="117"/>
      <c r="EIZ106" s="117"/>
      <c r="EJA106" s="117"/>
      <c r="EJB106" s="117"/>
      <c r="EJC106" s="117"/>
      <c r="EJD106" s="117"/>
      <c r="EJE106" s="117"/>
      <c r="EJF106" s="117"/>
      <c r="EJG106" s="117"/>
      <c r="EJH106" s="117"/>
      <c r="EJI106" s="117"/>
      <c r="EJJ106" s="117"/>
      <c r="EJK106" s="117"/>
      <c r="EJL106" s="117"/>
      <c r="EJM106" s="117"/>
      <c r="EJN106" s="117"/>
      <c r="EJO106" s="117"/>
      <c r="EJP106" s="117"/>
      <c r="EJQ106" s="117"/>
      <c r="EJR106" s="117"/>
      <c r="EJS106" s="117"/>
      <c r="EJT106" s="117"/>
      <c r="EJU106" s="117"/>
      <c r="EJV106" s="117"/>
      <c r="EJW106" s="117"/>
      <c r="EJX106" s="117"/>
      <c r="EJY106" s="117"/>
      <c r="EJZ106" s="117"/>
      <c r="EKA106" s="117"/>
      <c r="EKB106" s="117"/>
      <c r="EKC106" s="117"/>
      <c r="EKD106" s="117"/>
      <c r="EKE106" s="117"/>
      <c r="EKF106" s="117"/>
      <c r="EKG106" s="117"/>
      <c r="EKH106" s="117"/>
      <c r="EKI106" s="117"/>
      <c r="EKJ106" s="117"/>
      <c r="EKK106" s="117"/>
      <c r="EKL106" s="117"/>
      <c r="EKM106" s="117"/>
      <c r="EKN106" s="117"/>
      <c r="EKO106" s="117"/>
      <c r="EKP106" s="117"/>
      <c r="EKQ106" s="117"/>
      <c r="EKR106" s="117"/>
      <c r="EKS106" s="117"/>
      <c r="EKT106" s="117"/>
      <c r="EKU106" s="117"/>
      <c r="EKV106" s="117"/>
      <c r="EKW106" s="117"/>
      <c r="EKX106" s="117"/>
      <c r="EKY106" s="117"/>
      <c r="EKZ106" s="117"/>
      <c r="ELA106" s="117"/>
      <c r="ELB106" s="117"/>
      <c r="ELC106" s="117"/>
      <c r="ELD106" s="117"/>
      <c r="ELE106" s="117"/>
      <c r="ELF106" s="117"/>
      <c r="ELG106" s="117"/>
      <c r="ELH106" s="117"/>
      <c r="ELI106" s="117"/>
      <c r="ELJ106" s="117"/>
      <c r="ELK106" s="117"/>
      <c r="ELL106" s="117"/>
      <c r="ELM106" s="117"/>
      <c r="ELN106" s="117"/>
      <c r="ELO106" s="117"/>
      <c r="ELP106" s="117"/>
      <c r="ELQ106" s="117"/>
      <c r="ELR106" s="117"/>
      <c r="ELS106" s="117"/>
      <c r="ELT106" s="117"/>
      <c r="ELU106" s="117"/>
      <c r="ELV106" s="117"/>
      <c r="ELW106" s="117"/>
      <c r="ELX106" s="117"/>
      <c r="ELY106" s="117"/>
      <c r="ELZ106" s="117"/>
      <c r="EMA106" s="117"/>
      <c r="EMB106" s="117"/>
      <c r="EMC106" s="117"/>
      <c r="EMD106" s="117"/>
      <c r="EME106" s="117"/>
      <c r="EMF106" s="117"/>
      <c r="EMG106" s="117"/>
      <c r="EMH106" s="117"/>
      <c r="EMI106" s="117"/>
      <c r="EMJ106" s="117"/>
      <c r="EMK106" s="117"/>
      <c r="EML106" s="117"/>
      <c r="EMM106" s="117"/>
      <c r="EMN106" s="117"/>
      <c r="EMO106" s="117"/>
      <c r="EMP106" s="117"/>
      <c r="EMQ106" s="117"/>
      <c r="EMR106" s="117"/>
      <c r="EMS106" s="117"/>
      <c r="EMT106" s="117"/>
      <c r="EMU106" s="117"/>
      <c r="EMV106" s="117"/>
      <c r="EMW106" s="117"/>
      <c r="EMX106" s="117"/>
      <c r="EMY106" s="117"/>
      <c r="EMZ106" s="117"/>
      <c r="ENA106" s="117"/>
      <c r="ENB106" s="117"/>
      <c r="ENC106" s="117"/>
      <c r="END106" s="117"/>
      <c r="ENE106" s="117"/>
      <c r="ENF106" s="117"/>
      <c r="ENG106" s="117"/>
      <c r="ENH106" s="117"/>
      <c r="ENI106" s="117"/>
      <c r="ENJ106" s="117"/>
      <c r="ENK106" s="117"/>
      <c r="ENL106" s="117"/>
      <c r="ENM106" s="117"/>
      <c r="ENN106" s="117"/>
      <c r="ENO106" s="117"/>
      <c r="ENP106" s="117"/>
      <c r="ENQ106" s="117"/>
      <c r="ENR106" s="117"/>
      <c r="ENS106" s="117"/>
      <c r="ENT106" s="117"/>
      <c r="ENU106" s="117"/>
      <c r="ENV106" s="117"/>
      <c r="ENW106" s="117"/>
      <c r="ENX106" s="117"/>
      <c r="ENY106" s="117"/>
      <c r="ENZ106" s="117"/>
      <c r="EOA106" s="117"/>
      <c r="EOB106" s="117"/>
      <c r="EOC106" s="117"/>
      <c r="EOD106" s="117"/>
      <c r="EOE106" s="117"/>
      <c r="EOF106" s="117"/>
      <c r="EOG106" s="117"/>
      <c r="EOH106" s="117"/>
      <c r="EOI106" s="117"/>
      <c r="EOJ106" s="117"/>
      <c r="EOK106" s="117"/>
      <c r="EOL106" s="117"/>
      <c r="EOM106" s="117"/>
      <c r="EON106" s="117"/>
      <c r="EOO106" s="117"/>
      <c r="EOP106" s="117"/>
      <c r="EOQ106" s="117"/>
      <c r="EOR106" s="117"/>
      <c r="EOS106" s="117"/>
      <c r="EOT106" s="117"/>
      <c r="EOU106" s="117"/>
      <c r="EOV106" s="117"/>
      <c r="EOW106" s="117"/>
      <c r="EOX106" s="117"/>
      <c r="EOY106" s="117"/>
      <c r="EOZ106" s="117"/>
      <c r="EPA106" s="117"/>
      <c r="EPB106" s="117"/>
      <c r="EPC106" s="117"/>
      <c r="EPD106" s="117"/>
      <c r="EPE106" s="117"/>
      <c r="EPF106" s="117"/>
      <c r="EPG106" s="117"/>
      <c r="EPH106" s="117"/>
      <c r="EPI106" s="117"/>
      <c r="EPJ106" s="117"/>
      <c r="EPK106" s="117"/>
      <c r="EPL106" s="117"/>
      <c r="EPM106" s="117"/>
      <c r="EPN106" s="117"/>
      <c r="EPO106" s="117"/>
      <c r="EPP106" s="117"/>
      <c r="EPQ106" s="117"/>
      <c r="EPR106" s="117"/>
      <c r="EPS106" s="117"/>
      <c r="EPT106" s="117"/>
      <c r="EPU106" s="117"/>
      <c r="EPV106" s="117"/>
      <c r="EPW106" s="117"/>
      <c r="EPX106" s="117"/>
      <c r="EPY106" s="117"/>
      <c r="EPZ106" s="117"/>
      <c r="EQA106" s="117"/>
      <c r="EQB106" s="117"/>
      <c r="EQC106" s="117"/>
      <c r="EQD106" s="117"/>
      <c r="EQE106" s="117"/>
      <c r="EQF106" s="117"/>
      <c r="EQG106" s="117"/>
      <c r="EQH106" s="117"/>
      <c r="EQI106" s="117"/>
      <c r="EQJ106" s="117"/>
      <c r="EQK106" s="117"/>
      <c r="EQL106" s="117"/>
      <c r="EQM106" s="117"/>
      <c r="EQN106" s="117"/>
      <c r="EQO106" s="117"/>
      <c r="EQP106" s="117"/>
      <c r="EQQ106" s="117"/>
      <c r="EQR106" s="117"/>
      <c r="EQS106" s="117"/>
      <c r="EQT106" s="117"/>
      <c r="EQU106" s="117"/>
      <c r="EQV106" s="117"/>
      <c r="EQW106" s="117"/>
      <c r="EQX106" s="117"/>
      <c r="EQY106" s="117"/>
      <c r="EQZ106" s="117"/>
      <c r="ERA106" s="117"/>
      <c r="ERB106" s="117"/>
      <c r="ERC106" s="117"/>
      <c r="ERD106" s="117"/>
      <c r="ERE106" s="117"/>
      <c r="ERF106" s="117"/>
      <c r="ERG106" s="117"/>
      <c r="ERH106" s="117"/>
      <c r="ERI106" s="117"/>
      <c r="ERJ106" s="117"/>
      <c r="ERK106" s="117"/>
      <c r="ERL106" s="117"/>
      <c r="ERM106" s="117"/>
      <c r="ERN106" s="117"/>
      <c r="ERO106" s="117"/>
      <c r="ERP106" s="117"/>
      <c r="ERQ106" s="117"/>
      <c r="ERR106" s="117"/>
      <c r="ERS106" s="117"/>
      <c r="ERT106" s="117"/>
      <c r="ERU106" s="117"/>
      <c r="ERV106" s="117"/>
      <c r="ERW106" s="117"/>
      <c r="ERX106" s="117"/>
      <c r="ERY106" s="117"/>
      <c r="ERZ106" s="117"/>
      <c r="ESA106" s="117"/>
      <c r="ESB106" s="117"/>
      <c r="ESC106" s="117"/>
      <c r="ESD106" s="117"/>
      <c r="ESE106" s="117"/>
      <c r="ESF106" s="117"/>
      <c r="ESG106" s="117"/>
      <c r="ESH106" s="117"/>
      <c r="ESI106" s="117"/>
      <c r="ESJ106" s="117"/>
      <c r="ESK106" s="117"/>
      <c r="ESL106" s="117"/>
      <c r="ESM106" s="117"/>
      <c r="ESN106" s="117"/>
      <c r="ESO106" s="117"/>
      <c r="ESP106" s="117"/>
      <c r="ESQ106" s="117"/>
      <c r="ESR106" s="117"/>
      <c r="ESS106" s="117"/>
      <c r="EST106" s="117"/>
      <c r="ESU106" s="117"/>
      <c r="ESV106" s="117"/>
      <c r="ESW106" s="117"/>
      <c r="ESX106" s="117"/>
      <c r="ESY106" s="117"/>
      <c r="ESZ106" s="117"/>
      <c r="ETA106" s="117"/>
      <c r="ETB106" s="117"/>
      <c r="ETC106" s="117"/>
      <c r="ETD106" s="117"/>
      <c r="ETE106" s="117"/>
      <c r="ETF106" s="117"/>
      <c r="ETG106" s="117"/>
      <c r="ETH106" s="117"/>
      <c r="ETI106" s="117"/>
      <c r="ETJ106" s="117"/>
      <c r="ETK106" s="117"/>
      <c r="ETL106" s="117"/>
      <c r="ETM106" s="117"/>
      <c r="ETN106" s="117"/>
      <c r="ETO106" s="117"/>
      <c r="ETP106" s="117"/>
      <c r="ETQ106" s="117"/>
      <c r="ETR106" s="117"/>
      <c r="ETS106" s="117"/>
      <c r="ETT106" s="117"/>
      <c r="ETU106" s="117"/>
      <c r="ETV106" s="117"/>
      <c r="ETW106" s="117"/>
      <c r="ETX106" s="117"/>
      <c r="ETY106" s="117"/>
      <c r="ETZ106" s="117"/>
      <c r="EUA106" s="117"/>
      <c r="EUB106" s="117"/>
      <c r="EUC106" s="117"/>
      <c r="EUD106" s="117"/>
      <c r="EUE106" s="117"/>
      <c r="EUF106" s="117"/>
      <c r="EUG106" s="117"/>
      <c r="EUH106" s="117"/>
      <c r="EUI106" s="117"/>
      <c r="EUJ106" s="117"/>
      <c r="EUK106" s="117"/>
      <c r="EUL106" s="117"/>
      <c r="EUM106" s="117"/>
      <c r="EUN106" s="117"/>
      <c r="EUO106" s="117"/>
      <c r="EUP106" s="117"/>
      <c r="EUQ106" s="117"/>
      <c r="EUR106" s="117"/>
      <c r="EUS106" s="117"/>
      <c r="EUT106" s="117"/>
      <c r="EUU106" s="117"/>
      <c r="EUV106" s="117"/>
      <c r="EUW106" s="117"/>
      <c r="EUX106" s="117"/>
      <c r="EUY106" s="117"/>
      <c r="EUZ106" s="117"/>
      <c r="EVA106" s="117"/>
      <c r="EVB106" s="117"/>
      <c r="EVC106" s="117"/>
      <c r="EVD106" s="117"/>
      <c r="EVE106" s="117"/>
      <c r="EVF106" s="117"/>
      <c r="EVG106" s="117"/>
      <c r="EVH106" s="117"/>
      <c r="EVI106" s="117"/>
      <c r="EVJ106" s="117"/>
      <c r="EVK106" s="117"/>
      <c r="EVL106" s="117"/>
      <c r="EVM106" s="117"/>
      <c r="EVN106" s="117"/>
      <c r="EVO106" s="117"/>
      <c r="EVP106" s="117"/>
      <c r="EVQ106" s="117"/>
      <c r="EVR106" s="117"/>
      <c r="EVS106" s="117"/>
      <c r="EVT106" s="117"/>
      <c r="EVU106" s="117"/>
      <c r="EVV106" s="117"/>
      <c r="EVW106" s="117"/>
      <c r="EVX106" s="117"/>
      <c r="EVY106" s="117"/>
      <c r="EVZ106" s="117"/>
      <c r="EWA106" s="117"/>
      <c r="EWB106" s="117"/>
      <c r="EWC106" s="117"/>
      <c r="EWD106" s="117"/>
      <c r="EWE106" s="117"/>
      <c r="EWF106" s="117"/>
      <c r="EWG106" s="117"/>
      <c r="EWH106" s="117"/>
      <c r="EWI106" s="117"/>
      <c r="EWJ106" s="117"/>
      <c r="EWK106" s="117"/>
      <c r="EWL106" s="117"/>
      <c r="EWM106" s="117"/>
      <c r="EWN106" s="117"/>
      <c r="EWO106" s="117"/>
      <c r="EWP106" s="117"/>
      <c r="EWQ106" s="117"/>
      <c r="EWR106" s="117"/>
      <c r="EWS106" s="117"/>
      <c r="EWT106" s="117"/>
      <c r="EWU106" s="117"/>
      <c r="EWV106" s="117"/>
      <c r="EWW106" s="117"/>
      <c r="EWX106" s="117"/>
      <c r="EWY106" s="117"/>
      <c r="EWZ106" s="117"/>
      <c r="EXA106" s="117"/>
      <c r="EXB106" s="117"/>
      <c r="EXC106" s="117"/>
      <c r="EXD106" s="117"/>
      <c r="EXE106" s="117"/>
      <c r="EXF106" s="117"/>
      <c r="EXG106" s="117"/>
      <c r="EXH106" s="117"/>
      <c r="EXI106" s="117"/>
      <c r="EXJ106" s="117"/>
      <c r="EXK106" s="117"/>
      <c r="EXL106" s="117"/>
      <c r="EXM106" s="117"/>
      <c r="EXN106" s="117"/>
      <c r="EXO106" s="117"/>
      <c r="EXP106" s="117"/>
      <c r="EXQ106" s="117"/>
      <c r="EXR106" s="117"/>
      <c r="EXS106" s="117"/>
      <c r="EXT106" s="117"/>
      <c r="EXU106" s="117"/>
      <c r="EXV106" s="117"/>
      <c r="EXW106" s="117"/>
      <c r="EXX106" s="117"/>
      <c r="EXY106" s="117"/>
      <c r="EXZ106" s="117"/>
      <c r="EYA106" s="117"/>
      <c r="EYB106" s="117"/>
      <c r="EYC106" s="117"/>
      <c r="EYD106" s="117"/>
      <c r="EYE106" s="117"/>
      <c r="EYF106" s="117"/>
      <c r="EYG106" s="117"/>
      <c r="EYH106" s="117"/>
      <c r="EYI106" s="117"/>
      <c r="EYJ106" s="117"/>
      <c r="EYK106" s="117"/>
      <c r="EYL106" s="117"/>
      <c r="EYM106" s="117"/>
      <c r="EYN106" s="117"/>
      <c r="EYO106" s="117"/>
      <c r="EYP106" s="117"/>
      <c r="EYQ106" s="117"/>
      <c r="EYR106" s="117"/>
      <c r="EYS106" s="117"/>
      <c r="EYT106" s="117"/>
      <c r="EYU106" s="117"/>
      <c r="EYV106" s="117"/>
      <c r="EYW106" s="117"/>
      <c r="EYX106" s="117"/>
      <c r="EYY106" s="117"/>
      <c r="EYZ106" s="117"/>
      <c r="EZA106" s="117"/>
      <c r="EZB106" s="117"/>
      <c r="EZC106" s="117"/>
      <c r="EZD106" s="117"/>
      <c r="EZE106" s="117"/>
      <c r="EZF106" s="117"/>
      <c r="EZG106" s="117"/>
      <c r="EZH106" s="117"/>
      <c r="EZI106" s="117"/>
      <c r="EZJ106" s="117"/>
      <c r="EZK106" s="117"/>
      <c r="EZL106" s="117"/>
      <c r="EZM106" s="117"/>
      <c r="EZN106" s="117"/>
      <c r="EZO106" s="117"/>
      <c r="EZP106" s="117"/>
      <c r="EZQ106" s="117"/>
      <c r="EZR106" s="117"/>
      <c r="EZS106" s="117"/>
      <c r="EZT106" s="117"/>
      <c r="EZU106" s="117"/>
      <c r="EZV106" s="117"/>
      <c r="EZW106" s="117"/>
      <c r="EZX106" s="117"/>
      <c r="EZY106" s="117"/>
      <c r="EZZ106" s="117"/>
      <c r="FAA106" s="117"/>
      <c r="FAB106" s="117"/>
      <c r="FAC106" s="117"/>
      <c r="FAD106" s="117"/>
      <c r="FAE106" s="117"/>
      <c r="FAF106" s="117"/>
      <c r="FAG106" s="117"/>
      <c r="FAH106" s="117"/>
      <c r="FAI106" s="117"/>
      <c r="FAJ106" s="117"/>
      <c r="FAK106" s="117"/>
      <c r="FAL106" s="117"/>
      <c r="FAM106" s="117"/>
      <c r="FAN106" s="117"/>
      <c r="FAO106" s="117"/>
      <c r="FAP106" s="117"/>
      <c r="FAQ106" s="117"/>
      <c r="FAR106" s="117"/>
      <c r="FAS106" s="117"/>
      <c r="FAT106" s="117"/>
      <c r="FAU106" s="117"/>
      <c r="FAV106" s="117"/>
      <c r="FAW106" s="117"/>
      <c r="FAX106" s="117"/>
      <c r="FAY106" s="117"/>
      <c r="FAZ106" s="117"/>
      <c r="FBA106" s="117"/>
      <c r="FBB106" s="117"/>
      <c r="FBC106" s="117"/>
      <c r="FBD106" s="117"/>
      <c r="FBE106" s="117"/>
      <c r="FBF106" s="117"/>
      <c r="FBG106" s="117"/>
      <c r="FBH106" s="117"/>
      <c r="FBI106" s="117"/>
      <c r="FBJ106" s="117"/>
      <c r="FBK106" s="117"/>
      <c r="FBL106" s="117"/>
      <c r="FBM106" s="117"/>
      <c r="FBN106" s="117"/>
      <c r="FBO106" s="117"/>
      <c r="FBP106" s="117"/>
      <c r="FBQ106" s="117"/>
      <c r="FBR106" s="117"/>
      <c r="FBS106" s="117"/>
      <c r="FBT106" s="117"/>
      <c r="FBU106" s="117"/>
      <c r="FBV106" s="117"/>
      <c r="FBW106" s="117"/>
      <c r="FBX106" s="117"/>
      <c r="FBY106" s="117"/>
      <c r="FBZ106" s="117"/>
      <c r="FCA106" s="117"/>
      <c r="FCB106" s="117"/>
      <c r="FCC106" s="117"/>
      <c r="FCD106" s="117"/>
      <c r="FCE106" s="117"/>
      <c r="FCF106" s="117"/>
      <c r="FCG106" s="117"/>
      <c r="FCH106" s="117"/>
      <c r="FCI106" s="117"/>
      <c r="FCJ106" s="117"/>
      <c r="FCK106" s="117"/>
      <c r="FCL106" s="117"/>
      <c r="FCM106" s="117"/>
      <c r="FCN106" s="117"/>
      <c r="FCO106" s="117"/>
      <c r="FCP106" s="117"/>
      <c r="FCQ106" s="117"/>
      <c r="FCR106" s="117"/>
      <c r="FCS106" s="117"/>
      <c r="FCT106" s="117"/>
      <c r="FCU106" s="117"/>
      <c r="FCV106" s="117"/>
      <c r="FCW106" s="117"/>
      <c r="FCX106" s="117"/>
      <c r="FCY106" s="117"/>
      <c r="FCZ106" s="117"/>
      <c r="FDA106" s="117"/>
      <c r="FDB106" s="117"/>
      <c r="FDC106" s="117"/>
      <c r="FDD106" s="117"/>
      <c r="FDE106" s="117"/>
      <c r="FDF106" s="117"/>
      <c r="FDG106" s="117"/>
      <c r="FDH106" s="117"/>
      <c r="FDI106" s="117"/>
      <c r="FDJ106" s="117"/>
      <c r="FDK106" s="117"/>
      <c r="FDL106" s="117"/>
      <c r="FDM106" s="117"/>
      <c r="FDN106" s="117"/>
      <c r="FDO106" s="117"/>
      <c r="FDP106" s="117"/>
      <c r="FDQ106" s="117"/>
      <c r="FDR106" s="117"/>
      <c r="FDS106" s="117"/>
      <c r="FDT106" s="117"/>
      <c r="FDU106" s="117"/>
      <c r="FDV106" s="117"/>
      <c r="FDW106" s="117"/>
      <c r="FDX106" s="117"/>
      <c r="FDY106" s="117"/>
      <c r="FDZ106" s="117"/>
      <c r="FEA106" s="117"/>
      <c r="FEB106" s="117"/>
      <c r="FEC106" s="117"/>
      <c r="FED106" s="117"/>
      <c r="FEE106" s="117"/>
      <c r="FEF106" s="117"/>
      <c r="FEG106" s="117"/>
      <c r="FEH106" s="117"/>
      <c r="FEI106" s="117"/>
      <c r="FEJ106" s="117"/>
      <c r="FEK106" s="117"/>
      <c r="FEL106" s="117"/>
      <c r="FEM106" s="117"/>
      <c r="FEN106" s="117"/>
      <c r="FEO106" s="117"/>
      <c r="FEP106" s="117"/>
      <c r="FEQ106" s="117"/>
      <c r="FER106" s="117"/>
      <c r="FES106" s="117"/>
      <c r="FET106" s="117"/>
      <c r="FEU106" s="117"/>
      <c r="FEV106" s="117"/>
      <c r="FEW106" s="117"/>
      <c r="FEX106" s="117"/>
      <c r="FEY106" s="117"/>
      <c r="FEZ106" s="117"/>
      <c r="FFA106" s="117"/>
      <c r="FFB106" s="117"/>
      <c r="FFC106" s="117"/>
      <c r="FFD106" s="117"/>
      <c r="FFE106" s="117"/>
      <c r="FFF106" s="117"/>
      <c r="FFG106" s="117"/>
      <c r="FFH106" s="117"/>
      <c r="FFI106" s="117"/>
      <c r="FFJ106" s="117"/>
      <c r="FFK106" s="117"/>
      <c r="FFL106" s="117"/>
      <c r="FFM106" s="117"/>
      <c r="FFN106" s="117"/>
      <c r="FFO106" s="117"/>
      <c r="FFP106" s="117"/>
      <c r="FFQ106" s="117"/>
      <c r="FFR106" s="117"/>
      <c r="FFS106" s="117"/>
      <c r="FFT106" s="117"/>
      <c r="FFU106" s="117"/>
      <c r="FFV106" s="117"/>
      <c r="FFW106" s="117"/>
      <c r="FFX106" s="117"/>
      <c r="FFY106" s="117"/>
      <c r="FFZ106" s="117"/>
      <c r="FGA106" s="117"/>
      <c r="FGB106" s="117"/>
      <c r="FGC106" s="117"/>
      <c r="FGD106" s="117"/>
      <c r="FGE106" s="117"/>
      <c r="FGF106" s="117"/>
      <c r="FGG106" s="117"/>
      <c r="FGH106" s="117"/>
      <c r="FGI106" s="117"/>
      <c r="FGJ106" s="117"/>
      <c r="FGK106" s="117"/>
      <c r="FGL106" s="117"/>
      <c r="FGM106" s="117"/>
      <c r="FGN106" s="117"/>
      <c r="FGO106" s="117"/>
      <c r="FGP106" s="117"/>
      <c r="FGQ106" s="117"/>
      <c r="FGR106" s="117"/>
      <c r="FGS106" s="117"/>
      <c r="FGT106" s="117"/>
      <c r="FGU106" s="117"/>
      <c r="FGV106" s="117"/>
      <c r="FGW106" s="117"/>
      <c r="FGX106" s="117"/>
      <c r="FGY106" s="117"/>
      <c r="FGZ106" s="117"/>
      <c r="FHA106" s="117"/>
      <c r="FHB106" s="117"/>
      <c r="FHC106" s="117"/>
      <c r="FHD106" s="117"/>
      <c r="FHE106" s="117"/>
      <c r="FHF106" s="117"/>
      <c r="FHG106" s="117"/>
      <c r="FHH106" s="117"/>
      <c r="FHI106" s="117"/>
      <c r="FHJ106" s="117"/>
      <c r="FHK106" s="117"/>
      <c r="FHL106" s="117"/>
      <c r="FHM106" s="117"/>
      <c r="FHN106" s="117"/>
      <c r="FHO106" s="117"/>
      <c r="FHP106" s="117"/>
      <c r="FHQ106" s="117"/>
      <c r="FHR106" s="117"/>
      <c r="FHS106" s="117"/>
      <c r="FHT106" s="117"/>
      <c r="FHU106" s="117"/>
      <c r="FHV106" s="117"/>
      <c r="FHW106" s="117"/>
      <c r="FHX106" s="117"/>
      <c r="FHY106" s="117"/>
      <c r="FHZ106" s="117"/>
      <c r="FIA106" s="117"/>
      <c r="FIB106" s="117"/>
      <c r="FIC106" s="117"/>
      <c r="FID106" s="117"/>
      <c r="FIE106" s="117"/>
      <c r="FIF106" s="117"/>
      <c r="FIG106" s="117"/>
      <c r="FIH106" s="117"/>
      <c r="FII106" s="117"/>
      <c r="FIJ106" s="117"/>
      <c r="FIK106" s="117"/>
      <c r="FIL106" s="117"/>
      <c r="FIM106" s="117"/>
      <c r="FIN106" s="117"/>
      <c r="FIO106" s="117"/>
      <c r="FIP106" s="117"/>
      <c r="FIQ106" s="117"/>
      <c r="FIR106" s="117"/>
      <c r="FIS106" s="117"/>
      <c r="FIT106" s="117"/>
      <c r="FIU106" s="117"/>
      <c r="FIV106" s="117"/>
      <c r="FIW106" s="117"/>
      <c r="FIX106" s="117"/>
      <c r="FIY106" s="117"/>
      <c r="FIZ106" s="117"/>
      <c r="FJA106" s="117"/>
      <c r="FJB106" s="117"/>
      <c r="FJC106" s="117"/>
      <c r="FJD106" s="117"/>
      <c r="FJE106" s="117"/>
      <c r="FJF106" s="117"/>
      <c r="FJG106" s="117"/>
      <c r="FJH106" s="117"/>
      <c r="FJI106" s="117"/>
      <c r="FJJ106" s="117"/>
      <c r="FJK106" s="117"/>
      <c r="FJL106" s="117"/>
      <c r="FJM106" s="117"/>
      <c r="FJN106" s="117"/>
      <c r="FJO106" s="117"/>
      <c r="FJP106" s="117"/>
      <c r="FJQ106" s="117"/>
      <c r="FJR106" s="117"/>
      <c r="FJS106" s="117"/>
      <c r="FJT106" s="117"/>
      <c r="FJU106" s="117"/>
      <c r="FJV106" s="117"/>
      <c r="FJW106" s="117"/>
      <c r="FJX106" s="117"/>
      <c r="FJY106" s="117"/>
      <c r="FJZ106" s="117"/>
      <c r="FKA106" s="117"/>
      <c r="FKB106" s="117"/>
      <c r="FKC106" s="117"/>
      <c r="FKD106" s="117"/>
      <c r="FKE106" s="117"/>
      <c r="FKF106" s="117"/>
      <c r="FKG106" s="117"/>
      <c r="FKH106" s="117"/>
      <c r="FKI106" s="117"/>
      <c r="FKJ106" s="117"/>
      <c r="FKK106" s="117"/>
      <c r="FKL106" s="117"/>
      <c r="FKM106" s="117"/>
      <c r="FKN106" s="117"/>
      <c r="FKO106" s="117"/>
      <c r="FKP106" s="117"/>
      <c r="FKQ106" s="117"/>
      <c r="FKR106" s="117"/>
      <c r="FKS106" s="117"/>
      <c r="FKT106" s="117"/>
      <c r="FKU106" s="117"/>
      <c r="FKV106" s="117"/>
      <c r="FKW106" s="117"/>
      <c r="FKX106" s="117"/>
      <c r="FKY106" s="117"/>
      <c r="FKZ106" s="117"/>
      <c r="FLA106" s="117"/>
      <c r="FLB106" s="117"/>
      <c r="FLC106" s="117"/>
      <c r="FLD106" s="117"/>
      <c r="FLE106" s="117"/>
      <c r="FLF106" s="117"/>
      <c r="FLG106" s="117"/>
      <c r="FLH106" s="117"/>
      <c r="FLI106" s="117"/>
      <c r="FLJ106" s="117"/>
      <c r="FLK106" s="117"/>
      <c r="FLL106" s="117"/>
      <c r="FLM106" s="117"/>
      <c r="FLN106" s="117"/>
      <c r="FLO106" s="117"/>
      <c r="FLP106" s="117"/>
      <c r="FLQ106" s="117"/>
      <c r="FLR106" s="117"/>
      <c r="FLS106" s="117"/>
      <c r="FLT106" s="117"/>
      <c r="FLU106" s="117"/>
      <c r="FLV106" s="117"/>
      <c r="FLW106" s="117"/>
      <c r="FLX106" s="117"/>
      <c r="FLY106" s="117"/>
      <c r="FLZ106" s="117"/>
      <c r="FMA106" s="117"/>
      <c r="FMB106" s="117"/>
      <c r="FMC106" s="117"/>
      <c r="FMD106" s="117"/>
      <c r="FME106" s="117"/>
      <c r="FMF106" s="117"/>
      <c r="FMG106" s="117"/>
      <c r="FMH106" s="117"/>
      <c r="FMI106" s="117"/>
      <c r="FMJ106" s="117"/>
      <c r="FMK106" s="117"/>
      <c r="FML106" s="117"/>
      <c r="FMM106" s="117"/>
      <c r="FMN106" s="117"/>
      <c r="FMO106" s="117"/>
      <c r="FMP106" s="117"/>
      <c r="FMQ106" s="117"/>
      <c r="FMR106" s="117"/>
      <c r="FMS106" s="117"/>
      <c r="FMT106" s="117"/>
      <c r="FMU106" s="117"/>
      <c r="FMV106" s="117"/>
      <c r="FMW106" s="117"/>
      <c r="FMX106" s="117"/>
      <c r="FMY106" s="117"/>
      <c r="FMZ106" s="117"/>
      <c r="FNA106" s="117"/>
      <c r="FNB106" s="117"/>
      <c r="FNC106" s="117"/>
      <c r="FND106" s="117"/>
      <c r="FNE106" s="117"/>
      <c r="FNF106" s="117"/>
      <c r="FNG106" s="117"/>
      <c r="FNH106" s="117"/>
      <c r="FNI106" s="117"/>
      <c r="FNJ106" s="117"/>
      <c r="FNK106" s="117"/>
      <c r="FNL106" s="117"/>
      <c r="FNM106" s="117"/>
      <c r="FNN106" s="117"/>
      <c r="FNO106" s="117"/>
      <c r="FNP106" s="117"/>
      <c r="FNQ106" s="117"/>
      <c r="FNR106" s="117"/>
      <c r="FNS106" s="117"/>
      <c r="FNT106" s="117"/>
      <c r="FNU106" s="117"/>
      <c r="FNV106" s="117"/>
      <c r="FNW106" s="117"/>
      <c r="FNX106" s="117"/>
      <c r="FNY106" s="117"/>
      <c r="FNZ106" s="117"/>
      <c r="FOA106" s="117"/>
      <c r="FOB106" s="117"/>
      <c r="FOC106" s="117"/>
      <c r="FOD106" s="117"/>
      <c r="FOE106" s="117"/>
      <c r="FOF106" s="117"/>
      <c r="FOG106" s="117"/>
      <c r="FOH106" s="117"/>
      <c r="FOI106" s="117"/>
      <c r="FOJ106" s="117"/>
      <c r="FOK106" s="117"/>
      <c r="FOL106" s="117"/>
      <c r="FOM106" s="117"/>
      <c r="FON106" s="117"/>
      <c r="FOO106" s="117"/>
      <c r="FOP106" s="117"/>
      <c r="FOQ106" s="117"/>
      <c r="FOR106" s="117"/>
      <c r="FOS106" s="117"/>
      <c r="FOT106" s="117"/>
      <c r="FOU106" s="117"/>
      <c r="FOV106" s="117"/>
      <c r="FOW106" s="117"/>
      <c r="FOX106" s="117"/>
      <c r="FOY106" s="117"/>
      <c r="FOZ106" s="117"/>
      <c r="FPA106" s="117"/>
      <c r="FPB106" s="117"/>
      <c r="FPC106" s="117"/>
      <c r="FPD106" s="117"/>
      <c r="FPE106" s="117"/>
      <c r="FPF106" s="117"/>
      <c r="FPG106" s="117"/>
      <c r="FPH106" s="117"/>
      <c r="FPI106" s="117"/>
      <c r="FPJ106" s="117"/>
      <c r="FPK106" s="117"/>
      <c r="FPL106" s="117"/>
      <c r="FPM106" s="117"/>
      <c r="FPN106" s="117"/>
      <c r="FPO106" s="117"/>
      <c r="FPP106" s="117"/>
      <c r="FPQ106" s="117"/>
      <c r="FPR106" s="117"/>
      <c r="FPS106" s="117"/>
      <c r="FPT106" s="117"/>
      <c r="FPU106" s="117"/>
      <c r="FPV106" s="117"/>
      <c r="FPW106" s="117"/>
      <c r="FPX106" s="117"/>
      <c r="FPY106" s="117"/>
      <c r="FPZ106" s="117"/>
      <c r="FQA106" s="117"/>
      <c r="FQB106" s="117"/>
      <c r="FQC106" s="117"/>
      <c r="FQD106" s="117"/>
      <c r="FQE106" s="117"/>
      <c r="FQF106" s="117"/>
      <c r="FQG106" s="117"/>
      <c r="FQH106" s="117"/>
      <c r="FQI106" s="117"/>
      <c r="FQJ106" s="117"/>
      <c r="FQK106" s="117"/>
      <c r="FQL106" s="117"/>
      <c r="FQM106" s="117"/>
      <c r="FQN106" s="117"/>
      <c r="FQO106" s="117"/>
      <c r="FQP106" s="117"/>
      <c r="FQQ106" s="117"/>
      <c r="FQR106" s="117"/>
      <c r="FQS106" s="117"/>
      <c r="FQT106" s="117"/>
      <c r="FQU106" s="117"/>
      <c r="FQV106" s="117"/>
      <c r="FQW106" s="117"/>
      <c r="FQX106" s="117"/>
      <c r="FQY106" s="117"/>
      <c r="FQZ106" s="117"/>
      <c r="FRA106" s="117"/>
      <c r="FRB106" s="117"/>
      <c r="FRC106" s="117"/>
      <c r="FRD106" s="117"/>
      <c r="FRE106" s="117"/>
      <c r="FRF106" s="117"/>
      <c r="FRG106" s="117"/>
      <c r="FRH106" s="117"/>
      <c r="FRI106" s="117"/>
      <c r="FRJ106" s="117"/>
      <c r="FRK106" s="117"/>
      <c r="FRL106" s="117"/>
      <c r="FRM106" s="117"/>
      <c r="FRN106" s="117"/>
      <c r="FRO106" s="117"/>
      <c r="FRP106" s="117"/>
      <c r="FRQ106" s="117"/>
      <c r="FRR106" s="117"/>
      <c r="FRS106" s="117"/>
      <c r="FRT106" s="117"/>
      <c r="FRU106" s="117"/>
      <c r="FRV106" s="117"/>
      <c r="FRW106" s="117"/>
      <c r="FRX106" s="117"/>
      <c r="FRY106" s="117"/>
      <c r="FRZ106" s="117"/>
      <c r="FSA106" s="117"/>
      <c r="FSB106" s="117"/>
      <c r="FSC106" s="117"/>
      <c r="FSD106" s="117"/>
      <c r="FSE106" s="117"/>
      <c r="FSF106" s="117"/>
      <c r="FSG106" s="117"/>
      <c r="FSH106" s="117"/>
      <c r="FSI106" s="117"/>
      <c r="FSJ106" s="117"/>
      <c r="FSK106" s="117"/>
      <c r="FSL106" s="117"/>
      <c r="FSM106" s="117"/>
      <c r="FSN106" s="117"/>
      <c r="FSO106" s="117"/>
      <c r="FSP106" s="117"/>
      <c r="FSQ106" s="117"/>
      <c r="FSR106" s="117"/>
      <c r="FSS106" s="117"/>
      <c r="FST106" s="117"/>
      <c r="FSU106" s="117"/>
      <c r="FSV106" s="117"/>
      <c r="FSW106" s="117"/>
      <c r="FSX106" s="117"/>
      <c r="FSY106" s="117"/>
      <c r="FSZ106" s="117"/>
      <c r="FTA106" s="117"/>
      <c r="FTB106" s="117"/>
      <c r="FTC106" s="117"/>
      <c r="FTD106" s="117"/>
      <c r="FTE106" s="117"/>
      <c r="FTF106" s="117"/>
      <c r="FTG106" s="117"/>
      <c r="FTH106" s="117"/>
      <c r="FTI106" s="117"/>
      <c r="FTJ106" s="117"/>
      <c r="FTK106" s="117"/>
      <c r="FTL106" s="117"/>
      <c r="FTM106" s="117"/>
      <c r="FTN106" s="117"/>
      <c r="FTO106" s="117"/>
      <c r="FTP106" s="117"/>
      <c r="FTQ106" s="117"/>
      <c r="FTR106" s="117"/>
      <c r="FTS106" s="117"/>
      <c r="FTT106" s="117"/>
      <c r="FTU106" s="117"/>
      <c r="FTV106" s="117"/>
      <c r="FTW106" s="117"/>
      <c r="FTX106" s="117"/>
      <c r="FTY106" s="117"/>
      <c r="FTZ106" s="117"/>
      <c r="FUA106" s="117"/>
      <c r="FUB106" s="117"/>
      <c r="FUC106" s="117"/>
      <c r="FUD106" s="117"/>
      <c r="FUE106" s="117"/>
      <c r="FUF106" s="117"/>
      <c r="FUG106" s="117"/>
      <c r="FUH106" s="117"/>
      <c r="FUI106" s="117"/>
      <c r="FUJ106" s="117"/>
      <c r="FUK106" s="117"/>
      <c r="FUL106" s="117"/>
      <c r="FUM106" s="117"/>
      <c r="FUN106" s="117"/>
      <c r="FUO106" s="117"/>
      <c r="FUP106" s="117"/>
      <c r="FUQ106" s="117"/>
      <c r="FUR106" s="117"/>
      <c r="FUS106" s="117"/>
      <c r="FUT106" s="117"/>
      <c r="FUU106" s="117"/>
      <c r="FUV106" s="117"/>
      <c r="FUW106" s="117"/>
      <c r="FUX106" s="117"/>
      <c r="FUY106" s="117"/>
      <c r="FUZ106" s="117"/>
      <c r="FVA106" s="117"/>
      <c r="FVB106" s="117"/>
      <c r="FVC106" s="117"/>
      <c r="FVD106" s="117"/>
      <c r="FVE106" s="117"/>
      <c r="FVF106" s="117"/>
      <c r="FVG106" s="117"/>
      <c r="FVH106" s="117"/>
      <c r="FVI106" s="117"/>
      <c r="FVJ106" s="117"/>
      <c r="FVK106" s="117"/>
      <c r="FVL106" s="117"/>
      <c r="FVM106" s="117"/>
      <c r="FVN106" s="117"/>
      <c r="FVO106" s="117"/>
      <c r="FVP106" s="117"/>
      <c r="FVQ106" s="117"/>
      <c r="FVR106" s="117"/>
      <c r="FVS106" s="117"/>
      <c r="FVT106" s="117"/>
      <c r="FVU106" s="117"/>
      <c r="FVV106" s="117"/>
      <c r="FVW106" s="117"/>
      <c r="FVX106" s="117"/>
      <c r="FVY106" s="117"/>
      <c r="FVZ106" s="117"/>
      <c r="FWA106" s="117"/>
      <c r="FWB106" s="117"/>
      <c r="FWC106" s="117"/>
      <c r="FWD106" s="117"/>
      <c r="FWE106" s="117"/>
      <c r="FWF106" s="117"/>
      <c r="FWG106" s="117"/>
      <c r="FWH106" s="117"/>
      <c r="FWI106" s="117"/>
      <c r="FWJ106" s="117"/>
      <c r="FWK106" s="117"/>
      <c r="FWL106" s="117"/>
      <c r="FWM106" s="117"/>
      <c r="FWN106" s="117"/>
      <c r="FWO106" s="117"/>
      <c r="FWP106" s="117"/>
      <c r="FWQ106" s="117"/>
      <c r="FWR106" s="117"/>
      <c r="FWS106" s="117"/>
      <c r="FWT106" s="117"/>
      <c r="FWU106" s="117"/>
      <c r="FWV106" s="117"/>
      <c r="FWW106" s="117"/>
      <c r="FWX106" s="117"/>
      <c r="FWY106" s="117"/>
      <c r="FWZ106" s="117"/>
      <c r="FXA106" s="117"/>
      <c r="FXB106" s="117"/>
      <c r="FXC106" s="117"/>
      <c r="FXD106" s="117"/>
      <c r="FXE106" s="117"/>
      <c r="FXF106" s="117"/>
      <c r="FXG106" s="117"/>
      <c r="FXH106" s="117"/>
      <c r="FXI106" s="117"/>
      <c r="FXJ106" s="117"/>
      <c r="FXK106" s="117"/>
      <c r="FXL106" s="117"/>
      <c r="FXM106" s="117"/>
      <c r="FXN106" s="117"/>
      <c r="FXO106" s="117"/>
      <c r="FXP106" s="117"/>
      <c r="FXQ106" s="117"/>
      <c r="FXR106" s="117"/>
      <c r="FXS106" s="117"/>
      <c r="FXT106" s="117"/>
      <c r="FXU106" s="117"/>
      <c r="FXV106" s="117"/>
      <c r="FXW106" s="117"/>
      <c r="FXX106" s="117"/>
      <c r="FXY106" s="117"/>
      <c r="FXZ106" s="117"/>
      <c r="FYA106" s="117"/>
      <c r="FYB106" s="117"/>
      <c r="FYC106" s="117"/>
      <c r="FYD106" s="117"/>
      <c r="FYE106" s="117"/>
      <c r="FYF106" s="117"/>
      <c r="FYG106" s="117"/>
      <c r="FYH106" s="117"/>
      <c r="FYI106" s="117"/>
      <c r="FYJ106" s="117"/>
      <c r="FYK106" s="117"/>
      <c r="FYL106" s="117"/>
      <c r="FYM106" s="117"/>
      <c r="FYN106" s="117"/>
      <c r="FYO106" s="117"/>
      <c r="FYP106" s="117"/>
      <c r="FYQ106" s="117"/>
      <c r="FYR106" s="117"/>
      <c r="FYS106" s="117"/>
      <c r="FYT106" s="117"/>
      <c r="FYU106" s="117"/>
      <c r="FYV106" s="117"/>
      <c r="FYW106" s="117"/>
      <c r="FYX106" s="117"/>
      <c r="FYY106" s="117"/>
      <c r="FYZ106" s="117"/>
      <c r="FZA106" s="117"/>
      <c r="FZB106" s="117"/>
      <c r="FZC106" s="117"/>
      <c r="FZD106" s="117"/>
      <c r="FZE106" s="117"/>
      <c r="FZF106" s="117"/>
      <c r="FZG106" s="117"/>
      <c r="FZH106" s="117"/>
      <c r="FZI106" s="117"/>
      <c r="FZJ106" s="117"/>
      <c r="FZK106" s="117"/>
      <c r="FZL106" s="117"/>
      <c r="FZM106" s="117"/>
      <c r="FZN106" s="117"/>
      <c r="FZO106" s="117"/>
      <c r="FZP106" s="117"/>
      <c r="FZQ106" s="117"/>
      <c r="FZR106" s="117"/>
      <c r="FZS106" s="117"/>
      <c r="FZT106" s="117"/>
      <c r="FZU106" s="117"/>
      <c r="FZV106" s="117"/>
      <c r="FZW106" s="117"/>
      <c r="FZX106" s="117"/>
      <c r="FZY106" s="117"/>
      <c r="FZZ106" s="117"/>
      <c r="GAA106" s="117"/>
      <c r="GAB106" s="117"/>
      <c r="GAC106" s="117"/>
      <c r="GAD106" s="117"/>
      <c r="GAE106" s="117"/>
      <c r="GAF106" s="117"/>
      <c r="GAG106" s="117"/>
      <c r="GAH106" s="117"/>
      <c r="GAI106" s="117"/>
      <c r="GAJ106" s="117"/>
      <c r="GAK106" s="117"/>
      <c r="GAL106" s="117"/>
      <c r="GAM106" s="117"/>
      <c r="GAN106" s="117"/>
      <c r="GAO106" s="117"/>
      <c r="GAP106" s="117"/>
      <c r="GAQ106" s="117"/>
      <c r="GAR106" s="117"/>
      <c r="GAS106" s="117"/>
      <c r="GAT106" s="117"/>
      <c r="GAU106" s="117"/>
      <c r="GAV106" s="117"/>
      <c r="GAW106" s="117"/>
      <c r="GAX106" s="117"/>
      <c r="GAY106" s="117"/>
      <c r="GAZ106" s="117"/>
      <c r="GBA106" s="117"/>
      <c r="GBB106" s="117"/>
      <c r="GBC106" s="117"/>
      <c r="GBD106" s="117"/>
      <c r="GBE106" s="117"/>
      <c r="GBF106" s="117"/>
      <c r="GBG106" s="117"/>
      <c r="GBH106" s="117"/>
      <c r="GBI106" s="117"/>
      <c r="GBJ106" s="117"/>
      <c r="GBK106" s="117"/>
      <c r="GBL106" s="117"/>
      <c r="GBM106" s="117"/>
      <c r="GBN106" s="117"/>
      <c r="GBO106" s="117"/>
      <c r="GBP106" s="117"/>
      <c r="GBQ106" s="117"/>
      <c r="GBR106" s="117"/>
      <c r="GBS106" s="117"/>
      <c r="GBT106" s="117"/>
      <c r="GBU106" s="117"/>
      <c r="GBV106" s="117"/>
      <c r="GBW106" s="117"/>
      <c r="GBX106" s="117"/>
      <c r="GBY106" s="117"/>
      <c r="GBZ106" s="117"/>
      <c r="GCA106" s="117"/>
      <c r="GCB106" s="117"/>
      <c r="GCC106" s="117"/>
      <c r="GCD106" s="117"/>
      <c r="GCE106" s="117"/>
      <c r="GCF106" s="117"/>
      <c r="GCG106" s="117"/>
      <c r="GCH106" s="117"/>
      <c r="GCI106" s="117"/>
      <c r="GCJ106" s="117"/>
      <c r="GCK106" s="117"/>
      <c r="GCL106" s="117"/>
      <c r="GCM106" s="117"/>
      <c r="GCN106" s="117"/>
      <c r="GCO106" s="117"/>
      <c r="GCP106" s="117"/>
      <c r="GCQ106" s="117"/>
      <c r="GCR106" s="117"/>
      <c r="GCS106" s="117"/>
      <c r="GCT106" s="117"/>
      <c r="GCU106" s="117"/>
      <c r="GCV106" s="117"/>
      <c r="GCW106" s="117"/>
      <c r="GCX106" s="117"/>
      <c r="GCY106" s="117"/>
      <c r="GCZ106" s="117"/>
      <c r="GDA106" s="117"/>
      <c r="GDB106" s="117"/>
      <c r="GDC106" s="117"/>
      <c r="GDD106" s="117"/>
      <c r="GDE106" s="117"/>
      <c r="GDF106" s="117"/>
      <c r="GDG106" s="117"/>
      <c r="GDH106" s="117"/>
      <c r="GDI106" s="117"/>
      <c r="GDJ106" s="117"/>
      <c r="GDK106" s="117"/>
      <c r="GDL106" s="117"/>
      <c r="GDM106" s="117"/>
      <c r="GDN106" s="117"/>
      <c r="GDO106" s="117"/>
      <c r="GDP106" s="117"/>
      <c r="GDQ106" s="117"/>
      <c r="GDR106" s="117"/>
      <c r="GDS106" s="117"/>
      <c r="GDT106" s="117"/>
      <c r="GDU106" s="117"/>
      <c r="GDV106" s="117"/>
      <c r="GDW106" s="117"/>
      <c r="GDX106" s="117"/>
      <c r="GDY106" s="117"/>
      <c r="GDZ106" s="117"/>
      <c r="GEA106" s="117"/>
      <c r="GEB106" s="117"/>
      <c r="GEC106" s="117"/>
      <c r="GED106" s="117"/>
      <c r="GEE106" s="117"/>
      <c r="GEF106" s="117"/>
      <c r="GEG106" s="117"/>
      <c r="GEH106" s="117"/>
      <c r="GEI106" s="117"/>
      <c r="GEJ106" s="117"/>
      <c r="GEK106" s="117"/>
      <c r="GEL106" s="117"/>
      <c r="GEM106" s="117"/>
      <c r="GEN106" s="117"/>
      <c r="GEO106" s="117"/>
      <c r="GEP106" s="117"/>
      <c r="GEQ106" s="117"/>
      <c r="GER106" s="117"/>
      <c r="GES106" s="117"/>
      <c r="GET106" s="117"/>
      <c r="GEU106" s="117"/>
      <c r="GEV106" s="117"/>
      <c r="GEW106" s="117"/>
      <c r="GEX106" s="117"/>
      <c r="GEY106" s="117"/>
      <c r="GEZ106" s="117"/>
      <c r="GFA106" s="117"/>
      <c r="GFB106" s="117"/>
      <c r="GFC106" s="117"/>
      <c r="GFD106" s="117"/>
      <c r="GFE106" s="117"/>
      <c r="GFF106" s="117"/>
      <c r="GFG106" s="117"/>
      <c r="GFH106" s="117"/>
      <c r="GFI106" s="117"/>
      <c r="GFJ106" s="117"/>
      <c r="GFK106" s="117"/>
      <c r="GFL106" s="117"/>
      <c r="GFM106" s="117"/>
      <c r="GFN106" s="117"/>
      <c r="GFO106" s="117"/>
      <c r="GFP106" s="117"/>
      <c r="GFQ106" s="117"/>
      <c r="GFR106" s="117"/>
      <c r="GFS106" s="117"/>
      <c r="GFT106" s="117"/>
      <c r="GFU106" s="117"/>
      <c r="GFV106" s="117"/>
      <c r="GFW106" s="117"/>
      <c r="GFX106" s="117"/>
      <c r="GFY106" s="117"/>
      <c r="GFZ106" s="117"/>
      <c r="GGA106" s="117"/>
      <c r="GGB106" s="117"/>
      <c r="GGC106" s="117"/>
      <c r="GGD106" s="117"/>
      <c r="GGE106" s="117"/>
      <c r="GGF106" s="117"/>
      <c r="GGG106" s="117"/>
      <c r="GGH106" s="117"/>
      <c r="GGI106" s="117"/>
      <c r="GGJ106" s="117"/>
      <c r="GGK106" s="117"/>
      <c r="GGL106" s="117"/>
      <c r="GGM106" s="117"/>
      <c r="GGN106" s="117"/>
      <c r="GGO106" s="117"/>
      <c r="GGP106" s="117"/>
      <c r="GGQ106" s="117"/>
      <c r="GGR106" s="117"/>
      <c r="GGS106" s="117"/>
      <c r="GGT106" s="117"/>
      <c r="GGU106" s="117"/>
      <c r="GGV106" s="117"/>
      <c r="GGW106" s="117"/>
      <c r="GGX106" s="117"/>
      <c r="GGY106" s="117"/>
      <c r="GGZ106" s="117"/>
      <c r="GHA106" s="117"/>
      <c r="GHB106" s="117"/>
      <c r="GHC106" s="117"/>
      <c r="GHD106" s="117"/>
      <c r="GHE106" s="117"/>
      <c r="GHF106" s="117"/>
      <c r="GHG106" s="117"/>
      <c r="GHH106" s="117"/>
      <c r="GHI106" s="117"/>
      <c r="GHJ106" s="117"/>
      <c r="GHK106" s="117"/>
      <c r="GHL106" s="117"/>
      <c r="GHM106" s="117"/>
      <c r="GHN106" s="117"/>
      <c r="GHO106" s="117"/>
      <c r="GHP106" s="117"/>
      <c r="GHQ106" s="117"/>
      <c r="GHR106" s="117"/>
      <c r="GHS106" s="117"/>
      <c r="GHT106" s="117"/>
      <c r="GHU106" s="117"/>
      <c r="GHV106" s="117"/>
      <c r="GHW106" s="117"/>
      <c r="GHX106" s="117"/>
      <c r="GHY106" s="117"/>
      <c r="GHZ106" s="117"/>
      <c r="GIA106" s="117"/>
      <c r="GIB106" s="117"/>
      <c r="GIC106" s="117"/>
      <c r="GID106" s="117"/>
      <c r="GIE106" s="117"/>
      <c r="GIF106" s="117"/>
      <c r="GIG106" s="117"/>
      <c r="GIH106" s="117"/>
      <c r="GII106" s="117"/>
      <c r="GIJ106" s="117"/>
      <c r="GIK106" s="117"/>
      <c r="GIL106" s="117"/>
      <c r="GIM106" s="117"/>
      <c r="GIN106" s="117"/>
      <c r="GIO106" s="117"/>
      <c r="GIP106" s="117"/>
      <c r="GIQ106" s="117"/>
      <c r="GIR106" s="117"/>
      <c r="GIS106" s="117"/>
      <c r="GIT106" s="117"/>
      <c r="GIU106" s="117"/>
      <c r="GIV106" s="117"/>
      <c r="GIW106" s="117"/>
      <c r="GIX106" s="117"/>
      <c r="GIY106" s="117"/>
      <c r="GIZ106" s="117"/>
      <c r="GJA106" s="117"/>
      <c r="GJB106" s="117"/>
      <c r="GJC106" s="117"/>
      <c r="GJD106" s="117"/>
      <c r="GJE106" s="117"/>
      <c r="GJF106" s="117"/>
      <c r="GJG106" s="117"/>
      <c r="GJH106" s="117"/>
      <c r="GJI106" s="117"/>
      <c r="GJJ106" s="117"/>
      <c r="GJK106" s="117"/>
      <c r="GJL106" s="117"/>
      <c r="GJM106" s="117"/>
      <c r="GJN106" s="117"/>
      <c r="GJO106" s="117"/>
      <c r="GJP106" s="117"/>
      <c r="GJQ106" s="117"/>
      <c r="GJR106" s="117"/>
      <c r="GJS106" s="117"/>
      <c r="GJT106" s="117"/>
      <c r="GJU106" s="117"/>
      <c r="GJV106" s="117"/>
      <c r="GJW106" s="117"/>
      <c r="GJX106" s="117"/>
      <c r="GJY106" s="117"/>
      <c r="GJZ106" s="117"/>
      <c r="GKA106" s="117"/>
      <c r="GKB106" s="117"/>
      <c r="GKC106" s="117"/>
      <c r="GKD106" s="117"/>
      <c r="GKE106" s="117"/>
      <c r="GKF106" s="117"/>
      <c r="GKG106" s="117"/>
      <c r="GKH106" s="117"/>
      <c r="GKI106" s="117"/>
      <c r="GKJ106" s="117"/>
      <c r="GKK106" s="117"/>
      <c r="GKL106" s="117"/>
      <c r="GKM106" s="117"/>
      <c r="GKN106" s="117"/>
      <c r="GKO106" s="117"/>
      <c r="GKP106" s="117"/>
      <c r="GKQ106" s="117"/>
      <c r="GKR106" s="117"/>
      <c r="GKS106" s="117"/>
      <c r="GKT106" s="117"/>
      <c r="GKU106" s="117"/>
      <c r="GKV106" s="117"/>
      <c r="GKW106" s="117"/>
      <c r="GKX106" s="117"/>
      <c r="GKY106" s="117"/>
      <c r="GKZ106" s="117"/>
      <c r="GLA106" s="117"/>
      <c r="GLB106" s="117"/>
      <c r="GLC106" s="117"/>
      <c r="GLD106" s="117"/>
      <c r="GLE106" s="117"/>
      <c r="GLF106" s="117"/>
      <c r="GLG106" s="117"/>
      <c r="GLH106" s="117"/>
      <c r="GLI106" s="117"/>
      <c r="GLJ106" s="117"/>
      <c r="GLK106" s="117"/>
      <c r="GLL106" s="117"/>
      <c r="GLM106" s="117"/>
      <c r="GLN106" s="117"/>
      <c r="GLO106" s="117"/>
      <c r="GLP106" s="117"/>
      <c r="GLQ106" s="117"/>
      <c r="GLR106" s="117"/>
      <c r="GLS106" s="117"/>
      <c r="GLT106" s="117"/>
      <c r="GLU106" s="117"/>
      <c r="GLV106" s="117"/>
      <c r="GLW106" s="117"/>
      <c r="GLX106" s="117"/>
      <c r="GLY106" s="117"/>
      <c r="GLZ106" s="117"/>
      <c r="GMA106" s="117"/>
      <c r="GMB106" s="117"/>
      <c r="GMC106" s="117"/>
      <c r="GMD106" s="117"/>
      <c r="GME106" s="117"/>
      <c r="GMF106" s="117"/>
      <c r="GMG106" s="117"/>
      <c r="GMH106" s="117"/>
      <c r="GMI106" s="117"/>
      <c r="GMJ106" s="117"/>
      <c r="GMK106" s="117"/>
      <c r="GML106" s="117"/>
      <c r="GMM106" s="117"/>
      <c r="GMN106" s="117"/>
      <c r="GMO106" s="117"/>
      <c r="GMP106" s="117"/>
      <c r="GMQ106" s="117"/>
      <c r="GMR106" s="117"/>
      <c r="GMS106" s="117"/>
      <c r="GMT106" s="117"/>
      <c r="GMU106" s="117"/>
      <c r="GMV106" s="117"/>
      <c r="GMW106" s="117"/>
      <c r="GMX106" s="117"/>
      <c r="GMY106" s="117"/>
      <c r="GMZ106" s="117"/>
      <c r="GNA106" s="117"/>
      <c r="GNB106" s="117"/>
      <c r="GNC106" s="117"/>
      <c r="GND106" s="117"/>
      <c r="GNE106" s="117"/>
      <c r="GNF106" s="117"/>
      <c r="GNG106" s="117"/>
      <c r="GNH106" s="117"/>
      <c r="GNI106" s="117"/>
      <c r="GNJ106" s="117"/>
      <c r="GNK106" s="117"/>
      <c r="GNL106" s="117"/>
      <c r="GNM106" s="117"/>
      <c r="GNN106" s="117"/>
      <c r="GNO106" s="117"/>
      <c r="GNP106" s="117"/>
      <c r="GNQ106" s="117"/>
      <c r="GNR106" s="117"/>
      <c r="GNS106" s="117"/>
      <c r="GNT106" s="117"/>
      <c r="GNU106" s="117"/>
      <c r="GNV106" s="117"/>
      <c r="GNW106" s="117"/>
      <c r="GNX106" s="117"/>
      <c r="GNY106" s="117"/>
      <c r="GNZ106" s="117"/>
      <c r="GOA106" s="117"/>
      <c r="GOB106" s="117"/>
      <c r="GOC106" s="117"/>
      <c r="GOD106" s="117"/>
      <c r="GOE106" s="117"/>
      <c r="GOF106" s="117"/>
      <c r="GOG106" s="117"/>
      <c r="GOH106" s="117"/>
      <c r="GOI106" s="117"/>
      <c r="GOJ106" s="117"/>
      <c r="GOK106" s="117"/>
      <c r="GOL106" s="117"/>
      <c r="GOM106" s="117"/>
      <c r="GON106" s="117"/>
      <c r="GOO106" s="117"/>
      <c r="GOP106" s="117"/>
      <c r="GOQ106" s="117"/>
      <c r="GOR106" s="117"/>
      <c r="GOS106" s="117"/>
      <c r="GOT106" s="117"/>
      <c r="GOU106" s="117"/>
      <c r="GOV106" s="117"/>
      <c r="GOW106" s="117"/>
      <c r="GOX106" s="117"/>
      <c r="GOY106" s="117"/>
      <c r="GOZ106" s="117"/>
      <c r="GPA106" s="117"/>
      <c r="GPB106" s="117"/>
      <c r="GPC106" s="117"/>
      <c r="GPD106" s="117"/>
      <c r="GPE106" s="117"/>
      <c r="GPF106" s="117"/>
      <c r="GPG106" s="117"/>
      <c r="GPH106" s="117"/>
      <c r="GPI106" s="117"/>
      <c r="GPJ106" s="117"/>
      <c r="GPK106" s="117"/>
      <c r="GPL106" s="117"/>
      <c r="GPM106" s="117"/>
      <c r="GPN106" s="117"/>
      <c r="GPO106" s="117"/>
      <c r="GPP106" s="117"/>
      <c r="GPQ106" s="117"/>
      <c r="GPR106" s="117"/>
      <c r="GPS106" s="117"/>
      <c r="GPT106" s="117"/>
      <c r="GPU106" s="117"/>
      <c r="GPV106" s="117"/>
      <c r="GPW106" s="117"/>
      <c r="GPX106" s="117"/>
      <c r="GPY106" s="117"/>
      <c r="GPZ106" s="117"/>
      <c r="GQA106" s="117"/>
      <c r="GQB106" s="117"/>
      <c r="GQC106" s="117"/>
      <c r="GQD106" s="117"/>
      <c r="GQE106" s="117"/>
      <c r="GQF106" s="117"/>
      <c r="GQG106" s="117"/>
      <c r="GQH106" s="117"/>
      <c r="GQI106" s="117"/>
      <c r="GQJ106" s="117"/>
      <c r="GQK106" s="117"/>
      <c r="GQL106" s="117"/>
      <c r="GQM106" s="117"/>
      <c r="GQN106" s="117"/>
      <c r="GQO106" s="117"/>
      <c r="GQP106" s="117"/>
      <c r="GQQ106" s="117"/>
      <c r="GQR106" s="117"/>
      <c r="GQS106" s="117"/>
      <c r="GQT106" s="117"/>
      <c r="GQU106" s="117"/>
      <c r="GQV106" s="117"/>
      <c r="GQW106" s="117"/>
      <c r="GQX106" s="117"/>
      <c r="GQY106" s="117"/>
      <c r="GQZ106" s="117"/>
      <c r="GRA106" s="117"/>
      <c r="GRB106" s="117"/>
      <c r="GRC106" s="117"/>
      <c r="GRD106" s="117"/>
      <c r="GRE106" s="117"/>
      <c r="GRF106" s="117"/>
      <c r="GRG106" s="117"/>
      <c r="GRH106" s="117"/>
      <c r="GRI106" s="117"/>
      <c r="GRJ106" s="117"/>
      <c r="GRK106" s="117"/>
      <c r="GRL106" s="117"/>
      <c r="GRM106" s="117"/>
      <c r="GRN106" s="117"/>
      <c r="GRO106" s="117"/>
      <c r="GRP106" s="117"/>
      <c r="GRQ106" s="117"/>
      <c r="GRR106" s="117"/>
      <c r="GRS106" s="117"/>
      <c r="GRT106" s="117"/>
      <c r="GRU106" s="117"/>
      <c r="GRV106" s="117"/>
      <c r="GRW106" s="117"/>
      <c r="GRX106" s="117"/>
      <c r="GRY106" s="117"/>
      <c r="GRZ106" s="117"/>
      <c r="GSA106" s="117"/>
      <c r="GSB106" s="117"/>
      <c r="GSC106" s="117"/>
      <c r="GSD106" s="117"/>
      <c r="GSE106" s="117"/>
      <c r="GSF106" s="117"/>
      <c r="GSG106" s="117"/>
      <c r="GSH106" s="117"/>
      <c r="GSI106" s="117"/>
      <c r="GSJ106" s="117"/>
      <c r="GSK106" s="117"/>
      <c r="GSL106" s="117"/>
      <c r="GSM106" s="117"/>
      <c r="GSN106" s="117"/>
      <c r="GSO106" s="117"/>
      <c r="GSP106" s="117"/>
      <c r="GSQ106" s="117"/>
      <c r="GSR106" s="117"/>
      <c r="GSS106" s="117"/>
      <c r="GST106" s="117"/>
      <c r="GSU106" s="117"/>
      <c r="GSV106" s="117"/>
      <c r="GSW106" s="117"/>
      <c r="GSX106" s="117"/>
      <c r="GSY106" s="117"/>
      <c r="GSZ106" s="117"/>
      <c r="GTA106" s="117"/>
      <c r="GTB106" s="117"/>
      <c r="GTC106" s="117"/>
      <c r="GTD106" s="117"/>
      <c r="GTE106" s="117"/>
      <c r="GTF106" s="117"/>
      <c r="GTG106" s="117"/>
      <c r="GTH106" s="117"/>
      <c r="GTI106" s="117"/>
      <c r="GTJ106" s="117"/>
      <c r="GTK106" s="117"/>
      <c r="GTL106" s="117"/>
      <c r="GTM106" s="117"/>
      <c r="GTN106" s="117"/>
      <c r="GTO106" s="117"/>
      <c r="GTP106" s="117"/>
      <c r="GTQ106" s="117"/>
      <c r="GTR106" s="117"/>
      <c r="GTS106" s="117"/>
      <c r="GTT106" s="117"/>
      <c r="GTU106" s="117"/>
      <c r="GTV106" s="117"/>
      <c r="GTW106" s="117"/>
      <c r="GTX106" s="117"/>
      <c r="GTY106" s="117"/>
      <c r="GTZ106" s="117"/>
      <c r="GUA106" s="117"/>
      <c r="GUB106" s="117"/>
      <c r="GUC106" s="117"/>
      <c r="GUD106" s="117"/>
      <c r="GUE106" s="117"/>
      <c r="GUF106" s="117"/>
      <c r="GUG106" s="117"/>
      <c r="GUH106" s="117"/>
      <c r="GUI106" s="117"/>
      <c r="GUJ106" s="117"/>
      <c r="GUK106" s="117"/>
      <c r="GUL106" s="117"/>
      <c r="GUM106" s="117"/>
      <c r="GUN106" s="117"/>
      <c r="GUO106" s="117"/>
      <c r="GUP106" s="117"/>
      <c r="GUQ106" s="117"/>
      <c r="GUR106" s="117"/>
      <c r="GUS106" s="117"/>
      <c r="GUT106" s="117"/>
      <c r="GUU106" s="117"/>
      <c r="GUV106" s="117"/>
      <c r="GUW106" s="117"/>
      <c r="GUX106" s="117"/>
      <c r="GUY106" s="117"/>
      <c r="GUZ106" s="117"/>
      <c r="GVA106" s="117"/>
      <c r="GVB106" s="117"/>
      <c r="GVC106" s="117"/>
      <c r="GVD106" s="117"/>
      <c r="GVE106" s="117"/>
      <c r="GVF106" s="117"/>
      <c r="GVG106" s="117"/>
      <c r="GVH106" s="117"/>
      <c r="GVI106" s="117"/>
      <c r="GVJ106" s="117"/>
      <c r="GVK106" s="117"/>
      <c r="GVL106" s="117"/>
      <c r="GVM106" s="117"/>
      <c r="GVN106" s="117"/>
      <c r="GVO106" s="117"/>
      <c r="GVP106" s="117"/>
      <c r="GVQ106" s="117"/>
      <c r="GVR106" s="117"/>
      <c r="GVS106" s="117"/>
      <c r="GVT106" s="117"/>
      <c r="GVU106" s="117"/>
      <c r="GVV106" s="117"/>
      <c r="GVW106" s="117"/>
      <c r="GVX106" s="117"/>
      <c r="GVY106" s="117"/>
      <c r="GVZ106" s="117"/>
      <c r="GWA106" s="117"/>
      <c r="GWB106" s="117"/>
      <c r="GWC106" s="117"/>
      <c r="GWD106" s="117"/>
      <c r="GWE106" s="117"/>
      <c r="GWF106" s="117"/>
      <c r="GWG106" s="117"/>
      <c r="GWH106" s="117"/>
      <c r="GWI106" s="117"/>
      <c r="GWJ106" s="117"/>
      <c r="GWK106" s="117"/>
      <c r="GWL106" s="117"/>
      <c r="GWM106" s="117"/>
      <c r="GWN106" s="117"/>
      <c r="GWO106" s="117"/>
      <c r="GWP106" s="117"/>
      <c r="GWQ106" s="117"/>
      <c r="GWR106" s="117"/>
      <c r="GWS106" s="117"/>
      <c r="GWT106" s="117"/>
      <c r="GWU106" s="117"/>
      <c r="GWV106" s="117"/>
      <c r="GWW106" s="117"/>
      <c r="GWX106" s="117"/>
      <c r="GWY106" s="117"/>
      <c r="GWZ106" s="117"/>
      <c r="GXA106" s="117"/>
      <c r="GXB106" s="117"/>
      <c r="GXC106" s="117"/>
      <c r="GXD106" s="117"/>
      <c r="GXE106" s="117"/>
      <c r="GXF106" s="117"/>
      <c r="GXG106" s="117"/>
      <c r="GXH106" s="117"/>
      <c r="GXI106" s="117"/>
      <c r="GXJ106" s="117"/>
      <c r="GXK106" s="117"/>
      <c r="GXL106" s="117"/>
      <c r="GXM106" s="117"/>
      <c r="GXN106" s="117"/>
      <c r="GXO106" s="117"/>
      <c r="GXP106" s="117"/>
      <c r="GXQ106" s="117"/>
      <c r="GXR106" s="117"/>
      <c r="GXS106" s="117"/>
      <c r="GXT106" s="117"/>
      <c r="GXU106" s="117"/>
      <c r="GXV106" s="117"/>
      <c r="GXW106" s="117"/>
      <c r="GXX106" s="117"/>
      <c r="GXY106" s="117"/>
      <c r="GXZ106" s="117"/>
      <c r="GYA106" s="117"/>
      <c r="GYB106" s="117"/>
      <c r="GYC106" s="117"/>
      <c r="GYD106" s="117"/>
      <c r="GYE106" s="117"/>
      <c r="GYF106" s="117"/>
      <c r="GYG106" s="117"/>
      <c r="GYH106" s="117"/>
      <c r="GYI106" s="117"/>
      <c r="GYJ106" s="117"/>
      <c r="GYK106" s="117"/>
      <c r="GYL106" s="117"/>
      <c r="GYM106" s="117"/>
      <c r="GYN106" s="117"/>
      <c r="GYO106" s="117"/>
      <c r="GYP106" s="117"/>
      <c r="GYQ106" s="117"/>
      <c r="GYR106" s="117"/>
      <c r="GYS106" s="117"/>
      <c r="GYT106" s="117"/>
      <c r="GYU106" s="117"/>
      <c r="GYV106" s="117"/>
      <c r="GYW106" s="117"/>
      <c r="GYX106" s="117"/>
      <c r="GYY106" s="117"/>
      <c r="GYZ106" s="117"/>
      <c r="GZA106" s="117"/>
      <c r="GZB106" s="117"/>
      <c r="GZC106" s="117"/>
      <c r="GZD106" s="117"/>
      <c r="GZE106" s="117"/>
      <c r="GZF106" s="117"/>
      <c r="GZG106" s="117"/>
      <c r="GZH106" s="117"/>
      <c r="GZI106" s="117"/>
      <c r="GZJ106" s="117"/>
      <c r="GZK106" s="117"/>
      <c r="GZL106" s="117"/>
      <c r="GZM106" s="117"/>
      <c r="GZN106" s="117"/>
      <c r="GZO106" s="117"/>
      <c r="GZP106" s="117"/>
      <c r="GZQ106" s="117"/>
      <c r="GZR106" s="117"/>
      <c r="GZS106" s="117"/>
      <c r="GZT106" s="117"/>
      <c r="GZU106" s="117"/>
      <c r="GZV106" s="117"/>
      <c r="GZW106" s="117"/>
      <c r="GZX106" s="117"/>
      <c r="GZY106" s="117"/>
      <c r="GZZ106" s="117"/>
      <c r="HAA106" s="117"/>
      <c r="HAB106" s="117"/>
      <c r="HAC106" s="117"/>
      <c r="HAD106" s="117"/>
      <c r="HAE106" s="117"/>
      <c r="HAF106" s="117"/>
      <c r="HAG106" s="117"/>
      <c r="HAH106" s="117"/>
      <c r="HAI106" s="117"/>
      <c r="HAJ106" s="117"/>
      <c r="HAK106" s="117"/>
      <c r="HAL106" s="117"/>
      <c r="HAM106" s="117"/>
      <c r="HAN106" s="117"/>
      <c r="HAO106" s="117"/>
      <c r="HAP106" s="117"/>
      <c r="HAQ106" s="117"/>
      <c r="HAR106" s="117"/>
      <c r="HAS106" s="117"/>
      <c r="HAT106" s="117"/>
      <c r="HAU106" s="117"/>
      <c r="HAV106" s="117"/>
      <c r="HAW106" s="117"/>
      <c r="HAX106" s="117"/>
      <c r="HAY106" s="117"/>
      <c r="HAZ106" s="117"/>
      <c r="HBA106" s="117"/>
      <c r="HBB106" s="117"/>
      <c r="HBC106" s="117"/>
      <c r="HBD106" s="117"/>
      <c r="HBE106" s="117"/>
      <c r="HBF106" s="117"/>
      <c r="HBG106" s="117"/>
      <c r="HBH106" s="117"/>
      <c r="HBI106" s="117"/>
      <c r="HBJ106" s="117"/>
      <c r="HBK106" s="117"/>
      <c r="HBL106" s="117"/>
      <c r="HBM106" s="117"/>
      <c r="HBN106" s="117"/>
      <c r="HBO106" s="117"/>
      <c r="HBP106" s="117"/>
      <c r="HBQ106" s="117"/>
      <c r="HBR106" s="117"/>
      <c r="HBS106" s="117"/>
      <c r="HBT106" s="117"/>
      <c r="HBU106" s="117"/>
      <c r="HBV106" s="117"/>
      <c r="HBW106" s="117"/>
      <c r="HBX106" s="117"/>
      <c r="HBY106" s="117"/>
      <c r="HBZ106" s="117"/>
      <c r="HCA106" s="117"/>
      <c r="HCB106" s="117"/>
      <c r="HCC106" s="117"/>
      <c r="HCD106" s="117"/>
      <c r="HCE106" s="117"/>
      <c r="HCF106" s="117"/>
      <c r="HCG106" s="117"/>
      <c r="HCH106" s="117"/>
      <c r="HCI106" s="117"/>
      <c r="HCJ106" s="117"/>
      <c r="HCK106" s="117"/>
      <c r="HCL106" s="117"/>
      <c r="HCM106" s="117"/>
      <c r="HCN106" s="117"/>
      <c r="HCO106" s="117"/>
      <c r="HCP106" s="117"/>
      <c r="HCQ106" s="117"/>
      <c r="HCR106" s="117"/>
      <c r="HCS106" s="117"/>
      <c r="HCT106" s="117"/>
      <c r="HCU106" s="117"/>
      <c r="HCV106" s="117"/>
      <c r="HCW106" s="117"/>
      <c r="HCX106" s="117"/>
      <c r="HCY106" s="117"/>
      <c r="HCZ106" s="117"/>
      <c r="HDA106" s="117"/>
      <c r="HDB106" s="117"/>
      <c r="HDC106" s="117"/>
      <c r="HDD106" s="117"/>
      <c r="HDE106" s="117"/>
      <c r="HDF106" s="117"/>
      <c r="HDG106" s="117"/>
      <c r="HDH106" s="117"/>
      <c r="HDI106" s="117"/>
      <c r="HDJ106" s="117"/>
      <c r="HDK106" s="117"/>
      <c r="HDL106" s="117"/>
      <c r="HDM106" s="117"/>
      <c r="HDN106" s="117"/>
      <c r="HDO106" s="117"/>
      <c r="HDP106" s="117"/>
      <c r="HDQ106" s="117"/>
      <c r="HDR106" s="117"/>
      <c r="HDS106" s="117"/>
      <c r="HDT106" s="117"/>
      <c r="HDU106" s="117"/>
      <c r="HDV106" s="117"/>
      <c r="HDW106" s="117"/>
      <c r="HDX106" s="117"/>
      <c r="HDY106" s="117"/>
      <c r="HDZ106" s="117"/>
      <c r="HEA106" s="117"/>
      <c r="HEB106" s="117"/>
      <c r="HEC106" s="117"/>
      <c r="HED106" s="117"/>
      <c r="HEE106" s="117"/>
      <c r="HEF106" s="117"/>
      <c r="HEG106" s="117"/>
      <c r="HEH106" s="117"/>
      <c r="HEI106" s="117"/>
      <c r="HEJ106" s="117"/>
      <c r="HEK106" s="117"/>
      <c r="HEL106" s="117"/>
      <c r="HEM106" s="117"/>
      <c r="HEN106" s="117"/>
      <c r="HEO106" s="117"/>
      <c r="HEP106" s="117"/>
      <c r="HEQ106" s="117"/>
      <c r="HER106" s="117"/>
      <c r="HES106" s="117"/>
      <c r="HET106" s="117"/>
      <c r="HEU106" s="117"/>
      <c r="HEV106" s="117"/>
      <c r="HEW106" s="117"/>
      <c r="HEX106" s="117"/>
      <c r="HEY106" s="117"/>
      <c r="HEZ106" s="117"/>
      <c r="HFA106" s="117"/>
      <c r="HFB106" s="117"/>
      <c r="HFC106" s="117"/>
      <c r="HFD106" s="117"/>
      <c r="HFE106" s="117"/>
      <c r="HFF106" s="117"/>
      <c r="HFG106" s="117"/>
      <c r="HFH106" s="117"/>
      <c r="HFI106" s="117"/>
      <c r="HFJ106" s="117"/>
      <c r="HFK106" s="117"/>
      <c r="HFL106" s="117"/>
      <c r="HFM106" s="117"/>
      <c r="HFN106" s="117"/>
      <c r="HFO106" s="117"/>
      <c r="HFP106" s="117"/>
      <c r="HFQ106" s="117"/>
      <c r="HFR106" s="117"/>
      <c r="HFS106" s="117"/>
      <c r="HFT106" s="117"/>
      <c r="HFU106" s="117"/>
      <c r="HFV106" s="117"/>
      <c r="HFW106" s="117"/>
      <c r="HFX106" s="117"/>
      <c r="HFY106" s="117"/>
      <c r="HFZ106" s="117"/>
      <c r="HGA106" s="117"/>
      <c r="HGB106" s="117"/>
      <c r="HGC106" s="117"/>
      <c r="HGD106" s="117"/>
      <c r="HGE106" s="117"/>
      <c r="HGF106" s="117"/>
      <c r="HGG106" s="117"/>
      <c r="HGH106" s="117"/>
      <c r="HGI106" s="117"/>
      <c r="HGJ106" s="117"/>
      <c r="HGK106" s="117"/>
      <c r="HGL106" s="117"/>
      <c r="HGM106" s="117"/>
      <c r="HGN106" s="117"/>
      <c r="HGO106" s="117"/>
      <c r="HGP106" s="117"/>
      <c r="HGQ106" s="117"/>
      <c r="HGR106" s="117"/>
      <c r="HGS106" s="117"/>
      <c r="HGT106" s="117"/>
      <c r="HGU106" s="117"/>
      <c r="HGV106" s="117"/>
      <c r="HGW106" s="117"/>
      <c r="HGX106" s="117"/>
      <c r="HGY106" s="117"/>
      <c r="HGZ106" s="117"/>
      <c r="HHA106" s="117"/>
      <c r="HHB106" s="117"/>
      <c r="HHC106" s="117"/>
      <c r="HHD106" s="117"/>
      <c r="HHE106" s="117"/>
      <c r="HHF106" s="117"/>
      <c r="HHG106" s="117"/>
      <c r="HHH106" s="117"/>
      <c r="HHI106" s="117"/>
      <c r="HHJ106" s="117"/>
      <c r="HHK106" s="117"/>
      <c r="HHL106" s="117"/>
      <c r="HHM106" s="117"/>
      <c r="HHN106" s="117"/>
      <c r="HHO106" s="117"/>
      <c r="HHP106" s="117"/>
      <c r="HHQ106" s="117"/>
      <c r="HHR106" s="117"/>
      <c r="HHS106" s="117"/>
      <c r="HHT106" s="117"/>
      <c r="HHU106" s="117"/>
      <c r="HHV106" s="117"/>
      <c r="HHW106" s="117"/>
      <c r="HHX106" s="117"/>
      <c r="HHY106" s="117"/>
      <c r="HHZ106" s="117"/>
      <c r="HIA106" s="117"/>
      <c r="HIB106" s="117"/>
      <c r="HIC106" s="117"/>
      <c r="HID106" s="117"/>
      <c r="HIE106" s="117"/>
      <c r="HIF106" s="117"/>
      <c r="HIG106" s="117"/>
      <c r="HIH106" s="117"/>
      <c r="HII106" s="117"/>
      <c r="HIJ106" s="117"/>
      <c r="HIK106" s="117"/>
      <c r="HIL106" s="117"/>
      <c r="HIM106" s="117"/>
      <c r="HIN106" s="117"/>
      <c r="HIO106" s="117"/>
      <c r="HIP106" s="117"/>
      <c r="HIQ106" s="117"/>
      <c r="HIR106" s="117"/>
      <c r="HIS106" s="117"/>
      <c r="HIT106" s="117"/>
      <c r="HIU106" s="117"/>
      <c r="HIV106" s="117"/>
      <c r="HIW106" s="117"/>
      <c r="HIX106" s="117"/>
      <c r="HIY106" s="117"/>
      <c r="HIZ106" s="117"/>
      <c r="HJA106" s="117"/>
      <c r="HJB106" s="117"/>
      <c r="HJC106" s="117"/>
      <c r="HJD106" s="117"/>
      <c r="HJE106" s="117"/>
      <c r="HJF106" s="117"/>
      <c r="HJG106" s="117"/>
      <c r="HJH106" s="117"/>
      <c r="HJI106" s="117"/>
      <c r="HJJ106" s="117"/>
      <c r="HJK106" s="117"/>
      <c r="HJL106" s="117"/>
      <c r="HJM106" s="117"/>
      <c r="HJN106" s="117"/>
      <c r="HJO106" s="117"/>
      <c r="HJP106" s="117"/>
      <c r="HJQ106" s="117"/>
      <c r="HJR106" s="117"/>
      <c r="HJS106" s="117"/>
      <c r="HJT106" s="117"/>
      <c r="HJU106" s="117"/>
      <c r="HJV106" s="117"/>
      <c r="HJW106" s="117"/>
      <c r="HJX106" s="117"/>
      <c r="HJY106" s="117"/>
      <c r="HJZ106" s="117"/>
      <c r="HKA106" s="117"/>
      <c r="HKB106" s="117"/>
      <c r="HKC106" s="117"/>
      <c r="HKD106" s="117"/>
      <c r="HKE106" s="117"/>
      <c r="HKF106" s="117"/>
      <c r="HKG106" s="117"/>
      <c r="HKH106" s="117"/>
      <c r="HKI106" s="117"/>
      <c r="HKJ106" s="117"/>
      <c r="HKK106" s="117"/>
      <c r="HKL106" s="117"/>
      <c r="HKM106" s="117"/>
      <c r="HKN106" s="117"/>
      <c r="HKO106" s="117"/>
      <c r="HKP106" s="117"/>
      <c r="HKQ106" s="117"/>
      <c r="HKR106" s="117"/>
      <c r="HKS106" s="117"/>
      <c r="HKT106" s="117"/>
      <c r="HKU106" s="117"/>
      <c r="HKV106" s="117"/>
      <c r="HKW106" s="117"/>
      <c r="HKX106" s="117"/>
      <c r="HKY106" s="117"/>
      <c r="HKZ106" s="117"/>
      <c r="HLA106" s="117"/>
      <c r="HLB106" s="117"/>
      <c r="HLC106" s="117"/>
      <c r="HLD106" s="117"/>
      <c r="HLE106" s="117"/>
      <c r="HLF106" s="117"/>
      <c r="HLG106" s="117"/>
      <c r="HLH106" s="117"/>
      <c r="HLI106" s="117"/>
      <c r="HLJ106" s="117"/>
      <c r="HLK106" s="117"/>
      <c r="HLL106" s="117"/>
      <c r="HLM106" s="117"/>
      <c r="HLN106" s="117"/>
      <c r="HLO106" s="117"/>
      <c r="HLP106" s="117"/>
      <c r="HLQ106" s="117"/>
      <c r="HLR106" s="117"/>
      <c r="HLS106" s="117"/>
      <c r="HLT106" s="117"/>
      <c r="HLU106" s="117"/>
      <c r="HLV106" s="117"/>
      <c r="HLW106" s="117"/>
      <c r="HLX106" s="117"/>
      <c r="HLY106" s="117"/>
      <c r="HLZ106" s="117"/>
      <c r="HMA106" s="117"/>
      <c r="HMB106" s="117"/>
      <c r="HMC106" s="117"/>
      <c r="HMD106" s="117"/>
      <c r="HME106" s="117"/>
      <c r="HMF106" s="117"/>
      <c r="HMG106" s="117"/>
      <c r="HMH106" s="117"/>
      <c r="HMI106" s="117"/>
      <c r="HMJ106" s="117"/>
      <c r="HMK106" s="117"/>
      <c r="HML106" s="117"/>
      <c r="HMM106" s="117"/>
      <c r="HMN106" s="117"/>
      <c r="HMO106" s="117"/>
      <c r="HMP106" s="117"/>
      <c r="HMQ106" s="117"/>
      <c r="HMR106" s="117"/>
      <c r="HMS106" s="117"/>
      <c r="HMT106" s="117"/>
      <c r="HMU106" s="117"/>
      <c r="HMV106" s="117"/>
      <c r="HMW106" s="117"/>
      <c r="HMX106" s="117"/>
      <c r="HMY106" s="117"/>
      <c r="HMZ106" s="117"/>
      <c r="HNA106" s="117"/>
      <c r="HNB106" s="117"/>
      <c r="HNC106" s="117"/>
      <c r="HND106" s="117"/>
      <c r="HNE106" s="117"/>
      <c r="HNF106" s="117"/>
      <c r="HNG106" s="117"/>
      <c r="HNH106" s="117"/>
      <c r="HNI106" s="117"/>
      <c r="HNJ106" s="117"/>
      <c r="HNK106" s="117"/>
      <c r="HNL106" s="117"/>
      <c r="HNM106" s="117"/>
      <c r="HNN106" s="117"/>
      <c r="HNO106" s="117"/>
      <c r="HNP106" s="117"/>
      <c r="HNQ106" s="117"/>
      <c r="HNR106" s="117"/>
      <c r="HNS106" s="117"/>
      <c r="HNT106" s="117"/>
      <c r="HNU106" s="117"/>
      <c r="HNV106" s="117"/>
      <c r="HNW106" s="117"/>
      <c r="HNX106" s="117"/>
      <c r="HNY106" s="117"/>
      <c r="HNZ106" s="117"/>
      <c r="HOA106" s="117"/>
      <c r="HOB106" s="117"/>
      <c r="HOC106" s="117"/>
      <c r="HOD106" s="117"/>
      <c r="HOE106" s="117"/>
      <c r="HOF106" s="117"/>
      <c r="HOG106" s="117"/>
      <c r="HOH106" s="117"/>
      <c r="HOI106" s="117"/>
      <c r="HOJ106" s="117"/>
      <c r="HOK106" s="117"/>
      <c r="HOL106" s="117"/>
      <c r="HOM106" s="117"/>
      <c r="HON106" s="117"/>
      <c r="HOO106" s="117"/>
      <c r="HOP106" s="117"/>
      <c r="HOQ106" s="117"/>
      <c r="HOR106" s="117"/>
      <c r="HOS106" s="117"/>
      <c r="HOT106" s="117"/>
      <c r="HOU106" s="117"/>
      <c r="HOV106" s="117"/>
      <c r="HOW106" s="117"/>
      <c r="HOX106" s="117"/>
      <c r="HOY106" s="117"/>
      <c r="HOZ106" s="117"/>
      <c r="HPA106" s="117"/>
      <c r="HPB106" s="117"/>
      <c r="HPC106" s="117"/>
      <c r="HPD106" s="117"/>
      <c r="HPE106" s="117"/>
      <c r="HPF106" s="117"/>
      <c r="HPG106" s="117"/>
      <c r="HPH106" s="117"/>
      <c r="HPI106" s="117"/>
      <c r="HPJ106" s="117"/>
      <c r="HPK106" s="117"/>
      <c r="HPL106" s="117"/>
      <c r="HPM106" s="117"/>
      <c r="HPN106" s="117"/>
      <c r="HPO106" s="117"/>
      <c r="HPP106" s="117"/>
      <c r="HPQ106" s="117"/>
      <c r="HPR106" s="117"/>
      <c r="HPS106" s="117"/>
      <c r="HPT106" s="117"/>
      <c r="HPU106" s="117"/>
      <c r="HPV106" s="117"/>
      <c r="HPW106" s="117"/>
      <c r="HPX106" s="117"/>
      <c r="HPY106" s="117"/>
      <c r="HPZ106" s="117"/>
      <c r="HQA106" s="117"/>
      <c r="HQB106" s="117"/>
      <c r="HQC106" s="117"/>
      <c r="HQD106" s="117"/>
      <c r="HQE106" s="117"/>
      <c r="HQF106" s="117"/>
      <c r="HQG106" s="117"/>
      <c r="HQH106" s="117"/>
      <c r="HQI106" s="117"/>
      <c r="HQJ106" s="117"/>
      <c r="HQK106" s="117"/>
      <c r="HQL106" s="117"/>
      <c r="HQM106" s="117"/>
      <c r="HQN106" s="117"/>
      <c r="HQO106" s="117"/>
      <c r="HQP106" s="117"/>
      <c r="HQQ106" s="117"/>
      <c r="HQR106" s="117"/>
      <c r="HQS106" s="117"/>
      <c r="HQT106" s="117"/>
      <c r="HQU106" s="117"/>
      <c r="HQV106" s="117"/>
      <c r="HQW106" s="117"/>
      <c r="HQX106" s="117"/>
      <c r="HQY106" s="117"/>
      <c r="HQZ106" s="117"/>
      <c r="HRA106" s="117"/>
      <c r="HRB106" s="117"/>
      <c r="HRC106" s="117"/>
      <c r="HRD106" s="117"/>
      <c r="HRE106" s="117"/>
      <c r="HRF106" s="117"/>
      <c r="HRG106" s="117"/>
      <c r="HRH106" s="117"/>
      <c r="HRI106" s="117"/>
      <c r="HRJ106" s="117"/>
      <c r="HRK106" s="117"/>
      <c r="HRL106" s="117"/>
      <c r="HRM106" s="117"/>
      <c r="HRN106" s="117"/>
      <c r="HRO106" s="117"/>
      <c r="HRP106" s="117"/>
      <c r="HRQ106" s="117"/>
      <c r="HRR106" s="117"/>
      <c r="HRS106" s="117"/>
      <c r="HRT106" s="117"/>
      <c r="HRU106" s="117"/>
      <c r="HRV106" s="117"/>
      <c r="HRW106" s="117"/>
      <c r="HRX106" s="117"/>
      <c r="HRY106" s="117"/>
      <c r="HRZ106" s="117"/>
      <c r="HSA106" s="117"/>
      <c r="HSB106" s="117"/>
      <c r="HSC106" s="117"/>
      <c r="HSD106" s="117"/>
      <c r="HSE106" s="117"/>
      <c r="HSF106" s="117"/>
      <c r="HSG106" s="117"/>
      <c r="HSH106" s="117"/>
      <c r="HSI106" s="117"/>
      <c r="HSJ106" s="117"/>
      <c r="HSK106" s="117"/>
      <c r="HSL106" s="117"/>
      <c r="HSM106" s="117"/>
      <c r="HSN106" s="117"/>
      <c r="HSO106" s="117"/>
      <c r="HSP106" s="117"/>
      <c r="HSQ106" s="117"/>
      <c r="HSR106" s="117"/>
      <c r="HSS106" s="117"/>
      <c r="HST106" s="117"/>
      <c r="HSU106" s="117"/>
      <c r="HSV106" s="117"/>
      <c r="HSW106" s="117"/>
      <c r="HSX106" s="117"/>
      <c r="HSY106" s="117"/>
      <c r="HSZ106" s="117"/>
      <c r="HTA106" s="117"/>
      <c r="HTB106" s="117"/>
      <c r="HTC106" s="117"/>
      <c r="HTD106" s="117"/>
      <c r="HTE106" s="117"/>
      <c r="HTF106" s="117"/>
      <c r="HTG106" s="117"/>
      <c r="HTH106" s="117"/>
      <c r="HTI106" s="117"/>
      <c r="HTJ106" s="117"/>
      <c r="HTK106" s="117"/>
      <c r="HTL106" s="117"/>
      <c r="HTM106" s="117"/>
      <c r="HTN106" s="117"/>
      <c r="HTO106" s="117"/>
      <c r="HTP106" s="117"/>
      <c r="HTQ106" s="117"/>
      <c r="HTR106" s="117"/>
      <c r="HTS106" s="117"/>
      <c r="HTT106" s="117"/>
      <c r="HTU106" s="117"/>
      <c r="HTV106" s="117"/>
      <c r="HTW106" s="117"/>
      <c r="HTX106" s="117"/>
      <c r="HTY106" s="117"/>
      <c r="HTZ106" s="117"/>
      <c r="HUA106" s="117"/>
      <c r="HUB106" s="117"/>
      <c r="HUC106" s="117"/>
      <c r="HUD106" s="117"/>
      <c r="HUE106" s="117"/>
      <c r="HUF106" s="117"/>
      <c r="HUG106" s="117"/>
      <c r="HUH106" s="117"/>
      <c r="HUI106" s="117"/>
      <c r="HUJ106" s="117"/>
      <c r="HUK106" s="117"/>
      <c r="HUL106" s="117"/>
      <c r="HUM106" s="117"/>
      <c r="HUN106" s="117"/>
      <c r="HUO106" s="117"/>
      <c r="HUP106" s="117"/>
      <c r="HUQ106" s="117"/>
      <c r="HUR106" s="117"/>
      <c r="HUS106" s="117"/>
      <c r="HUT106" s="117"/>
      <c r="HUU106" s="117"/>
      <c r="HUV106" s="117"/>
      <c r="HUW106" s="117"/>
      <c r="HUX106" s="117"/>
      <c r="HUY106" s="117"/>
      <c r="HUZ106" s="117"/>
      <c r="HVA106" s="117"/>
      <c r="HVB106" s="117"/>
      <c r="HVC106" s="117"/>
      <c r="HVD106" s="117"/>
      <c r="HVE106" s="117"/>
      <c r="HVF106" s="117"/>
      <c r="HVG106" s="117"/>
      <c r="HVH106" s="117"/>
      <c r="HVI106" s="117"/>
      <c r="HVJ106" s="117"/>
      <c r="HVK106" s="117"/>
      <c r="HVL106" s="117"/>
      <c r="HVM106" s="117"/>
      <c r="HVN106" s="117"/>
      <c r="HVO106" s="117"/>
      <c r="HVP106" s="117"/>
      <c r="HVQ106" s="117"/>
      <c r="HVR106" s="117"/>
      <c r="HVS106" s="117"/>
      <c r="HVT106" s="117"/>
      <c r="HVU106" s="117"/>
      <c r="HVV106" s="117"/>
      <c r="HVW106" s="117"/>
      <c r="HVX106" s="117"/>
      <c r="HVY106" s="117"/>
      <c r="HVZ106" s="117"/>
      <c r="HWA106" s="117"/>
      <c r="HWB106" s="117"/>
      <c r="HWC106" s="117"/>
      <c r="HWD106" s="117"/>
      <c r="HWE106" s="117"/>
      <c r="HWF106" s="117"/>
      <c r="HWG106" s="117"/>
      <c r="HWH106" s="117"/>
      <c r="HWI106" s="117"/>
      <c r="HWJ106" s="117"/>
      <c r="HWK106" s="117"/>
      <c r="HWL106" s="117"/>
      <c r="HWM106" s="117"/>
      <c r="HWN106" s="117"/>
      <c r="HWO106" s="117"/>
      <c r="HWP106" s="117"/>
      <c r="HWQ106" s="117"/>
      <c r="HWR106" s="117"/>
      <c r="HWS106" s="117"/>
      <c r="HWT106" s="117"/>
      <c r="HWU106" s="117"/>
      <c r="HWV106" s="117"/>
      <c r="HWW106" s="117"/>
      <c r="HWX106" s="117"/>
      <c r="HWY106" s="117"/>
      <c r="HWZ106" s="117"/>
      <c r="HXA106" s="117"/>
      <c r="HXB106" s="117"/>
      <c r="HXC106" s="117"/>
      <c r="HXD106" s="117"/>
      <c r="HXE106" s="117"/>
      <c r="HXF106" s="117"/>
      <c r="HXG106" s="117"/>
      <c r="HXH106" s="117"/>
      <c r="HXI106" s="117"/>
      <c r="HXJ106" s="117"/>
      <c r="HXK106" s="117"/>
      <c r="HXL106" s="117"/>
      <c r="HXM106" s="117"/>
      <c r="HXN106" s="117"/>
      <c r="HXO106" s="117"/>
      <c r="HXP106" s="117"/>
      <c r="HXQ106" s="117"/>
      <c r="HXR106" s="117"/>
      <c r="HXS106" s="117"/>
      <c r="HXT106" s="117"/>
      <c r="HXU106" s="117"/>
      <c r="HXV106" s="117"/>
      <c r="HXW106" s="117"/>
      <c r="HXX106" s="117"/>
      <c r="HXY106" s="117"/>
      <c r="HXZ106" s="117"/>
      <c r="HYA106" s="117"/>
      <c r="HYB106" s="117"/>
      <c r="HYC106" s="117"/>
      <c r="HYD106" s="117"/>
      <c r="HYE106" s="117"/>
      <c r="HYF106" s="117"/>
      <c r="HYG106" s="117"/>
      <c r="HYH106" s="117"/>
      <c r="HYI106" s="117"/>
      <c r="HYJ106" s="117"/>
      <c r="HYK106" s="117"/>
      <c r="HYL106" s="117"/>
      <c r="HYM106" s="117"/>
      <c r="HYN106" s="117"/>
      <c r="HYO106" s="117"/>
      <c r="HYP106" s="117"/>
      <c r="HYQ106" s="117"/>
      <c r="HYR106" s="117"/>
      <c r="HYS106" s="117"/>
      <c r="HYT106" s="117"/>
      <c r="HYU106" s="117"/>
      <c r="HYV106" s="117"/>
      <c r="HYW106" s="117"/>
      <c r="HYX106" s="117"/>
      <c r="HYY106" s="117"/>
      <c r="HYZ106" s="117"/>
      <c r="HZA106" s="117"/>
      <c r="HZB106" s="117"/>
      <c r="HZC106" s="117"/>
      <c r="HZD106" s="117"/>
      <c r="HZE106" s="117"/>
      <c r="HZF106" s="117"/>
      <c r="HZG106" s="117"/>
      <c r="HZH106" s="117"/>
      <c r="HZI106" s="117"/>
      <c r="HZJ106" s="117"/>
      <c r="HZK106" s="117"/>
      <c r="HZL106" s="117"/>
      <c r="HZM106" s="117"/>
      <c r="HZN106" s="117"/>
      <c r="HZO106" s="117"/>
      <c r="HZP106" s="117"/>
      <c r="HZQ106" s="117"/>
      <c r="HZR106" s="117"/>
      <c r="HZS106" s="117"/>
      <c r="HZT106" s="117"/>
      <c r="HZU106" s="117"/>
      <c r="HZV106" s="117"/>
      <c r="HZW106" s="117"/>
      <c r="HZX106" s="117"/>
      <c r="HZY106" s="117"/>
      <c r="HZZ106" s="117"/>
      <c r="IAA106" s="117"/>
      <c r="IAB106" s="117"/>
      <c r="IAC106" s="117"/>
      <c r="IAD106" s="117"/>
      <c r="IAE106" s="117"/>
      <c r="IAF106" s="117"/>
      <c r="IAG106" s="117"/>
      <c r="IAH106" s="117"/>
      <c r="IAI106" s="117"/>
      <c r="IAJ106" s="117"/>
      <c r="IAK106" s="117"/>
      <c r="IAL106" s="117"/>
      <c r="IAM106" s="117"/>
      <c r="IAN106" s="117"/>
      <c r="IAO106" s="117"/>
      <c r="IAP106" s="117"/>
      <c r="IAQ106" s="117"/>
      <c r="IAR106" s="117"/>
      <c r="IAS106" s="117"/>
      <c r="IAT106" s="117"/>
      <c r="IAU106" s="117"/>
      <c r="IAV106" s="117"/>
      <c r="IAW106" s="117"/>
      <c r="IAX106" s="117"/>
      <c r="IAY106" s="117"/>
      <c r="IAZ106" s="117"/>
      <c r="IBA106" s="117"/>
      <c r="IBB106" s="117"/>
      <c r="IBC106" s="117"/>
      <c r="IBD106" s="117"/>
      <c r="IBE106" s="117"/>
      <c r="IBF106" s="117"/>
      <c r="IBG106" s="117"/>
      <c r="IBH106" s="117"/>
      <c r="IBI106" s="117"/>
      <c r="IBJ106" s="117"/>
      <c r="IBK106" s="117"/>
      <c r="IBL106" s="117"/>
      <c r="IBM106" s="117"/>
      <c r="IBN106" s="117"/>
      <c r="IBO106" s="117"/>
      <c r="IBP106" s="117"/>
      <c r="IBQ106" s="117"/>
      <c r="IBR106" s="117"/>
      <c r="IBS106" s="117"/>
      <c r="IBT106" s="117"/>
      <c r="IBU106" s="117"/>
      <c r="IBV106" s="117"/>
      <c r="IBW106" s="117"/>
      <c r="IBX106" s="117"/>
      <c r="IBY106" s="117"/>
      <c r="IBZ106" s="117"/>
      <c r="ICA106" s="117"/>
      <c r="ICB106" s="117"/>
      <c r="ICC106" s="117"/>
      <c r="ICD106" s="117"/>
      <c r="ICE106" s="117"/>
      <c r="ICF106" s="117"/>
      <c r="ICG106" s="117"/>
      <c r="ICH106" s="117"/>
      <c r="ICI106" s="117"/>
      <c r="ICJ106" s="117"/>
      <c r="ICK106" s="117"/>
      <c r="ICL106" s="117"/>
      <c r="ICM106" s="117"/>
      <c r="ICN106" s="117"/>
      <c r="ICO106" s="117"/>
      <c r="ICP106" s="117"/>
      <c r="ICQ106" s="117"/>
      <c r="ICR106" s="117"/>
      <c r="ICS106" s="117"/>
      <c r="ICT106" s="117"/>
      <c r="ICU106" s="117"/>
      <c r="ICV106" s="117"/>
      <c r="ICW106" s="117"/>
      <c r="ICX106" s="117"/>
      <c r="ICY106" s="117"/>
      <c r="ICZ106" s="117"/>
      <c r="IDA106" s="117"/>
      <c r="IDB106" s="117"/>
      <c r="IDC106" s="117"/>
      <c r="IDD106" s="117"/>
      <c r="IDE106" s="117"/>
      <c r="IDF106" s="117"/>
      <c r="IDG106" s="117"/>
      <c r="IDH106" s="117"/>
      <c r="IDI106" s="117"/>
      <c r="IDJ106" s="117"/>
      <c r="IDK106" s="117"/>
      <c r="IDL106" s="117"/>
      <c r="IDM106" s="117"/>
      <c r="IDN106" s="117"/>
      <c r="IDO106" s="117"/>
      <c r="IDP106" s="117"/>
      <c r="IDQ106" s="117"/>
      <c r="IDR106" s="117"/>
      <c r="IDS106" s="117"/>
      <c r="IDT106" s="117"/>
      <c r="IDU106" s="117"/>
      <c r="IDV106" s="117"/>
      <c r="IDW106" s="117"/>
      <c r="IDX106" s="117"/>
      <c r="IDY106" s="117"/>
      <c r="IDZ106" s="117"/>
      <c r="IEA106" s="117"/>
      <c r="IEB106" s="117"/>
      <c r="IEC106" s="117"/>
      <c r="IED106" s="117"/>
      <c r="IEE106" s="117"/>
      <c r="IEF106" s="117"/>
      <c r="IEG106" s="117"/>
      <c r="IEH106" s="117"/>
      <c r="IEI106" s="117"/>
      <c r="IEJ106" s="117"/>
      <c r="IEK106" s="117"/>
      <c r="IEL106" s="117"/>
      <c r="IEM106" s="117"/>
      <c r="IEN106" s="117"/>
      <c r="IEO106" s="117"/>
      <c r="IEP106" s="117"/>
      <c r="IEQ106" s="117"/>
      <c r="IER106" s="117"/>
      <c r="IES106" s="117"/>
      <c r="IET106" s="117"/>
      <c r="IEU106" s="117"/>
      <c r="IEV106" s="117"/>
      <c r="IEW106" s="117"/>
      <c r="IEX106" s="117"/>
      <c r="IEY106" s="117"/>
      <c r="IEZ106" s="117"/>
      <c r="IFA106" s="117"/>
      <c r="IFB106" s="117"/>
      <c r="IFC106" s="117"/>
      <c r="IFD106" s="117"/>
      <c r="IFE106" s="117"/>
      <c r="IFF106" s="117"/>
      <c r="IFG106" s="117"/>
      <c r="IFH106" s="117"/>
      <c r="IFI106" s="117"/>
      <c r="IFJ106" s="117"/>
      <c r="IFK106" s="117"/>
      <c r="IFL106" s="117"/>
      <c r="IFM106" s="117"/>
      <c r="IFN106" s="117"/>
      <c r="IFO106" s="117"/>
      <c r="IFP106" s="117"/>
      <c r="IFQ106" s="117"/>
      <c r="IFR106" s="117"/>
      <c r="IFS106" s="117"/>
      <c r="IFT106" s="117"/>
      <c r="IFU106" s="117"/>
      <c r="IFV106" s="117"/>
      <c r="IFW106" s="117"/>
      <c r="IFX106" s="117"/>
      <c r="IFY106" s="117"/>
      <c r="IFZ106" s="117"/>
      <c r="IGA106" s="117"/>
      <c r="IGB106" s="117"/>
      <c r="IGC106" s="117"/>
      <c r="IGD106" s="117"/>
      <c r="IGE106" s="117"/>
      <c r="IGF106" s="117"/>
      <c r="IGG106" s="117"/>
      <c r="IGH106" s="117"/>
      <c r="IGI106" s="117"/>
      <c r="IGJ106" s="117"/>
      <c r="IGK106" s="117"/>
      <c r="IGL106" s="117"/>
      <c r="IGM106" s="117"/>
      <c r="IGN106" s="117"/>
      <c r="IGO106" s="117"/>
      <c r="IGP106" s="117"/>
      <c r="IGQ106" s="117"/>
      <c r="IGR106" s="117"/>
      <c r="IGS106" s="117"/>
      <c r="IGT106" s="117"/>
      <c r="IGU106" s="117"/>
      <c r="IGV106" s="117"/>
      <c r="IGW106" s="117"/>
      <c r="IGX106" s="117"/>
      <c r="IGY106" s="117"/>
      <c r="IGZ106" s="117"/>
      <c r="IHA106" s="117"/>
      <c r="IHB106" s="117"/>
      <c r="IHC106" s="117"/>
      <c r="IHD106" s="117"/>
      <c r="IHE106" s="117"/>
      <c r="IHF106" s="117"/>
      <c r="IHG106" s="117"/>
      <c r="IHH106" s="117"/>
      <c r="IHI106" s="117"/>
      <c r="IHJ106" s="117"/>
      <c r="IHK106" s="117"/>
      <c r="IHL106" s="117"/>
      <c r="IHM106" s="117"/>
      <c r="IHN106" s="117"/>
      <c r="IHO106" s="117"/>
      <c r="IHP106" s="117"/>
      <c r="IHQ106" s="117"/>
      <c r="IHR106" s="117"/>
      <c r="IHS106" s="117"/>
      <c r="IHT106" s="117"/>
      <c r="IHU106" s="117"/>
      <c r="IHV106" s="117"/>
      <c r="IHW106" s="117"/>
      <c r="IHX106" s="117"/>
      <c r="IHY106" s="117"/>
      <c r="IHZ106" s="117"/>
      <c r="IIA106" s="117"/>
      <c r="IIB106" s="117"/>
      <c r="IIC106" s="117"/>
      <c r="IID106" s="117"/>
      <c r="IIE106" s="117"/>
      <c r="IIF106" s="117"/>
      <c r="IIG106" s="117"/>
      <c r="IIH106" s="117"/>
      <c r="III106" s="117"/>
      <c r="IIJ106" s="117"/>
      <c r="IIK106" s="117"/>
      <c r="IIL106" s="117"/>
      <c r="IIM106" s="117"/>
      <c r="IIN106" s="117"/>
      <c r="IIO106" s="117"/>
      <c r="IIP106" s="117"/>
      <c r="IIQ106" s="117"/>
      <c r="IIR106" s="117"/>
      <c r="IIS106" s="117"/>
      <c r="IIT106" s="117"/>
      <c r="IIU106" s="117"/>
      <c r="IIV106" s="117"/>
      <c r="IIW106" s="117"/>
      <c r="IIX106" s="117"/>
      <c r="IIY106" s="117"/>
      <c r="IIZ106" s="117"/>
      <c r="IJA106" s="117"/>
      <c r="IJB106" s="117"/>
      <c r="IJC106" s="117"/>
      <c r="IJD106" s="117"/>
      <c r="IJE106" s="117"/>
      <c r="IJF106" s="117"/>
      <c r="IJG106" s="117"/>
      <c r="IJH106" s="117"/>
      <c r="IJI106" s="117"/>
      <c r="IJJ106" s="117"/>
      <c r="IJK106" s="117"/>
      <c r="IJL106" s="117"/>
      <c r="IJM106" s="117"/>
      <c r="IJN106" s="117"/>
      <c r="IJO106" s="117"/>
      <c r="IJP106" s="117"/>
      <c r="IJQ106" s="117"/>
      <c r="IJR106" s="117"/>
      <c r="IJS106" s="117"/>
      <c r="IJT106" s="117"/>
      <c r="IJU106" s="117"/>
      <c r="IJV106" s="117"/>
      <c r="IJW106" s="117"/>
      <c r="IJX106" s="117"/>
      <c r="IJY106" s="117"/>
      <c r="IJZ106" s="117"/>
      <c r="IKA106" s="117"/>
      <c r="IKB106" s="117"/>
      <c r="IKC106" s="117"/>
      <c r="IKD106" s="117"/>
      <c r="IKE106" s="117"/>
      <c r="IKF106" s="117"/>
      <c r="IKG106" s="117"/>
      <c r="IKH106" s="117"/>
      <c r="IKI106" s="117"/>
      <c r="IKJ106" s="117"/>
      <c r="IKK106" s="117"/>
      <c r="IKL106" s="117"/>
      <c r="IKM106" s="117"/>
      <c r="IKN106" s="117"/>
      <c r="IKO106" s="117"/>
      <c r="IKP106" s="117"/>
      <c r="IKQ106" s="117"/>
      <c r="IKR106" s="117"/>
      <c r="IKS106" s="117"/>
      <c r="IKT106" s="117"/>
      <c r="IKU106" s="117"/>
      <c r="IKV106" s="117"/>
      <c r="IKW106" s="117"/>
      <c r="IKX106" s="117"/>
      <c r="IKY106" s="117"/>
      <c r="IKZ106" s="117"/>
      <c r="ILA106" s="117"/>
      <c r="ILB106" s="117"/>
      <c r="ILC106" s="117"/>
      <c r="ILD106" s="117"/>
      <c r="ILE106" s="117"/>
      <c r="ILF106" s="117"/>
      <c r="ILG106" s="117"/>
      <c r="ILH106" s="117"/>
      <c r="ILI106" s="117"/>
      <c r="ILJ106" s="117"/>
      <c r="ILK106" s="117"/>
      <c r="ILL106" s="117"/>
      <c r="ILM106" s="117"/>
      <c r="ILN106" s="117"/>
      <c r="ILO106" s="117"/>
      <c r="ILP106" s="117"/>
      <c r="ILQ106" s="117"/>
      <c r="ILR106" s="117"/>
      <c r="ILS106" s="117"/>
      <c r="ILT106" s="117"/>
      <c r="ILU106" s="117"/>
      <c r="ILV106" s="117"/>
      <c r="ILW106" s="117"/>
      <c r="ILX106" s="117"/>
      <c r="ILY106" s="117"/>
      <c r="ILZ106" s="117"/>
      <c r="IMA106" s="117"/>
      <c r="IMB106" s="117"/>
      <c r="IMC106" s="117"/>
      <c r="IMD106" s="117"/>
      <c r="IME106" s="117"/>
      <c r="IMF106" s="117"/>
      <c r="IMG106" s="117"/>
      <c r="IMH106" s="117"/>
      <c r="IMI106" s="117"/>
      <c r="IMJ106" s="117"/>
      <c r="IMK106" s="117"/>
      <c r="IML106" s="117"/>
      <c r="IMM106" s="117"/>
      <c r="IMN106" s="117"/>
      <c r="IMO106" s="117"/>
      <c r="IMP106" s="117"/>
      <c r="IMQ106" s="117"/>
      <c r="IMR106" s="117"/>
      <c r="IMS106" s="117"/>
      <c r="IMT106" s="117"/>
      <c r="IMU106" s="117"/>
      <c r="IMV106" s="117"/>
      <c r="IMW106" s="117"/>
      <c r="IMX106" s="117"/>
      <c r="IMY106" s="117"/>
      <c r="IMZ106" s="117"/>
      <c r="INA106" s="117"/>
      <c r="INB106" s="117"/>
      <c r="INC106" s="117"/>
      <c r="IND106" s="117"/>
      <c r="INE106" s="117"/>
      <c r="INF106" s="117"/>
      <c r="ING106" s="117"/>
      <c r="INH106" s="117"/>
      <c r="INI106" s="117"/>
      <c r="INJ106" s="117"/>
      <c r="INK106" s="117"/>
      <c r="INL106" s="117"/>
      <c r="INM106" s="117"/>
      <c r="INN106" s="117"/>
      <c r="INO106" s="117"/>
      <c r="INP106" s="117"/>
      <c r="INQ106" s="117"/>
      <c r="INR106" s="117"/>
      <c r="INS106" s="117"/>
      <c r="INT106" s="117"/>
      <c r="INU106" s="117"/>
      <c r="INV106" s="117"/>
      <c r="INW106" s="117"/>
      <c r="INX106" s="117"/>
      <c r="INY106" s="117"/>
      <c r="INZ106" s="117"/>
      <c r="IOA106" s="117"/>
      <c r="IOB106" s="117"/>
      <c r="IOC106" s="117"/>
      <c r="IOD106" s="117"/>
      <c r="IOE106" s="117"/>
      <c r="IOF106" s="117"/>
      <c r="IOG106" s="117"/>
      <c r="IOH106" s="117"/>
      <c r="IOI106" s="117"/>
      <c r="IOJ106" s="117"/>
      <c r="IOK106" s="117"/>
      <c r="IOL106" s="117"/>
      <c r="IOM106" s="117"/>
      <c r="ION106" s="117"/>
      <c r="IOO106" s="117"/>
      <c r="IOP106" s="117"/>
      <c r="IOQ106" s="117"/>
      <c r="IOR106" s="117"/>
      <c r="IOS106" s="117"/>
      <c r="IOT106" s="117"/>
      <c r="IOU106" s="117"/>
      <c r="IOV106" s="117"/>
      <c r="IOW106" s="117"/>
      <c r="IOX106" s="117"/>
      <c r="IOY106" s="117"/>
      <c r="IOZ106" s="117"/>
      <c r="IPA106" s="117"/>
      <c r="IPB106" s="117"/>
      <c r="IPC106" s="117"/>
      <c r="IPD106" s="117"/>
      <c r="IPE106" s="117"/>
      <c r="IPF106" s="117"/>
      <c r="IPG106" s="117"/>
      <c r="IPH106" s="117"/>
      <c r="IPI106" s="117"/>
      <c r="IPJ106" s="117"/>
      <c r="IPK106" s="117"/>
      <c r="IPL106" s="117"/>
      <c r="IPM106" s="117"/>
      <c r="IPN106" s="117"/>
      <c r="IPO106" s="117"/>
      <c r="IPP106" s="117"/>
      <c r="IPQ106" s="117"/>
      <c r="IPR106" s="117"/>
      <c r="IPS106" s="117"/>
      <c r="IPT106" s="117"/>
      <c r="IPU106" s="117"/>
      <c r="IPV106" s="117"/>
      <c r="IPW106" s="117"/>
      <c r="IPX106" s="117"/>
      <c r="IPY106" s="117"/>
      <c r="IPZ106" s="117"/>
      <c r="IQA106" s="117"/>
      <c r="IQB106" s="117"/>
      <c r="IQC106" s="117"/>
      <c r="IQD106" s="117"/>
      <c r="IQE106" s="117"/>
      <c r="IQF106" s="117"/>
      <c r="IQG106" s="117"/>
      <c r="IQH106" s="117"/>
      <c r="IQI106" s="117"/>
      <c r="IQJ106" s="117"/>
      <c r="IQK106" s="117"/>
      <c r="IQL106" s="117"/>
      <c r="IQM106" s="117"/>
      <c r="IQN106" s="117"/>
      <c r="IQO106" s="117"/>
      <c r="IQP106" s="117"/>
      <c r="IQQ106" s="117"/>
      <c r="IQR106" s="117"/>
      <c r="IQS106" s="117"/>
      <c r="IQT106" s="117"/>
      <c r="IQU106" s="117"/>
      <c r="IQV106" s="117"/>
      <c r="IQW106" s="117"/>
      <c r="IQX106" s="117"/>
      <c r="IQY106" s="117"/>
      <c r="IQZ106" s="117"/>
      <c r="IRA106" s="117"/>
      <c r="IRB106" s="117"/>
      <c r="IRC106" s="117"/>
      <c r="IRD106" s="117"/>
      <c r="IRE106" s="117"/>
      <c r="IRF106" s="117"/>
      <c r="IRG106" s="117"/>
      <c r="IRH106" s="117"/>
      <c r="IRI106" s="117"/>
      <c r="IRJ106" s="117"/>
      <c r="IRK106" s="117"/>
      <c r="IRL106" s="117"/>
      <c r="IRM106" s="117"/>
      <c r="IRN106" s="117"/>
      <c r="IRO106" s="117"/>
      <c r="IRP106" s="117"/>
      <c r="IRQ106" s="117"/>
      <c r="IRR106" s="117"/>
      <c r="IRS106" s="117"/>
      <c r="IRT106" s="117"/>
      <c r="IRU106" s="117"/>
      <c r="IRV106" s="117"/>
      <c r="IRW106" s="117"/>
      <c r="IRX106" s="117"/>
      <c r="IRY106" s="117"/>
      <c r="IRZ106" s="117"/>
      <c r="ISA106" s="117"/>
      <c r="ISB106" s="117"/>
      <c r="ISC106" s="117"/>
      <c r="ISD106" s="117"/>
      <c r="ISE106" s="117"/>
      <c r="ISF106" s="117"/>
      <c r="ISG106" s="117"/>
      <c r="ISH106" s="117"/>
      <c r="ISI106" s="117"/>
      <c r="ISJ106" s="117"/>
      <c r="ISK106" s="117"/>
      <c r="ISL106" s="117"/>
      <c r="ISM106" s="117"/>
      <c r="ISN106" s="117"/>
      <c r="ISO106" s="117"/>
      <c r="ISP106" s="117"/>
      <c r="ISQ106" s="117"/>
      <c r="ISR106" s="117"/>
      <c r="ISS106" s="117"/>
      <c r="IST106" s="117"/>
      <c r="ISU106" s="117"/>
      <c r="ISV106" s="117"/>
      <c r="ISW106" s="117"/>
      <c r="ISX106" s="117"/>
      <c r="ISY106" s="117"/>
      <c r="ISZ106" s="117"/>
      <c r="ITA106" s="117"/>
      <c r="ITB106" s="117"/>
      <c r="ITC106" s="117"/>
      <c r="ITD106" s="117"/>
      <c r="ITE106" s="117"/>
      <c r="ITF106" s="117"/>
      <c r="ITG106" s="117"/>
      <c r="ITH106" s="117"/>
      <c r="ITI106" s="117"/>
      <c r="ITJ106" s="117"/>
      <c r="ITK106" s="117"/>
      <c r="ITL106" s="117"/>
      <c r="ITM106" s="117"/>
      <c r="ITN106" s="117"/>
      <c r="ITO106" s="117"/>
      <c r="ITP106" s="117"/>
      <c r="ITQ106" s="117"/>
      <c r="ITR106" s="117"/>
      <c r="ITS106" s="117"/>
      <c r="ITT106" s="117"/>
      <c r="ITU106" s="117"/>
      <c r="ITV106" s="117"/>
      <c r="ITW106" s="117"/>
      <c r="ITX106" s="117"/>
      <c r="ITY106" s="117"/>
      <c r="ITZ106" s="117"/>
      <c r="IUA106" s="117"/>
      <c r="IUB106" s="117"/>
      <c r="IUC106" s="117"/>
      <c r="IUD106" s="117"/>
      <c r="IUE106" s="117"/>
      <c r="IUF106" s="117"/>
      <c r="IUG106" s="117"/>
      <c r="IUH106" s="117"/>
      <c r="IUI106" s="117"/>
      <c r="IUJ106" s="117"/>
      <c r="IUK106" s="117"/>
      <c r="IUL106" s="117"/>
      <c r="IUM106" s="117"/>
      <c r="IUN106" s="117"/>
      <c r="IUO106" s="117"/>
      <c r="IUP106" s="117"/>
      <c r="IUQ106" s="117"/>
      <c r="IUR106" s="117"/>
      <c r="IUS106" s="117"/>
      <c r="IUT106" s="117"/>
      <c r="IUU106" s="117"/>
      <c r="IUV106" s="117"/>
      <c r="IUW106" s="117"/>
      <c r="IUX106" s="117"/>
      <c r="IUY106" s="117"/>
      <c r="IUZ106" s="117"/>
      <c r="IVA106" s="117"/>
      <c r="IVB106" s="117"/>
      <c r="IVC106" s="117"/>
      <c r="IVD106" s="117"/>
      <c r="IVE106" s="117"/>
      <c r="IVF106" s="117"/>
      <c r="IVG106" s="117"/>
      <c r="IVH106" s="117"/>
      <c r="IVI106" s="117"/>
      <c r="IVJ106" s="117"/>
      <c r="IVK106" s="117"/>
      <c r="IVL106" s="117"/>
      <c r="IVM106" s="117"/>
      <c r="IVN106" s="117"/>
      <c r="IVO106" s="117"/>
      <c r="IVP106" s="117"/>
      <c r="IVQ106" s="117"/>
      <c r="IVR106" s="117"/>
      <c r="IVS106" s="117"/>
      <c r="IVT106" s="117"/>
      <c r="IVU106" s="117"/>
      <c r="IVV106" s="117"/>
      <c r="IVW106" s="117"/>
      <c r="IVX106" s="117"/>
      <c r="IVY106" s="117"/>
      <c r="IVZ106" s="117"/>
      <c r="IWA106" s="117"/>
      <c r="IWB106" s="117"/>
      <c r="IWC106" s="117"/>
      <c r="IWD106" s="117"/>
      <c r="IWE106" s="117"/>
      <c r="IWF106" s="117"/>
      <c r="IWG106" s="117"/>
      <c r="IWH106" s="117"/>
      <c r="IWI106" s="117"/>
      <c r="IWJ106" s="117"/>
      <c r="IWK106" s="117"/>
      <c r="IWL106" s="117"/>
      <c r="IWM106" s="117"/>
      <c r="IWN106" s="117"/>
      <c r="IWO106" s="117"/>
      <c r="IWP106" s="117"/>
      <c r="IWQ106" s="117"/>
      <c r="IWR106" s="117"/>
      <c r="IWS106" s="117"/>
      <c r="IWT106" s="117"/>
      <c r="IWU106" s="117"/>
      <c r="IWV106" s="117"/>
      <c r="IWW106" s="117"/>
      <c r="IWX106" s="117"/>
      <c r="IWY106" s="117"/>
      <c r="IWZ106" s="117"/>
      <c r="IXA106" s="117"/>
      <c r="IXB106" s="117"/>
      <c r="IXC106" s="117"/>
      <c r="IXD106" s="117"/>
      <c r="IXE106" s="117"/>
      <c r="IXF106" s="117"/>
      <c r="IXG106" s="117"/>
      <c r="IXH106" s="117"/>
      <c r="IXI106" s="117"/>
      <c r="IXJ106" s="117"/>
      <c r="IXK106" s="117"/>
      <c r="IXL106" s="117"/>
      <c r="IXM106" s="117"/>
      <c r="IXN106" s="117"/>
      <c r="IXO106" s="117"/>
      <c r="IXP106" s="117"/>
      <c r="IXQ106" s="117"/>
      <c r="IXR106" s="117"/>
      <c r="IXS106" s="117"/>
      <c r="IXT106" s="117"/>
      <c r="IXU106" s="117"/>
      <c r="IXV106" s="117"/>
      <c r="IXW106" s="117"/>
      <c r="IXX106" s="117"/>
      <c r="IXY106" s="117"/>
      <c r="IXZ106" s="117"/>
      <c r="IYA106" s="117"/>
      <c r="IYB106" s="117"/>
      <c r="IYC106" s="117"/>
      <c r="IYD106" s="117"/>
      <c r="IYE106" s="117"/>
      <c r="IYF106" s="117"/>
      <c r="IYG106" s="117"/>
      <c r="IYH106" s="117"/>
      <c r="IYI106" s="117"/>
      <c r="IYJ106" s="117"/>
      <c r="IYK106" s="117"/>
      <c r="IYL106" s="117"/>
      <c r="IYM106" s="117"/>
      <c r="IYN106" s="117"/>
      <c r="IYO106" s="117"/>
      <c r="IYP106" s="117"/>
      <c r="IYQ106" s="117"/>
      <c r="IYR106" s="117"/>
      <c r="IYS106" s="117"/>
      <c r="IYT106" s="117"/>
      <c r="IYU106" s="117"/>
      <c r="IYV106" s="117"/>
      <c r="IYW106" s="117"/>
      <c r="IYX106" s="117"/>
      <c r="IYY106" s="117"/>
      <c r="IYZ106" s="117"/>
      <c r="IZA106" s="117"/>
      <c r="IZB106" s="117"/>
      <c r="IZC106" s="117"/>
      <c r="IZD106" s="117"/>
      <c r="IZE106" s="117"/>
      <c r="IZF106" s="117"/>
      <c r="IZG106" s="117"/>
      <c r="IZH106" s="117"/>
      <c r="IZI106" s="117"/>
      <c r="IZJ106" s="117"/>
      <c r="IZK106" s="117"/>
      <c r="IZL106" s="117"/>
      <c r="IZM106" s="117"/>
      <c r="IZN106" s="117"/>
      <c r="IZO106" s="117"/>
      <c r="IZP106" s="117"/>
      <c r="IZQ106" s="117"/>
      <c r="IZR106" s="117"/>
      <c r="IZS106" s="117"/>
      <c r="IZT106" s="117"/>
      <c r="IZU106" s="117"/>
      <c r="IZV106" s="117"/>
      <c r="IZW106" s="117"/>
      <c r="IZX106" s="117"/>
      <c r="IZY106" s="117"/>
      <c r="IZZ106" s="117"/>
      <c r="JAA106" s="117"/>
      <c r="JAB106" s="117"/>
      <c r="JAC106" s="117"/>
      <c r="JAD106" s="117"/>
      <c r="JAE106" s="117"/>
      <c r="JAF106" s="117"/>
      <c r="JAG106" s="117"/>
      <c r="JAH106" s="117"/>
      <c r="JAI106" s="117"/>
      <c r="JAJ106" s="117"/>
      <c r="JAK106" s="117"/>
      <c r="JAL106" s="117"/>
      <c r="JAM106" s="117"/>
      <c r="JAN106" s="117"/>
      <c r="JAO106" s="117"/>
      <c r="JAP106" s="117"/>
      <c r="JAQ106" s="117"/>
      <c r="JAR106" s="117"/>
      <c r="JAS106" s="117"/>
      <c r="JAT106" s="117"/>
      <c r="JAU106" s="117"/>
      <c r="JAV106" s="117"/>
      <c r="JAW106" s="117"/>
      <c r="JAX106" s="117"/>
      <c r="JAY106" s="117"/>
      <c r="JAZ106" s="117"/>
      <c r="JBA106" s="117"/>
      <c r="JBB106" s="117"/>
      <c r="JBC106" s="117"/>
      <c r="JBD106" s="117"/>
      <c r="JBE106" s="117"/>
      <c r="JBF106" s="117"/>
      <c r="JBG106" s="117"/>
      <c r="JBH106" s="117"/>
      <c r="JBI106" s="117"/>
      <c r="JBJ106" s="117"/>
      <c r="JBK106" s="117"/>
      <c r="JBL106" s="117"/>
      <c r="JBM106" s="117"/>
      <c r="JBN106" s="117"/>
      <c r="JBO106" s="117"/>
      <c r="JBP106" s="117"/>
      <c r="JBQ106" s="117"/>
      <c r="JBR106" s="117"/>
      <c r="JBS106" s="117"/>
      <c r="JBT106" s="117"/>
      <c r="JBU106" s="117"/>
      <c r="JBV106" s="117"/>
      <c r="JBW106" s="117"/>
      <c r="JBX106" s="117"/>
      <c r="JBY106" s="117"/>
      <c r="JBZ106" s="117"/>
      <c r="JCA106" s="117"/>
      <c r="JCB106" s="117"/>
      <c r="JCC106" s="117"/>
      <c r="JCD106" s="117"/>
      <c r="JCE106" s="117"/>
      <c r="JCF106" s="117"/>
      <c r="JCG106" s="117"/>
      <c r="JCH106" s="117"/>
      <c r="JCI106" s="117"/>
      <c r="JCJ106" s="117"/>
      <c r="JCK106" s="117"/>
      <c r="JCL106" s="117"/>
      <c r="JCM106" s="117"/>
      <c r="JCN106" s="117"/>
      <c r="JCO106" s="117"/>
      <c r="JCP106" s="117"/>
      <c r="JCQ106" s="117"/>
      <c r="JCR106" s="117"/>
      <c r="JCS106" s="117"/>
      <c r="JCT106" s="117"/>
      <c r="JCU106" s="117"/>
      <c r="JCV106" s="117"/>
      <c r="JCW106" s="117"/>
      <c r="JCX106" s="117"/>
      <c r="JCY106" s="117"/>
      <c r="JCZ106" s="117"/>
      <c r="JDA106" s="117"/>
      <c r="JDB106" s="117"/>
      <c r="JDC106" s="117"/>
      <c r="JDD106" s="117"/>
      <c r="JDE106" s="117"/>
      <c r="JDF106" s="117"/>
      <c r="JDG106" s="117"/>
      <c r="JDH106" s="117"/>
      <c r="JDI106" s="117"/>
      <c r="JDJ106" s="117"/>
      <c r="JDK106" s="117"/>
      <c r="JDL106" s="117"/>
      <c r="JDM106" s="117"/>
      <c r="JDN106" s="117"/>
      <c r="JDO106" s="117"/>
      <c r="JDP106" s="117"/>
      <c r="JDQ106" s="117"/>
      <c r="JDR106" s="117"/>
      <c r="JDS106" s="117"/>
      <c r="JDT106" s="117"/>
      <c r="JDU106" s="117"/>
      <c r="JDV106" s="117"/>
      <c r="JDW106" s="117"/>
      <c r="JDX106" s="117"/>
      <c r="JDY106" s="117"/>
      <c r="JDZ106" s="117"/>
      <c r="JEA106" s="117"/>
      <c r="JEB106" s="117"/>
      <c r="JEC106" s="117"/>
      <c r="JED106" s="117"/>
      <c r="JEE106" s="117"/>
      <c r="JEF106" s="117"/>
      <c r="JEG106" s="117"/>
      <c r="JEH106" s="117"/>
      <c r="JEI106" s="117"/>
      <c r="JEJ106" s="117"/>
      <c r="JEK106" s="117"/>
      <c r="JEL106" s="117"/>
      <c r="JEM106" s="117"/>
      <c r="JEN106" s="117"/>
      <c r="JEO106" s="117"/>
      <c r="JEP106" s="117"/>
      <c r="JEQ106" s="117"/>
      <c r="JER106" s="117"/>
      <c r="JES106" s="117"/>
      <c r="JET106" s="117"/>
      <c r="JEU106" s="117"/>
      <c r="JEV106" s="117"/>
      <c r="JEW106" s="117"/>
      <c r="JEX106" s="117"/>
      <c r="JEY106" s="117"/>
      <c r="JEZ106" s="117"/>
      <c r="JFA106" s="117"/>
      <c r="JFB106" s="117"/>
      <c r="JFC106" s="117"/>
      <c r="JFD106" s="117"/>
      <c r="JFE106" s="117"/>
      <c r="JFF106" s="117"/>
      <c r="JFG106" s="117"/>
      <c r="JFH106" s="117"/>
      <c r="JFI106" s="117"/>
      <c r="JFJ106" s="117"/>
      <c r="JFK106" s="117"/>
      <c r="JFL106" s="117"/>
      <c r="JFM106" s="117"/>
      <c r="JFN106" s="117"/>
      <c r="JFO106" s="117"/>
      <c r="JFP106" s="117"/>
      <c r="JFQ106" s="117"/>
      <c r="JFR106" s="117"/>
      <c r="JFS106" s="117"/>
      <c r="JFT106" s="117"/>
      <c r="JFU106" s="117"/>
      <c r="JFV106" s="117"/>
      <c r="JFW106" s="117"/>
      <c r="JFX106" s="117"/>
      <c r="JFY106" s="117"/>
      <c r="JFZ106" s="117"/>
      <c r="JGA106" s="117"/>
      <c r="JGB106" s="117"/>
      <c r="JGC106" s="117"/>
      <c r="JGD106" s="117"/>
      <c r="JGE106" s="117"/>
      <c r="JGF106" s="117"/>
      <c r="JGG106" s="117"/>
      <c r="JGH106" s="117"/>
      <c r="JGI106" s="117"/>
      <c r="JGJ106" s="117"/>
      <c r="JGK106" s="117"/>
      <c r="JGL106" s="117"/>
      <c r="JGM106" s="117"/>
      <c r="JGN106" s="117"/>
      <c r="JGO106" s="117"/>
      <c r="JGP106" s="117"/>
      <c r="JGQ106" s="117"/>
      <c r="JGR106" s="117"/>
      <c r="JGS106" s="117"/>
      <c r="JGT106" s="117"/>
      <c r="JGU106" s="117"/>
      <c r="JGV106" s="117"/>
      <c r="JGW106" s="117"/>
      <c r="JGX106" s="117"/>
      <c r="JGY106" s="117"/>
      <c r="JGZ106" s="117"/>
      <c r="JHA106" s="117"/>
      <c r="JHB106" s="117"/>
      <c r="JHC106" s="117"/>
      <c r="JHD106" s="117"/>
      <c r="JHE106" s="117"/>
      <c r="JHF106" s="117"/>
      <c r="JHG106" s="117"/>
      <c r="JHH106" s="117"/>
      <c r="JHI106" s="117"/>
      <c r="JHJ106" s="117"/>
      <c r="JHK106" s="117"/>
      <c r="JHL106" s="117"/>
      <c r="JHM106" s="117"/>
      <c r="JHN106" s="117"/>
      <c r="JHO106" s="117"/>
      <c r="JHP106" s="117"/>
      <c r="JHQ106" s="117"/>
      <c r="JHR106" s="117"/>
      <c r="JHS106" s="117"/>
      <c r="JHT106" s="117"/>
      <c r="JHU106" s="117"/>
      <c r="JHV106" s="117"/>
      <c r="JHW106" s="117"/>
      <c r="JHX106" s="117"/>
      <c r="JHY106" s="117"/>
      <c r="JHZ106" s="117"/>
      <c r="JIA106" s="117"/>
      <c r="JIB106" s="117"/>
      <c r="JIC106" s="117"/>
      <c r="JID106" s="117"/>
      <c r="JIE106" s="117"/>
      <c r="JIF106" s="117"/>
      <c r="JIG106" s="117"/>
      <c r="JIH106" s="117"/>
      <c r="JII106" s="117"/>
      <c r="JIJ106" s="117"/>
      <c r="JIK106" s="117"/>
      <c r="JIL106" s="117"/>
      <c r="JIM106" s="117"/>
      <c r="JIN106" s="117"/>
      <c r="JIO106" s="117"/>
      <c r="JIP106" s="117"/>
      <c r="JIQ106" s="117"/>
      <c r="JIR106" s="117"/>
      <c r="JIS106" s="117"/>
      <c r="JIT106" s="117"/>
      <c r="JIU106" s="117"/>
      <c r="JIV106" s="117"/>
      <c r="JIW106" s="117"/>
      <c r="JIX106" s="117"/>
      <c r="JIY106" s="117"/>
      <c r="JIZ106" s="117"/>
      <c r="JJA106" s="117"/>
      <c r="JJB106" s="117"/>
      <c r="JJC106" s="117"/>
      <c r="JJD106" s="117"/>
      <c r="JJE106" s="117"/>
      <c r="JJF106" s="117"/>
      <c r="JJG106" s="117"/>
      <c r="JJH106" s="117"/>
      <c r="JJI106" s="117"/>
      <c r="JJJ106" s="117"/>
      <c r="JJK106" s="117"/>
      <c r="JJL106" s="117"/>
      <c r="JJM106" s="117"/>
      <c r="JJN106" s="117"/>
      <c r="JJO106" s="117"/>
      <c r="JJP106" s="117"/>
      <c r="JJQ106" s="117"/>
      <c r="JJR106" s="117"/>
      <c r="JJS106" s="117"/>
      <c r="JJT106" s="117"/>
      <c r="JJU106" s="117"/>
      <c r="JJV106" s="117"/>
      <c r="JJW106" s="117"/>
      <c r="JJX106" s="117"/>
      <c r="JJY106" s="117"/>
      <c r="JJZ106" s="117"/>
      <c r="JKA106" s="117"/>
      <c r="JKB106" s="117"/>
      <c r="JKC106" s="117"/>
      <c r="JKD106" s="117"/>
      <c r="JKE106" s="117"/>
      <c r="JKF106" s="117"/>
      <c r="JKG106" s="117"/>
      <c r="JKH106" s="117"/>
      <c r="JKI106" s="117"/>
      <c r="JKJ106" s="117"/>
      <c r="JKK106" s="117"/>
      <c r="JKL106" s="117"/>
      <c r="JKM106" s="117"/>
      <c r="JKN106" s="117"/>
      <c r="JKO106" s="117"/>
      <c r="JKP106" s="117"/>
      <c r="JKQ106" s="117"/>
      <c r="JKR106" s="117"/>
      <c r="JKS106" s="117"/>
      <c r="JKT106" s="117"/>
      <c r="JKU106" s="117"/>
      <c r="JKV106" s="117"/>
      <c r="JKW106" s="117"/>
      <c r="JKX106" s="117"/>
      <c r="JKY106" s="117"/>
      <c r="JKZ106" s="117"/>
      <c r="JLA106" s="117"/>
      <c r="JLB106" s="117"/>
      <c r="JLC106" s="117"/>
      <c r="JLD106" s="117"/>
      <c r="JLE106" s="117"/>
      <c r="JLF106" s="117"/>
      <c r="JLG106" s="117"/>
      <c r="JLH106" s="117"/>
      <c r="JLI106" s="117"/>
      <c r="JLJ106" s="117"/>
      <c r="JLK106" s="117"/>
      <c r="JLL106" s="117"/>
      <c r="JLM106" s="117"/>
      <c r="JLN106" s="117"/>
      <c r="JLO106" s="117"/>
      <c r="JLP106" s="117"/>
      <c r="JLQ106" s="117"/>
      <c r="JLR106" s="117"/>
      <c r="JLS106" s="117"/>
      <c r="JLT106" s="117"/>
      <c r="JLU106" s="117"/>
      <c r="JLV106" s="117"/>
      <c r="JLW106" s="117"/>
      <c r="JLX106" s="117"/>
      <c r="JLY106" s="117"/>
      <c r="JLZ106" s="117"/>
      <c r="JMA106" s="117"/>
      <c r="JMB106" s="117"/>
      <c r="JMC106" s="117"/>
      <c r="JMD106" s="117"/>
      <c r="JME106" s="117"/>
      <c r="JMF106" s="117"/>
      <c r="JMG106" s="117"/>
      <c r="JMH106" s="117"/>
      <c r="JMI106" s="117"/>
      <c r="JMJ106" s="117"/>
      <c r="JMK106" s="117"/>
      <c r="JML106" s="117"/>
      <c r="JMM106" s="117"/>
      <c r="JMN106" s="117"/>
      <c r="JMO106" s="117"/>
      <c r="JMP106" s="117"/>
      <c r="JMQ106" s="117"/>
      <c r="JMR106" s="117"/>
      <c r="JMS106" s="117"/>
      <c r="JMT106" s="117"/>
      <c r="JMU106" s="117"/>
      <c r="JMV106" s="117"/>
      <c r="JMW106" s="117"/>
      <c r="JMX106" s="117"/>
      <c r="JMY106" s="117"/>
      <c r="JMZ106" s="117"/>
      <c r="JNA106" s="117"/>
      <c r="JNB106" s="117"/>
      <c r="JNC106" s="117"/>
      <c r="JND106" s="117"/>
      <c r="JNE106" s="117"/>
      <c r="JNF106" s="117"/>
      <c r="JNG106" s="117"/>
      <c r="JNH106" s="117"/>
      <c r="JNI106" s="117"/>
      <c r="JNJ106" s="117"/>
      <c r="JNK106" s="117"/>
      <c r="JNL106" s="117"/>
      <c r="JNM106" s="117"/>
      <c r="JNN106" s="117"/>
      <c r="JNO106" s="117"/>
      <c r="JNP106" s="117"/>
      <c r="JNQ106" s="117"/>
      <c r="JNR106" s="117"/>
      <c r="JNS106" s="117"/>
      <c r="JNT106" s="117"/>
      <c r="JNU106" s="117"/>
      <c r="JNV106" s="117"/>
      <c r="JNW106" s="117"/>
      <c r="JNX106" s="117"/>
      <c r="JNY106" s="117"/>
      <c r="JNZ106" s="117"/>
      <c r="JOA106" s="117"/>
      <c r="JOB106" s="117"/>
      <c r="JOC106" s="117"/>
      <c r="JOD106" s="117"/>
      <c r="JOE106" s="117"/>
      <c r="JOF106" s="117"/>
      <c r="JOG106" s="117"/>
      <c r="JOH106" s="117"/>
      <c r="JOI106" s="117"/>
      <c r="JOJ106" s="117"/>
      <c r="JOK106" s="117"/>
      <c r="JOL106" s="117"/>
      <c r="JOM106" s="117"/>
      <c r="JON106" s="117"/>
      <c r="JOO106" s="117"/>
      <c r="JOP106" s="117"/>
      <c r="JOQ106" s="117"/>
      <c r="JOR106" s="117"/>
      <c r="JOS106" s="117"/>
      <c r="JOT106" s="117"/>
      <c r="JOU106" s="117"/>
      <c r="JOV106" s="117"/>
      <c r="JOW106" s="117"/>
      <c r="JOX106" s="117"/>
      <c r="JOY106" s="117"/>
      <c r="JOZ106" s="117"/>
      <c r="JPA106" s="117"/>
      <c r="JPB106" s="117"/>
      <c r="JPC106" s="117"/>
      <c r="JPD106" s="117"/>
      <c r="JPE106" s="117"/>
      <c r="JPF106" s="117"/>
      <c r="JPG106" s="117"/>
      <c r="JPH106" s="117"/>
      <c r="JPI106" s="117"/>
      <c r="JPJ106" s="117"/>
      <c r="JPK106" s="117"/>
      <c r="JPL106" s="117"/>
      <c r="JPM106" s="117"/>
      <c r="JPN106" s="117"/>
      <c r="JPO106" s="117"/>
      <c r="JPP106" s="117"/>
      <c r="JPQ106" s="117"/>
      <c r="JPR106" s="117"/>
      <c r="JPS106" s="117"/>
      <c r="JPT106" s="117"/>
      <c r="JPU106" s="117"/>
      <c r="JPV106" s="117"/>
      <c r="JPW106" s="117"/>
      <c r="JPX106" s="117"/>
      <c r="JPY106" s="117"/>
      <c r="JPZ106" s="117"/>
      <c r="JQA106" s="117"/>
      <c r="JQB106" s="117"/>
      <c r="JQC106" s="117"/>
      <c r="JQD106" s="117"/>
      <c r="JQE106" s="117"/>
      <c r="JQF106" s="117"/>
      <c r="JQG106" s="117"/>
      <c r="JQH106" s="117"/>
      <c r="JQI106" s="117"/>
      <c r="JQJ106" s="117"/>
      <c r="JQK106" s="117"/>
      <c r="JQL106" s="117"/>
      <c r="JQM106" s="117"/>
      <c r="JQN106" s="117"/>
      <c r="JQO106" s="117"/>
      <c r="JQP106" s="117"/>
      <c r="JQQ106" s="117"/>
      <c r="JQR106" s="117"/>
      <c r="JQS106" s="117"/>
      <c r="JQT106" s="117"/>
      <c r="JQU106" s="117"/>
      <c r="JQV106" s="117"/>
      <c r="JQW106" s="117"/>
      <c r="JQX106" s="117"/>
      <c r="JQY106" s="117"/>
      <c r="JQZ106" s="117"/>
      <c r="JRA106" s="117"/>
      <c r="JRB106" s="117"/>
      <c r="JRC106" s="117"/>
      <c r="JRD106" s="117"/>
      <c r="JRE106" s="117"/>
      <c r="JRF106" s="117"/>
      <c r="JRG106" s="117"/>
      <c r="JRH106" s="117"/>
      <c r="JRI106" s="117"/>
      <c r="JRJ106" s="117"/>
      <c r="JRK106" s="117"/>
      <c r="JRL106" s="117"/>
      <c r="JRM106" s="117"/>
      <c r="JRN106" s="117"/>
      <c r="JRO106" s="117"/>
      <c r="JRP106" s="117"/>
      <c r="JRQ106" s="117"/>
      <c r="JRR106" s="117"/>
      <c r="JRS106" s="117"/>
      <c r="JRT106" s="117"/>
      <c r="JRU106" s="117"/>
      <c r="JRV106" s="117"/>
      <c r="JRW106" s="117"/>
      <c r="JRX106" s="117"/>
      <c r="JRY106" s="117"/>
      <c r="JRZ106" s="117"/>
      <c r="JSA106" s="117"/>
      <c r="JSB106" s="117"/>
      <c r="JSC106" s="117"/>
      <c r="JSD106" s="117"/>
      <c r="JSE106" s="117"/>
      <c r="JSF106" s="117"/>
      <c r="JSG106" s="117"/>
      <c r="JSH106" s="117"/>
      <c r="JSI106" s="117"/>
      <c r="JSJ106" s="117"/>
      <c r="JSK106" s="117"/>
      <c r="JSL106" s="117"/>
      <c r="JSM106" s="117"/>
      <c r="JSN106" s="117"/>
      <c r="JSO106" s="117"/>
      <c r="JSP106" s="117"/>
      <c r="JSQ106" s="117"/>
      <c r="JSR106" s="117"/>
      <c r="JSS106" s="117"/>
      <c r="JST106" s="117"/>
      <c r="JSU106" s="117"/>
      <c r="JSV106" s="117"/>
      <c r="JSW106" s="117"/>
      <c r="JSX106" s="117"/>
      <c r="JSY106" s="117"/>
      <c r="JSZ106" s="117"/>
      <c r="JTA106" s="117"/>
      <c r="JTB106" s="117"/>
      <c r="JTC106" s="117"/>
      <c r="JTD106" s="117"/>
      <c r="JTE106" s="117"/>
      <c r="JTF106" s="117"/>
      <c r="JTG106" s="117"/>
      <c r="JTH106" s="117"/>
      <c r="JTI106" s="117"/>
      <c r="JTJ106" s="117"/>
      <c r="JTK106" s="117"/>
      <c r="JTL106" s="117"/>
      <c r="JTM106" s="117"/>
      <c r="JTN106" s="117"/>
      <c r="JTO106" s="117"/>
      <c r="JTP106" s="117"/>
      <c r="JTQ106" s="117"/>
      <c r="JTR106" s="117"/>
      <c r="JTS106" s="117"/>
      <c r="JTT106" s="117"/>
      <c r="JTU106" s="117"/>
      <c r="JTV106" s="117"/>
      <c r="JTW106" s="117"/>
      <c r="JTX106" s="117"/>
      <c r="JTY106" s="117"/>
      <c r="JTZ106" s="117"/>
      <c r="JUA106" s="117"/>
      <c r="JUB106" s="117"/>
      <c r="JUC106" s="117"/>
      <c r="JUD106" s="117"/>
      <c r="JUE106" s="117"/>
      <c r="JUF106" s="117"/>
      <c r="JUG106" s="117"/>
      <c r="JUH106" s="117"/>
      <c r="JUI106" s="117"/>
      <c r="JUJ106" s="117"/>
      <c r="JUK106" s="117"/>
      <c r="JUL106" s="117"/>
      <c r="JUM106" s="117"/>
      <c r="JUN106" s="117"/>
      <c r="JUO106" s="117"/>
      <c r="JUP106" s="117"/>
      <c r="JUQ106" s="117"/>
      <c r="JUR106" s="117"/>
      <c r="JUS106" s="117"/>
      <c r="JUT106" s="117"/>
      <c r="JUU106" s="117"/>
      <c r="JUV106" s="117"/>
      <c r="JUW106" s="117"/>
      <c r="JUX106" s="117"/>
      <c r="JUY106" s="117"/>
      <c r="JUZ106" s="117"/>
      <c r="JVA106" s="117"/>
      <c r="JVB106" s="117"/>
      <c r="JVC106" s="117"/>
      <c r="JVD106" s="117"/>
      <c r="JVE106" s="117"/>
      <c r="JVF106" s="117"/>
      <c r="JVG106" s="117"/>
      <c r="JVH106" s="117"/>
      <c r="JVI106" s="117"/>
      <c r="JVJ106" s="117"/>
      <c r="JVK106" s="117"/>
      <c r="JVL106" s="117"/>
      <c r="JVM106" s="117"/>
      <c r="JVN106" s="117"/>
      <c r="JVO106" s="117"/>
      <c r="JVP106" s="117"/>
      <c r="JVQ106" s="117"/>
      <c r="JVR106" s="117"/>
      <c r="JVS106" s="117"/>
      <c r="JVT106" s="117"/>
      <c r="JVU106" s="117"/>
      <c r="JVV106" s="117"/>
      <c r="JVW106" s="117"/>
      <c r="JVX106" s="117"/>
      <c r="JVY106" s="117"/>
      <c r="JVZ106" s="117"/>
      <c r="JWA106" s="117"/>
      <c r="JWB106" s="117"/>
      <c r="JWC106" s="117"/>
      <c r="JWD106" s="117"/>
      <c r="JWE106" s="117"/>
      <c r="JWF106" s="117"/>
      <c r="JWG106" s="117"/>
      <c r="JWH106" s="117"/>
      <c r="JWI106" s="117"/>
      <c r="JWJ106" s="117"/>
      <c r="JWK106" s="117"/>
      <c r="JWL106" s="117"/>
      <c r="JWM106" s="117"/>
      <c r="JWN106" s="117"/>
      <c r="JWO106" s="117"/>
      <c r="JWP106" s="117"/>
      <c r="JWQ106" s="117"/>
      <c r="JWR106" s="117"/>
      <c r="JWS106" s="117"/>
      <c r="JWT106" s="117"/>
      <c r="JWU106" s="117"/>
      <c r="JWV106" s="117"/>
      <c r="JWW106" s="117"/>
      <c r="JWX106" s="117"/>
      <c r="JWY106" s="117"/>
      <c r="JWZ106" s="117"/>
      <c r="JXA106" s="117"/>
      <c r="JXB106" s="117"/>
      <c r="JXC106" s="117"/>
      <c r="JXD106" s="117"/>
      <c r="JXE106" s="117"/>
      <c r="JXF106" s="117"/>
      <c r="JXG106" s="117"/>
      <c r="JXH106" s="117"/>
      <c r="JXI106" s="117"/>
      <c r="JXJ106" s="117"/>
      <c r="JXK106" s="117"/>
      <c r="JXL106" s="117"/>
      <c r="JXM106" s="117"/>
      <c r="JXN106" s="117"/>
      <c r="JXO106" s="117"/>
      <c r="JXP106" s="117"/>
      <c r="JXQ106" s="117"/>
      <c r="JXR106" s="117"/>
      <c r="JXS106" s="117"/>
      <c r="JXT106" s="117"/>
      <c r="JXU106" s="117"/>
      <c r="JXV106" s="117"/>
      <c r="JXW106" s="117"/>
      <c r="JXX106" s="117"/>
      <c r="JXY106" s="117"/>
      <c r="JXZ106" s="117"/>
      <c r="JYA106" s="117"/>
      <c r="JYB106" s="117"/>
      <c r="JYC106" s="117"/>
      <c r="JYD106" s="117"/>
      <c r="JYE106" s="117"/>
      <c r="JYF106" s="117"/>
      <c r="JYG106" s="117"/>
      <c r="JYH106" s="117"/>
      <c r="JYI106" s="117"/>
      <c r="JYJ106" s="117"/>
      <c r="JYK106" s="117"/>
      <c r="JYL106" s="117"/>
      <c r="JYM106" s="117"/>
      <c r="JYN106" s="117"/>
      <c r="JYO106" s="117"/>
      <c r="JYP106" s="117"/>
      <c r="JYQ106" s="117"/>
      <c r="JYR106" s="117"/>
      <c r="JYS106" s="117"/>
      <c r="JYT106" s="117"/>
      <c r="JYU106" s="117"/>
      <c r="JYV106" s="117"/>
      <c r="JYW106" s="117"/>
      <c r="JYX106" s="117"/>
      <c r="JYY106" s="117"/>
      <c r="JYZ106" s="117"/>
      <c r="JZA106" s="117"/>
      <c r="JZB106" s="117"/>
      <c r="JZC106" s="117"/>
      <c r="JZD106" s="117"/>
      <c r="JZE106" s="117"/>
      <c r="JZF106" s="117"/>
      <c r="JZG106" s="117"/>
      <c r="JZH106" s="117"/>
      <c r="JZI106" s="117"/>
      <c r="JZJ106" s="117"/>
      <c r="JZK106" s="117"/>
      <c r="JZL106" s="117"/>
      <c r="JZM106" s="117"/>
      <c r="JZN106" s="117"/>
      <c r="JZO106" s="117"/>
      <c r="JZP106" s="117"/>
      <c r="JZQ106" s="117"/>
      <c r="JZR106" s="117"/>
      <c r="JZS106" s="117"/>
      <c r="JZT106" s="117"/>
      <c r="JZU106" s="117"/>
      <c r="JZV106" s="117"/>
      <c r="JZW106" s="117"/>
      <c r="JZX106" s="117"/>
      <c r="JZY106" s="117"/>
      <c r="JZZ106" s="117"/>
      <c r="KAA106" s="117"/>
      <c r="KAB106" s="117"/>
      <c r="KAC106" s="117"/>
      <c r="KAD106" s="117"/>
      <c r="KAE106" s="117"/>
      <c r="KAF106" s="117"/>
      <c r="KAG106" s="117"/>
      <c r="KAH106" s="117"/>
      <c r="KAI106" s="117"/>
      <c r="KAJ106" s="117"/>
      <c r="KAK106" s="117"/>
      <c r="KAL106" s="117"/>
      <c r="KAM106" s="117"/>
      <c r="KAN106" s="117"/>
      <c r="KAO106" s="117"/>
      <c r="KAP106" s="117"/>
      <c r="KAQ106" s="117"/>
      <c r="KAR106" s="117"/>
      <c r="KAS106" s="117"/>
      <c r="KAT106" s="117"/>
      <c r="KAU106" s="117"/>
      <c r="KAV106" s="117"/>
      <c r="KAW106" s="117"/>
      <c r="KAX106" s="117"/>
      <c r="KAY106" s="117"/>
      <c r="KAZ106" s="117"/>
      <c r="KBA106" s="117"/>
      <c r="KBB106" s="117"/>
      <c r="KBC106" s="117"/>
      <c r="KBD106" s="117"/>
      <c r="KBE106" s="117"/>
      <c r="KBF106" s="117"/>
      <c r="KBG106" s="117"/>
      <c r="KBH106" s="117"/>
      <c r="KBI106" s="117"/>
      <c r="KBJ106" s="117"/>
      <c r="KBK106" s="117"/>
      <c r="KBL106" s="117"/>
      <c r="KBM106" s="117"/>
      <c r="KBN106" s="117"/>
      <c r="KBO106" s="117"/>
      <c r="KBP106" s="117"/>
      <c r="KBQ106" s="117"/>
      <c r="KBR106" s="117"/>
      <c r="KBS106" s="117"/>
      <c r="KBT106" s="117"/>
      <c r="KBU106" s="117"/>
      <c r="KBV106" s="117"/>
      <c r="KBW106" s="117"/>
      <c r="KBX106" s="117"/>
      <c r="KBY106" s="117"/>
      <c r="KBZ106" s="117"/>
      <c r="KCA106" s="117"/>
      <c r="KCB106" s="117"/>
      <c r="KCC106" s="117"/>
      <c r="KCD106" s="117"/>
      <c r="KCE106" s="117"/>
      <c r="KCF106" s="117"/>
      <c r="KCG106" s="117"/>
      <c r="KCH106" s="117"/>
      <c r="KCI106" s="117"/>
      <c r="KCJ106" s="117"/>
      <c r="KCK106" s="117"/>
      <c r="KCL106" s="117"/>
      <c r="KCM106" s="117"/>
      <c r="KCN106" s="117"/>
      <c r="KCO106" s="117"/>
      <c r="KCP106" s="117"/>
      <c r="KCQ106" s="117"/>
      <c r="KCR106" s="117"/>
      <c r="KCS106" s="117"/>
      <c r="KCT106" s="117"/>
      <c r="KCU106" s="117"/>
      <c r="KCV106" s="117"/>
      <c r="KCW106" s="117"/>
      <c r="KCX106" s="117"/>
      <c r="KCY106" s="117"/>
      <c r="KCZ106" s="117"/>
      <c r="KDA106" s="117"/>
      <c r="KDB106" s="117"/>
      <c r="KDC106" s="117"/>
      <c r="KDD106" s="117"/>
      <c r="KDE106" s="117"/>
      <c r="KDF106" s="117"/>
      <c r="KDG106" s="117"/>
      <c r="KDH106" s="117"/>
      <c r="KDI106" s="117"/>
      <c r="KDJ106" s="117"/>
      <c r="KDK106" s="117"/>
      <c r="KDL106" s="117"/>
      <c r="KDM106" s="117"/>
      <c r="KDN106" s="117"/>
      <c r="KDO106" s="117"/>
      <c r="KDP106" s="117"/>
      <c r="KDQ106" s="117"/>
      <c r="KDR106" s="117"/>
      <c r="KDS106" s="117"/>
      <c r="KDT106" s="117"/>
      <c r="KDU106" s="117"/>
      <c r="KDV106" s="117"/>
      <c r="KDW106" s="117"/>
      <c r="KDX106" s="117"/>
      <c r="KDY106" s="117"/>
      <c r="KDZ106" s="117"/>
      <c r="KEA106" s="117"/>
      <c r="KEB106" s="117"/>
      <c r="KEC106" s="117"/>
      <c r="KED106" s="117"/>
      <c r="KEE106" s="117"/>
      <c r="KEF106" s="117"/>
      <c r="KEG106" s="117"/>
      <c r="KEH106" s="117"/>
      <c r="KEI106" s="117"/>
      <c r="KEJ106" s="117"/>
      <c r="KEK106" s="117"/>
      <c r="KEL106" s="117"/>
      <c r="KEM106" s="117"/>
      <c r="KEN106" s="117"/>
      <c r="KEO106" s="117"/>
      <c r="KEP106" s="117"/>
      <c r="KEQ106" s="117"/>
      <c r="KER106" s="117"/>
      <c r="KES106" s="117"/>
      <c r="KET106" s="117"/>
      <c r="KEU106" s="117"/>
      <c r="KEV106" s="117"/>
      <c r="KEW106" s="117"/>
      <c r="KEX106" s="117"/>
      <c r="KEY106" s="117"/>
      <c r="KEZ106" s="117"/>
      <c r="KFA106" s="117"/>
      <c r="KFB106" s="117"/>
      <c r="KFC106" s="117"/>
      <c r="KFD106" s="117"/>
      <c r="KFE106" s="117"/>
      <c r="KFF106" s="117"/>
      <c r="KFG106" s="117"/>
      <c r="KFH106" s="117"/>
      <c r="KFI106" s="117"/>
      <c r="KFJ106" s="117"/>
      <c r="KFK106" s="117"/>
      <c r="KFL106" s="117"/>
      <c r="KFM106" s="117"/>
      <c r="KFN106" s="117"/>
      <c r="KFO106" s="117"/>
      <c r="KFP106" s="117"/>
      <c r="KFQ106" s="117"/>
      <c r="KFR106" s="117"/>
      <c r="KFS106" s="117"/>
      <c r="KFT106" s="117"/>
      <c r="KFU106" s="117"/>
      <c r="KFV106" s="117"/>
      <c r="KFW106" s="117"/>
      <c r="KFX106" s="117"/>
      <c r="KFY106" s="117"/>
      <c r="KFZ106" s="117"/>
      <c r="KGA106" s="117"/>
      <c r="KGB106" s="117"/>
      <c r="KGC106" s="117"/>
      <c r="KGD106" s="117"/>
      <c r="KGE106" s="117"/>
      <c r="KGF106" s="117"/>
      <c r="KGG106" s="117"/>
      <c r="KGH106" s="117"/>
      <c r="KGI106" s="117"/>
      <c r="KGJ106" s="117"/>
      <c r="KGK106" s="117"/>
      <c r="KGL106" s="117"/>
      <c r="KGM106" s="117"/>
      <c r="KGN106" s="117"/>
      <c r="KGO106" s="117"/>
      <c r="KGP106" s="117"/>
      <c r="KGQ106" s="117"/>
      <c r="KGR106" s="117"/>
      <c r="KGS106" s="117"/>
      <c r="KGT106" s="117"/>
      <c r="KGU106" s="117"/>
      <c r="KGV106" s="117"/>
      <c r="KGW106" s="117"/>
      <c r="KGX106" s="117"/>
      <c r="KGY106" s="117"/>
      <c r="KGZ106" s="117"/>
      <c r="KHA106" s="117"/>
      <c r="KHB106" s="117"/>
      <c r="KHC106" s="117"/>
      <c r="KHD106" s="117"/>
      <c r="KHE106" s="117"/>
      <c r="KHF106" s="117"/>
      <c r="KHG106" s="117"/>
      <c r="KHH106" s="117"/>
      <c r="KHI106" s="117"/>
      <c r="KHJ106" s="117"/>
      <c r="KHK106" s="117"/>
      <c r="KHL106" s="117"/>
      <c r="KHM106" s="117"/>
      <c r="KHN106" s="117"/>
      <c r="KHO106" s="117"/>
      <c r="KHP106" s="117"/>
      <c r="KHQ106" s="117"/>
      <c r="KHR106" s="117"/>
      <c r="KHS106" s="117"/>
      <c r="KHT106" s="117"/>
      <c r="KHU106" s="117"/>
      <c r="KHV106" s="117"/>
      <c r="KHW106" s="117"/>
      <c r="KHX106" s="117"/>
      <c r="KHY106" s="117"/>
      <c r="KHZ106" s="117"/>
      <c r="KIA106" s="117"/>
      <c r="KIB106" s="117"/>
      <c r="KIC106" s="117"/>
      <c r="KID106" s="117"/>
      <c r="KIE106" s="117"/>
      <c r="KIF106" s="117"/>
      <c r="KIG106" s="117"/>
      <c r="KIH106" s="117"/>
      <c r="KII106" s="117"/>
      <c r="KIJ106" s="117"/>
      <c r="KIK106" s="117"/>
      <c r="KIL106" s="117"/>
      <c r="KIM106" s="117"/>
      <c r="KIN106" s="117"/>
      <c r="KIO106" s="117"/>
      <c r="KIP106" s="117"/>
      <c r="KIQ106" s="117"/>
      <c r="KIR106" s="117"/>
      <c r="KIS106" s="117"/>
      <c r="KIT106" s="117"/>
      <c r="KIU106" s="117"/>
      <c r="KIV106" s="117"/>
      <c r="KIW106" s="117"/>
      <c r="KIX106" s="117"/>
      <c r="KIY106" s="117"/>
      <c r="KIZ106" s="117"/>
      <c r="KJA106" s="117"/>
      <c r="KJB106" s="117"/>
      <c r="KJC106" s="117"/>
      <c r="KJD106" s="117"/>
      <c r="KJE106" s="117"/>
      <c r="KJF106" s="117"/>
      <c r="KJG106" s="117"/>
      <c r="KJH106" s="117"/>
      <c r="KJI106" s="117"/>
      <c r="KJJ106" s="117"/>
      <c r="KJK106" s="117"/>
      <c r="KJL106" s="117"/>
      <c r="KJM106" s="117"/>
      <c r="KJN106" s="117"/>
      <c r="KJO106" s="117"/>
      <c r="KJP106" s="117"/>
      <c r="KJQ106" s="117"/>
      <c r="KJR106" s="117"/>
      <c r="KJS106" s="117"/>
      <c r="KJT106" s="117"/>
      <c r="KJU106" s="117"/>
      <c r="KJV106" s="117"/>
      <c r="KJW106" s="117"/>
      <c r="KJX106" s="117"/>
      <c r="KJY106" s="117"/>
      <c r="KJZ106" s="117"/>
      <c r="KKA106" s="117"/>
      <c r="KKB106" s="117"/>
      <c r="KKC106" s="117"/>
      <c r="KKD106" s="117"/>
      <c r="KKE106" s="117"/>
      <c r="KKF106" s="117"/>
      <c r="KKG106" s="117"/>
      <c r="KKH106" s="117"/>
      <c r="KKI106" s="117"/>
      <c r="KKJ106" s="117"/>
      <c r="KKK106" s="117"/>
      <c r="KKL106" s="117"/>
      <c r="KKM106" s="117"/>
      <c r="KKN106" s="117"/>
      <c r="KKO106" s="117"/>
      <c r="KKP106" s="117"/>
      <c r="KKQ106" s="117"/>
      <c r="KKR106" s="117"/>
      <c r="KKS106" s="117"/>
      <c r="KKT106" s="117"/>
      <c r="KKU106" s="117"/>
      <c r="KKV106" s="117"/>
      <c r="KKW106" s="117"/>
      <c r="KKX106" s="117"/>
      <c r="KKY106" s="117"/>
      <c r="KKZ106" s="117"/>
      <c r="KLA106" s="117"/>
      <c r="KLB106" s="117"/>
      <c r="KLC106" s="117"/>
      <c r="KLD106" s="117"/>
      <c r="KLE106" s="117"/>
      <c r="KLF106" s="117"/>
      <c r="KLG106" s="117"/>
      <c r="KLH106" s="117"/>
      <c r="KLI106" s="117"/>
      <c r="KLJ106" s="117"/>
      <c r="KLK106" s="117"/>
      <c r="KLL106" s="117"/>
      <c r="KLM106" s="117"/>
      <c r="KLN106" s="117"/>
      <c r="KLO106" s="117"/>
      <c r="KLP106" s="117"/>
      <c r="KLQ106" s="117"/>
      <c r="KLR106" s="117"/>
      <c r="KLS106" s="117"/>
      <c r="KLT106" s="117"/>
      <c r="KLU106" s="117"/>
      <c r="KLV106" s="117"/>
      <c r="KLW106" s="117"/>
      <c r="KLX106" s="117"/>
      <c r="KLY106" s="117"/>
      <c r="KLZ106" s="117"/>
      <c r="KMA106" s="117"/>
      <c r="KMB106" s="117"/>
      <c r="KMC106" s="117"/>
      <c r="KMD106" s="117"/>
      <c r="KME106" s="117"/>
      <c r="KMF106" s="117"/>
      <c r="KMG106" s="117"/>
      <c r="KMH106" s="117"/>
      <c r="KMI106" s="117"/>
      <c r="KMJ106" s="117"/>
      <c r="KMK106" s="117"/>
      <c r="KML106" s="117"/>
      <c r="KMM106" s="117"/>
      <c r="KMN106" s="117"/>
      <c r="KMO106" s="117"/>
      <c r="KMP106" s="117"/>
      <c r="KMQ106" s="117"/>
      <c r="KMR106" s="117"/>
      <c r="KMS106" s="117"/>
      <c r="KMT106" s="117"/>
      <c r="KMU106" s="117"/>
      <c r="KMV106" s="117"/>
      <c r="KMW106" s="117"/>
      <c r="KMX106" s="117"/>
      <c r="KMY106" s="117"/>
      <c r="KMZ106" s="117"/>
      <c r="KNA106" s="117"/>
      <c r="KNB106" s="117"/>
      <c r="KNC106" s="117"/>
      <c r="KND106" s="117"/>
      <c r="KNE106" s="117"/>
      <c r="KNF106" s="117"/>
      <c r="KNG106" s="117"/>
      <c r="KNH106" s="117"/>
      <c r="KNI106" s="117"/>
      <c r="KNJ106" s="117"/>
      <c r="KNK106" s="117"/>
      <c r="KNL106" s="117"/>
      <c r="KNM106" s="117"/>
      <c r="KNN106" s="117"/>
      <c r="KNO106" s="117"/>
      <c r="KNP106" s="117"/>
      <c r="KNQ106" s="117"/>
      <c r="KNR106" s="117"/>
      <c r="KNS106" s="117"/>
      <c r="KNT106" s="117"/>
      <c r="KNU106" s="117"/>
      <c r="KNV106" s="117"/>
      <c r="KNW106" s="117"/>
      <c r="KNX106" s="117"/>
      <c r="KNY106" s="117"/>
      <c r="KNZ106" s="117"/>
      <c r="KOA106" s="117"/>
      <c r="KOB106" s="117"/>
      <c r="KOC106" s="117"/>
      <c r="KOD106" s="117"/>
      <c r="KOE106" s="117"/>
      <c r="KOF106" s="117"/>
      <c r="KOG106" s="117"/>
      <c r="KOH106" s="117"/>
      <c r="KOI106" s="117"/>
      <c r="KOJ106" s="117"/>
      <c r="KOK106" s="117"/>
      <c r="KOL106" s="117"/>
      <c r="KOM106" s="117"/>
      <c r="KON106" s="117"/>
      <c r="KOO106" s="117"/>
      <c r="KOP106" s="117"/>
      <c r="KOQ106" s="117"/>
      <c r="KOR106" s="117"/>
      <c r="KOS106" s="117"/>
      <c r="KOT106" s="117"/>
      <c r="KOU106" s="117"/>
      <c r="KOV106" s="117"/>
      <c r="KOW106" s="117"/>
      <c r="KOX106" s="117"/>
      <c r="KOY106" s="117"/>
      <c r="KOZ106" s="117"/>
      <c r="KPA106" s="117"/>
      <c r="KPB106" s="117"/>
      <c r="KPC106" s="117"/>
      <c r="KPD106" s="117"/>
      <c r="KPE106" s="117"/>
      <c r="KPF106" s="117"/>
      <c r="KPG106" s="117"/>
      <c r="KPH106" s="117"/>
      <c r="KPI106" s="117"/>
      <c r="KPJ106" s="117"/>
      <c r="KPK106" s="117"/>
      <c r="KPL106" s="117"/>
      <c r="KPM106" s="117"/>
      <c r="KPN106" s="117"/>
      <c r="KPO106" s="117"/>
      <c r="KPP106" s="117"/>
      <c r="KPQ106" s="117"/>
      <c r="KPR106" s="117"/>
      <c r="KPS106" s="117"/>
      <c r="KPT106" s="117"/>
      <c r="KPU106" s="117"/>
      <c r="KPV106" s="117"/>
      <c r="KPW106" s="117"/>
      <c r="KPX106" s="117"/>
      <c r="KPY106" s="117"/>
      <c r="KPZ106" s="117"/>
      <c r="KQA106" s="117"/>
      <c r="KQB106" s="117"/>
      <c r="KQC106" s="117"/>
      <c r="KQD106" s="117"/>
      <c r="KQE106" s="117"/>
      <c r="KQF106" s="117"/>
      <c r="KQG106" s="117"/>
      <c r="KQH106" s="117"/>
      <c r="KQI106" s="117"/>
      <c r="KQJ106" s="117"/>
      <c r="KQK106" s="117"/>
      <c r="KQL106" s="117"/>
      <c r="KQM106" s="117"/>
      <c r="KQN106" s="117"/>
      <c r="KQO106" s="117"/>
      <c r="KQP106" s="117"/>
      <c r="KQQ106" s="117"/>
      <c r="KQR106" s="117"/>
      <c r="KQS106" s="117"/>
      <c r="KQT106" s="117"/>
      <c r="KQU106" s="117"/>
      <c r="KQV106" s="117"/>
      <c r="KQW106" s="117"/>
      <c r="KQX106" s="117"/>
      <c r="KQY106" s="117"/>
      <c r="KQZ106" s="117"/>
      <c r="KRA106" s="117"/>
      <c r="KRB106" s="117"/>
      <c r="KRC106" s="117"/>
      <c r="KRD106" s="117"/>
      <c r="KRE106" s="117"/>
      <c r="KRF106" s="117"/>
      <c r="KRG106" s="117"/>
      <c r="KRH106" s="117"/>
      <c r="KRI106" s="117"/>
      <c r="KRJ106" s="117"/>
      <c r="KRK106" s="117"/>
      <c r="KRL106" s="117"/>
      <c r="KRM106" s="117"/>
      <c r="KRN106" s="117"/>
      <c r="KRO106" s="117"/>
      <c r="KRP106" s="117"/>
      <c r="KRQ106" s="117"/>
      <c r="KRR106" s="117"/>
      <c r="KRS106" s="117"/>
      <c r="KRT106" s="117"/>
      <c r="KRU106" s="117"/>
      <c r="KRV106" s="117"/>
      <c r="KRW106" s="117"/>
      <c r="KRX106" s="117"/>
      <c r="KRY106" s="117"/>
      <c r="KRZ106" s="117"/>
      <c r="KSA106" s="117"/>
      <c r="KSB106" s="117"/>
      <c r="KSC106" s="117"/>
      <c r="KSD106" s="117"/>
      <c r="KSE106" s="117"/>
      <c r="KSF106" s="117"/>
      <c r="KSG106" s="117"/>
      <c r="KSH106" s="117"/>
      <c r="KSI106" s="117"/>
      <c r="KSJ106" s="117"/>
      <c r="KSK106" s="117"/>
      <c r="KSL106" s="117"/>
      <c r="KSM106" s="117"/>
      <c r="KSN106" s="117"/>
      <c r="KSO106" s="117"/>
      <c r="KSP106" s="117"/>
      <c r="KSQ106" s="117"/>
      <c r="KSR106" s="117"/>
      <c r="KSS106" s="117"/>
      <c r="KST106" s="117"/>
      <c r="KSU106" s="117"/>
      <c r="KSV106" s="117"/>
      <c r="KSW106" s="117"/>
      <c r="KSX106" s="117"/>
      <c r="KSY106" s="117"/>
      <c r="KSZ106" s="117"/>
      <c r="KTA106" s="117"/>
      <c r="KTB106" s="117"/>
      <c r="KTC106" s="117"/>
      <c r="KTD106" s="117"/>
      <c r="KTE106" s="117"/>
      <c r="KTF106" s="117"/>
      <c r="KTG106" s="117"/>
      <c r="KTH106" s="117"/>
      <c r="KTI106" s="117"/>
      <c r="KTJ106" s="117"/>
      <c r="KTK106" s="117"/>
      <c r="KTL106" s="117"/>
      <c r="KTM106" s="117"/>
      <c r="KTN106" s="117"/>
      <c r="KTO106" s="117"/>
      <c r="KTP106" s="117"/>
      <c r="KTQ106" s="117"/>
      <c r="KTR106" s="117"/>
      <c r="KTS106" s="117"/>
      <c r="KTT106" s="117"/>
      <c r="KTU106" s="117"/>
      <c r="KTV106" s="117"/>
      <c r="KTW106" s="117"/>
      <c r="KTX106" s="117"/>
      <c r="KTY106" s="117"/>
      <c r="KTZ106" s="117"/>
      <c r="KUA106" s="117"/>
      <c r="KUB106" s="117"/>
      <c r="KUC106" s="117"/>
      <c r="KUD106" s="117"/>
      <c r="KUE106" s="117"/>
      <c r="KUF106" s="117"/>
      <c r="KUG106" s="117"/>
      <c r="KUH106" s="117"/>
      <c r="KUI106" s="117"/>
      <c r="KUJ106" s="117"/>
      <c r="KUK106" s="117"/>
      <c r="KUL106" s="117"/>
      <c r="KUM106" s="117"/>
      <c r="KUN106" s="117"/>
      <c r="KUO106" s="117"/>
      <c r="KUP106" s="117"/>
      <c r="KUQ106" s="117"/>
      <c r="KUR106" s="117"/>
      <c r="KUS106" s="117"/>
      <c r="KUT106" s="117"/>
      <c r="KUU106" s="117"/>
      <c r="KUV106" s="117"/>
      <c r="KUW106" s="117"/>
      <c r="KUX106" s="117"/>
      <c r="KUY106" s="117"/>
      <c r="KUZ106" s="117"/>
      <c r="KVA106" s="117"/>
      <c r="KVB106" s="117"/>
      <c r="KVC106" s="117"/>
      <c r="KVD106" s="117"/>
      <c r="KVE106" s="117"/>
      <c r="KVF106" s="117"/>
      <c r="KVG106" s="117"/>
      <c r="KVH106" s="117"/>
      <c r="KVI106" s="117"/>
      <c r="KVJ106" s="117"/>
      <c r="KVK106" s="117"/>
      <c r="KVL106" s="117"/>
      <c r="KVM106" s="117"/>
      <c r="KVN106" s="117"/>
      <c r="KVO106" s="117"/>
      <c r="KVP106" s="117"/>
      <c r="KVQ106" s="117"/>
      <c r="KVR106" s="117"/>
      <c r="KVS106" s="117"/>
      <c r="KVT106" s="117"/>
      <c r="KVU106" s="117"/>
      <c r="KVV106" s="117"/>
      <c r="KVW106" s="117"/>
      <c r="KVX106" s="117"/>
      <c r="KVY106" s="117"/>
      <c r="KVZ106" s="117"/>
      <c r="KWA106" s="117"/>
      <c r="KWB106" s="117"/>
      <c r="KWC106" s="117"/>
      <c r="KWD106" s="117"/>
      <c r="KWE106" s="117"/>
      <c r="KWF106" s="117"/>
      <c r="KWG106" s="117"/>
      <c r="KWH106" s="117"/>
      <c r="KWI106" s="117"/>
      <c r="KWJ106" s="117"/>
      <c r="KWK106" s="117"/>
      <c r="KWL106" s="117"/>
      <c r="KWM106" s="117"/>
      <c r="KWN106" s="117"/>
      <c r="KWO106" s="117"/>
      <c r="KWP106" s="117"/>
      <c r="KWQ106" s="117"/>
      <c r="KWR106" s="117"/>
      <c r="KWS106" s="117"/>
      <c r="KWT106" s="117"/>
      <c r="KWU106" s="117"/>
      <c r="KWV106" s="117"/>
      <c r="KWW106" s="117"/>
      <c r="KWX106" s="117"/>
      <c r="KWY106" s="117"/>
      <c r="KWZ106" s="117"/>
      <c r="KXA106" s="117"/>
      <c r="KXB106" s="117"/>
      <c r="KXC106" s="117"/>
      <c r="KXD106" s="117"/>
      <c r="KXE106" s="117"/>
      <c r="KXF106" s="117"/>
      <c r="KXG106" s="117"/>
      <c r="KXH106" s="117"/>
      <c r="KXI106" s="117"/>
      <c r="KXJ106" s="117"/>
      <c r="KXK106" s="117"/>
      <c r="KXL106" s="117"/>
      <c r="KXM106" s="117"/>
      <c r="KXN106" s="117"/>
      <c r="KXO106" s="117"/>
      <c r="KXP106" s="117"/>
      <c r="KXQ106" s="117"/>
      <c r="KXR106" s="117"/>
      <c r="KXS106" s="117"/>
      <c r="KXT106" s="117"/>
      <c r="KXU106" s="117"/>
      <c r="KXV106" s="117"/>
      <c r="KXW106" s="117"/>
      <c r="KXX106" s="117"/>
      <c r="KXY106" s="117"/>
      <c r="KXZ106" s="117"/>
      <c r="KYA106" s="117"/>
      <c r="KYB106" s="117"/>
      <c r="KYC106" s="117"/>
      <c r="KYD106" s="117"/>
      <c r="KYE106" s="117"/>
      <c r="KYF106" s="117"/>
      <c r="KYG106" s="117"/>
      <c r="KYH106" s="117"/>
      <c r="KYI106" s="117"/>
      <c r="KYJ106" s="117"/>
      <c r="KYK106" s="117"/>
      <c r="KYL106" s="117"/>
      <c r="KYM106" s="117"/>
      <c r="KYN106" s="117"/>
      <c r="KYO106" s="117"/>
      <c r="KYP106" s="117"/>
      <c r="KYQ106" s="117"/>
      <c r="KYR106" s="117"/>
      <c r="KYS106" s="117"/>
      <c r="KYT106" s="117"/>
      <c r="KYU106" s="117"/>
      <c r="KYV106" s="117"/>
      <c r="KYW106" s="117"/>
      <c r="KYX106" s="117"/>
      <c r="KYY106" s="117"/>
      <c r="KYZ106" s="117"/>
      <c r="KZA106" s="117"/>
      <c r="KZB106" s="117"/>
      <c r="KZC106" s="117"/>
      <c r="KZD106" s="117"/>
      <c r="KZE106" s="117"/>
      <c r="KZF106" s="117"/>
      <c r="KZG106" s="117"/>
      <c r="KZH106" s="117"/>
      <c r="KZI106" s="117"/>
      <c r="KZJ106" s="117"/>
      <c r="KZK106" s="117"/>
      <c r="KZL106" s="117"/>
      <c r="KZM106" s="117"/>
      <c r="KZN106" s="117"/>
      <c r="KZO106" s="117"/>
      <c r="KZP106" s="117"/>
      <c r="KZQ106" s="117"/>
      <c r="KZR106" s="117"/>
      <c r="KZS106" s="117"/>
      <c r="KZT106" s="117"/>
      <c r="KZU106" s="117"/>
      <c r="KZV106" s="117"/>
      <c r="KZW106" s="117"/>
      <c r="KZX106" s="117"/>
      <c r="KZY106" s="117"/>
      <c r="KZZ106" s="117"/>
      <c r="LAA106" s="117"/>
      <c r="LAB106" s="117"/>
      <c r="LAC106" s="117"/>
      <c r="LAD106" s="117"/>
      <c r="LAE106" s="117"/>
      <c r="LAF106" s="117"/>
      <c r="LAG106" s="117"/>
      <c r="LAH106" s="117"/>
      <c r="LAI106" s="117"/>
      <c r="LAJ106" s="117"/>
      <c r="LAK106" s="117"/>
      <c r="LAL106" s="117"/>
      <c r="LAM106" s="117"/>
      <c r="LAN106" s="117"/>
      <c r="LAO106" s="117"/>
      <c r="LAP106" s="117"/>
      <c r="LAQ106" s="117"/>
      <c r="LAR106" s="117"/>
      <c r="LAS106" s="117"/>
      <c r="LAT106" s="117"/>
      <c r="LAU106" s="117"/>
      <c r="LAV106" s="117"/>
      <c r="LAW106" s="117"/>
      <c r="LAX106" s="117"/>
      <c r="LAY106" s="117"/>
      <c r="LAZ106" s="117"/>
      <c r="LBA106" s="117"/>
      <c r="LBB106" s="117"/>
      <c r="LBC106" s="117"/>
      <c r="LBD106" s="117"/>
      <c r="LBE106" s="117"/>
      <c r="LBF106" s="117"/>
      <c r="LBG106" s="117"/>
      <c r="LBH106" s="117"/>
      <c r="LBI106" s="117"/>
      <c r="LBJ106" s="117"/>
      <c r="LBK106" s="117"/>
      <c r="LBL106" s="117"/>
      <c r="LBM106" s="117"/>
      <c r="LBN106" s="117"/>
      <c r="LBO106" s="117"/>
      <c r="LBP106" s="117"/>
      <c r="LBQ106" s="117"/>
      <c r="LBR106" s="117"/>
      <c r="LBS106" s="117"/>
      <c r="LBT106" s="117"/>
      <c r="LBU106" s="117"/>
      <c r="LBV106" s="117"/>
      <c r="LBW106" s="117"/>
      <c r="LBX106" s="117"/>
      <c r="LBY106" s="117"/>
      <c r="LBZ106" s="117"/>
      <c r="LCA106" s="117"/>
      <c r="LCB106" s="117"/>
      <c r="LCC106" s="117"/>
      <c r="LCD106" s="117"/>
      <c r="LCE106" s="117"/>
      <c r="LCF106" s="117"/>
      <c r="LCG106" s="117"/>
      <c r="LCH106" s="117"/>
      <c r="LCI106" s="117"/>
      <c r="LCJ106" s="117"/>
      <c r="LCK106" s="117"/>
      <c r="LCL106" s="117"/>
      <c r="LCM106" s="117"/>
      <c r="LCN106" s="117"/>
      <c r="LCO106" s="117"/>
      <c r="LCP106" s="117"/>
      <c r="LCQ106" s="117"/>
      <c r="LCR106" s="117"/>
      <c r="LCS106" s="117"/>
      <c r="LCT106" s="117"/>
      <c r="LCU106" s="117"/>
      <c r="LCV106" s="117"/>
      <c r="LCW106" s="117"/>
      <c r="LCX106" s="117"/>
      <c r="LCY106" s="117"/>
      <c r="LCZ106" s="117"/>
      <c r="LDA106" s="117"/>
      <c r="LDB106" s="117"/>
      <c r="LDC106" s="117"/>
      <c r="LDD106" s="117"/>
      <c r="LDE106" s="117"/>
      <c r="LDF106" s="117"/>
      <c r="LDG106" s="117"/>
      <c r="LDH106" s="117"/>
      <c r="LDI106" s="117"/>
      <c r="LDJ106" s="117"/>
      <c r="LDK106" s="117"/>
      <c r="LDL106" s="117"/>
      <c r="LDM106" s="117"/>
      <c r="LDN106" s="117"/>
      <c r="LDO106" s="117"/>
      <c r="LDP106" s="117"/>
      <c r="LDQ106" s="117"/>
      <c r="LDR106" s="117"/>
      <c r="LDS106" s="117"/>
      <c r="LDT106" s="117"/>
      <c r="LDU106" s="117"/>
      <c r="LDV106" s="117"/>
      <c r="LDW106" s="117"/>
      <c r="LDX106" s="117"/>
      <c r="LDY106" s="117"/>
      <c r="LDZ106" s="117"/>
      <c r="LEA106" s="117"/>
      <c r="LEB106" s="117"/>
      <c r="LEC106" s="117"/>
      <c r="LED106" s="117"/>
      <c r="LEE106" s="117"/>
      <c r="LEF106" s="117"/>
      <c r="LEG106" s="117"/>
      <c r="LEH106" s="117"/>
      <c r="LEI106" s="117"/>
      <c r="LEJ106" s="117"/>
      <c r="LEK106" s="117"/>
      <c r="LEL106" s="117"/>
      <c r="LEM106" s="117"/>
      <c r="LEN106" s="117"/>
      <c r="LEO106" s="117"/>
      <c r="LEP106" s="117"/>
      <c r="LEQ106" s="117"/>
      <c r="LER106" s="117"/>
      <c r="LES106" s="117"/>
      <c r="LET106" s="117"/>
      <c r="LEU106" s="117"/>
      <c r="LEV106" s="117"/>
      <c r="LEW106" s="117"/>
      <c r="LEX106" s="117"/>
      <c r="LEY106" s="117"/>
      <c r="LEZ106" s="117"/>
      <c r="LFA106" s="117"/>
      <c r="LFB106" s="117"/>
      <c r="LFC106" s="117"/>
      <c r="LFD106" s="117"/>
      <c r="LFE106" s="117"/>
      <c r="LFF106" s="117"/>
      <c r="LFG106" s="117"/>
      <c r="LFH106" s="117"/>
      <c r="LFI106" s="117"/>
      <c r="LFJ106" s="117"/>
      <c r="LFK106" s="117"/>
      <c r="LFL106" s="117"/>
      <c r="LFM106" s="117"/>
      <c r="LFN106" s="117"/>
      <c r="LFO106" s="117"/>
      <c r="LFP106" s="117"/>
      <c r="LFQ106" s="117"/>
      <c r="LFR106" s="117"/>
      <c r="LFS106" s="117"/>
      <c r="LFT106" s="117"/>
      <c r="LFU106" s="117"/>
      <c r="LFV106" s="117"/>
      <c r="LFW106" s="117"/>
      <c r="LFX106" s="117"/>
      <c r="LFY106" s="117"/>
      <c r="LFZ106" s="117"/>
      <c r="LGA106" s="117"/>
      <c r="LGB106" s="117"/>
      <c r="LGC106" s="117"/>
      <c r="LGD106" s="117"/>
      <c r="LGE106" s="117"/>
      <c r="LGF106" s="117"/>
      <c r="LGG106" s="117"/>
      <c r="LGH106" s="117"/>
      <c r="LGI106" s="117"/>
      <c r="LGJ106" s="117"/>
      <c r="LGK106" s="117"/>
      <c r="LGL106" s="117"/>
      <c r="LGM106" s="117"/>
      <c r="LGN106" s="117"/>
      <c r="LGO106" s="117"/>
      <c r="LGP106" s="117"/>
      <c r="LGQ106" s="117"/>
      <c r="LGR106" s="117"/>
      <c r="LGS106" s="117"/>
      <c r="LGT106" s="117"/>
      <c r="LGU106" s="117"/>
      <c r="LGV106" s="117"/>
      <c r="LGW106" s="117"/>
      <c r="LGX106" s="117"/>
      <c r="LGY106" s="117"/>
      <c r="LGZ106" s="117"/>
      <c r="LHA106" s="117"/>
      <c r="LHB106" s="117"/>
      <c r="LHC106" s="117"/>
      <c r="LHD106" s="117"/>
      <c r="LHE106" s="117"/>
      <c r="LHF106" s="117"/>
      <c r="LHG106" s="117"/>
      <c r="LHH106" s="117"/>
      <c r="LHI106" s="117"/>
      <c r="LHJ106" s="117"/>
      <c r="LHK106" s="117"/>
      <c r="LHL106" s="117"/>
      <c r="LHM106" s="117"/>
      <c r="LHN106" s="117"/>
      <c r="LHO106" s="117"/>
      <c r="LHP106" s="117"/>
      <c r="LHQ106" s="117"/>
      <c r="LHR106" s="117"/>
      <c r="LHS106" s="117"/>
      <c r="LHT106" s="117"/>
      <c r="LHU106" s="117"/>
      <c r="LHV106" s="117"/>
      <c r="LHW106" s="117"/>
      <c r="LHX106" s="117"/>
      <c r="LHY106" s="117"/>
      <c r="LHZ106" s="117"/>
      <c r="LIA106" s="117"/>
      <c r="LIB106" s="117"/>
      <c r="LIC106" s="117"/>
      <c r="LID106" s="117"/>
      <c r="LIE106" s="117"/>
      <c r="LIF106" s="117"/>
      <c r="LIG106" s="117"/>
      <c r="LIH106" s="117"/>
      <c r="LII106" s="117"/>
      <c r="LIJ106" s="117"/>
      <c r="LIK106" s="117"/>
      <c r="LIL106" s="117"/>
      <c r="LIM106" s="117"/>
      <c r="LIN106" s="117"/>
      <c r="LIO106" s="117"/>
      <c r="LIP106" s="117"/>
      <c r="LIQ106" s="117"/>
      <c r="LIR106" s="117"/>
      <c r="LIS106" s="117"/>
      <c r="LIT106" s="117"/>
      <c r="LIU106" s="117"/>
      <c r="LIV106" s="117"/>
      <c r="LIW106" s="117"/>
      <c r="LIX106" s="117"/>
      <c r="LIY106" s="117"/>
      <c r="LIZ106" s="117"/>
      <c r="LJA106" s="117"/>
      <c r="LJB106" s="117"/>
      <c r="LJC106" s="117"/>
      <c r="LJD106" s="117"/>
      <c r="LJE106" s="117"/>
      <c r="LJF106" s="117"/>
      <c r="LJG106" s="117"/>
      <c r="LJH106" s="117"/>
      <c r="LJI106" s="117"/>
      <c r="LJJ106" s="117"/>
      <c r="LJK106" s="117"/>
      <c r="LJL106" s="117"/>
      <c r="LJM106" s="117"/>
      <c r="LJN106" s="117"/>
      <c r="LJO106" s="117"/>
      <c r="LJP106" s="117"/>
      <c r="LJQ106" s="117"/>
      <c r="LJR106" s="117"/>
      <c r="LJS106" s="117"/>
      <c r="LJT106" s="117"/>
      <c r="LJU106" s="117"/>
      <c r="LJV106" s="117"/>
      <c r="LJW106" s="117"/>
      <c r="LJX106" s="117"/>
      <c r="LJY106" s="117"/>
      <c r="LJZ106" s="117"/>
      <c r="LKA106" s="117"/>
      <c r="LKB106" s="117"/>
      <c r="LKC106" s="117"/>
      <c r="LKD106" s="117"/>
      <c r="LKE106" s="117"/>
      <c r="LKF106" s="117"/>
      <c r="LKG106" s="117"/>
      <c r="LKH106" s="117"/>
      <c r="LKI106" s="117"/>
      <c r="LKJ106" s="117"/>
      <c r="LKK106" s="117"/>
      <c r="LKL106" s="117"/>
      <c r="LKM106" s="117"/>
      <c r="LKN106" s="117"/>
      <c r="LKO106" s="117"/>
      <c r="LKP106" s="117"/>
      <c r="LKQ106" s="117"/>
      <c r="LKR106" s="117"/>
      <c r="LKS106" s="117"/>
      <c r="LKT106" s="117"/>
      <c r="LKU106" s="117"/>
      <c r="LKV106" s="117"/>
      <c r="LKW106" s="117"/>
      <c r="LKX106" s="117"/>
      <c r="LKY106" s="117"/>
      <c r="LKZ106" s="117"/>
      <c r="LLA106" s="117"/>
      <c r="LLB106" s="117"/>
      <c r="LLC106" s="117"/>
      <c r="LLD106" s="117"/>
      <c r="LLE106" s="117"/>
      <c r="LLF106" s="117"/>
      <c r="LLG106" s="117"/>
      <c r="LLH106" s="117"/>
      <c r="LLI106" s="117"/>
      <c r="LLJ106" s="117"/>
      <c r="LLK106" s="117"/>
      <c r="LLL106" s="117"/>
      <c r="LLM106" s="117"/>
      <c r="LLN106" s="117"/>
      <c r="LLO106" s="117"/>
      <c r="LLP106" s="117"/>
      <c r="LLQ106" s="117"/>
      <c r="LLR106" s="117"/>
      <c r="LLS106" s="117"/>
      <c r="LLT106" s="117"/>
      <c r="LLU106" s="117"/>
      <c r="LLV106" s="117"/>
      <c r="LLW106" s="117"/>
      <c r="LLX106" s="117"/>
      <c r="LLY106" s="117"/>
      <c r="LLZ106" s="117"/>
      <c r="LMA106" s="117"/>
      <c r="LMB106" s="117"/>
      <c r="LMC106" s="117"/>
      <c r="LMD106" s="117"/>
      <c r="LME106" s="117"/>
      <c r="LMF106" s="117"/>
      <c r="LMG106" s="117"/>
      <c r="LMH106" s="117"/>
      <c r="LMI106" s="117"/>
      <c r="LMJ106" s="117"/>
      <c r="LMK106" s="117"/>
      <c r="LML106" s="117"/>
      <c r="LMM106" s="117"/>
      <c r="LMN106" s="117"/>
      <c r="LMO106" s="117"/>
      <c r="LMP106" s="117"/>
      <c r="LMQ106" s="117"/>
      <c r="LMR106" s="117"/>
      <c r="LMS106" s="117"/>
      <c r="LMT106" s="117"/>
      <c r="LMU106" s="117"/>
      <c r="LMV106" s="117"/>
      <c r="LMW106" s="117"/>
      <c r="LMX106" s="117"/>
      <c r="LMY106" s="117"/>
      <c r="LMZ106" s="117"/>
      <c r="LNA106" s="117"/>
      <c r="LNB106" s="117"/>
      <c r="LNC106" s="117"/>
      <c r="LND106" s="117"/>
      <c r="LNE106" s="117"/>
      <c r="LNF106" s="117"/>
      <c r="LNG106" s="117"/>
      <c r="LNH106" s="117"/>
      <c r="LNI106" s="117"/>
      <c r="LNJ106" s="117"/>
      <c r="LNK106" s="117"/>
      <c r="LNL106" s="117"/>
      <c r="LNM106" s="117"/>
      <c r="LNN106" s="117"/>
      <c r="LNO106" s="117"/>
      <c r="LNP106" s="117"/>
      <c r="LNQ106" s="117"/>
      <c r="LNR106" s="117"/>
      <c r="LNS106" s="117"/>
      <c r="LNT106" s="117"/>
      <c r="LNU106" s="117"/>
      <c r="LNV106" s="117"/>
      <c r="LNW106" s="117"/>
      <c r="LNX106" s="117"/>
      <c r="LNY106" s="117"/>
      <c r="LNZ106" s="117"/>
      <c r="LOA106" s="117"/>
      <c r="LOB106" s="117"/>
      <c r="LOC106" s="117"/>
      <c r="LOD106" s="117"/>
      <c r="LOE106" s="117"/>
      <c r="LOF106" s="117"/>
      <c r="LOG106" s="117"/>
      <c r="LOH106" s="117"/>
      <c r="LOI106" s="117"/>
      <c r="LOJ106" s="117"/>
      <c r="LOK106" s="117"/>
      <c r="LOL106" s="117"/>
      <c r="LOM106" s="117"/>
      <c r="LON106" s="117"/>
      <c r="LOO106" s="117"/>
      <c r="LOP106" s="117"/>
      <c r="LOQ106" s="117"/>
      <c r="LOR106" s="117"/>
      <c r="LOS106" s="117"/>
      <c r="LOT106" s="117"/>
      <c r="LOU106" s="117"/>
      <c r="LOV106" s="117"/>
      <c r="LOW106" s="117"/>
      <c r="LOX106" s="117"/>
      <c r="LOY106" s="117"/>
      <c r="LOZ106" s="117"/>
      <c r="LPA106" s="117"/>
      <c r="LPB106" s="117"/>
      <c r="LPC106" s="117"/>
      <c r="LPD106" s="117"/>
      <c r="LPE106" s="117"/>
      <c r="LPF106" s="117"/>
      <c r="LPG106" s="117"/>
      <c r="LPH106" s="117"/>
      <c r="LPI106" s="117"/>
      <c r="LPJ106" s="117"/>
      <c r="LPK106" s="117"/>
      <c r="LPL106" s="117"/>
      <c r="LPM106" s="117"/>
      <c r="LPN106" s="117"/>
      <c r="LPO106" s="117"/>
      <c r="LPP106" s="117"/>
      <c r="LPQ106" s="117"/>
      <c r="LPR106" s="117"/>
      <c r="LPS106" s="117"/>
      <c r="LPT106" s="117"/>
      <c r="LPU106" s="117"/>
      <c r="LPV106" s="117"/>
      <c r="LPW106" s="117"/>
      <c r="LPX106" s="117"/>
      <c r="LPY106" s="117"/>
      <c r="LPZ106" s="117"/>
      <c r="LQA106" s="117"/>
      <c r="LQB106" s="117"/>
      <c r="LQC106" s="117"/>
      <c r="LQD106" s="117"/>
      <c r="LQE106" s="117"/>
      <c r="LQF106" s="117"/>
      <c r="LQG106" s="117"/>
      <c r="LQH106" s="117"/>
      <c r="LQI106" s="117"/>
      <c r="LQJ106" s="117"/>
      <c r="LQK106" s="117"/>
      <c r="LQL106" s="117"/>
      <c r="LQM106" s="117"/>
      <c r="LQN106" s="117"/>
      <c r="LQO106" s="117"/>
      <c r="LQP106" s="117"/>
      <c r="LQQ106" s="117"/>
      <c r="LQR106" s="117"/>
      <c r="LQS106" s="117"/>
      <c r="LQT106" s="117"/>
      <c r="LQU106" s="117"/>
      <c r="LQV106" s="117"/>
      <c r="LQW106" s="117"/>
      <c r="LQX106" s="117"/>
      <c r="LQY106" s="117"/>
      <c r="LQZ106" s="117"/>
      <c r="LRA106" s="117"/>
      <c r="LRB106" s="117"/>
      <c r="LRC106" s="117"/>
      <c r="LRD106" s="117"/>
      <c r="LRE106" s="117"/>
      <c r="LRF106" s="117"/>
      <c r="LRG106" s="117"/>
      <c r="LRH106" s="117"/>
      <c r="LRI106" s="117"/>
      <c r="LRJ106" s="117"/>
      <c r="LRK106" s="117"/>
      <c r="LRL106" s="117"/>
      <c r="LRM106" s="117"/>
      <c r="LRN106" s="117"/>
      <c r="LRO106" s="117"/>
      <c r="LRP106" s="117"/>
      <c r="LRQ106" s="117"/>
      <c r="LRR106" s="117"/>
      <c r="LRS106" s="117"/>
      <c r="LRT106" s="117"/>
      <c r="LRU106" s="117"/>
      <c r="LRV106" s="117"/>
      <c r="LRW106" s="117"/>
      <c r="LRX106" s="117"/>
      <c r="LRY106" s="117"/>
      <c r="LRZ106" s="117"/>
      <c r="LSA106" s="117"/>
      <c r="LSB106" s="117"/>
      <c r="LSC106" s="117"/>
      <c r="LSD106" s="117"/>
      <c r="LSE106" s="117"/>
      <c r="LSF106" s="117"/>
      <c r="LSG106" s="117"/>
      <c r="LSH106" s="117"/>
      <c r="LSI106" s="117"/>
      <c r="LSJ106" s="117"/>
      <c r="LSK106" s="117"/>
      <c r="LSL106" s="117"/>
      <c r="LSM106" s="117"/>
      <c r="LSN106" s="117"/>
      <c r="LSO106" s="117"/>
      <c r="LSP106" s="117"/>
      <c r="LSQ106" s="117"/>
      <c r="LSR106" s="117"/>
      <c r="LSS106" s="117"/>
      <c r="LST106" s="117"/>
      <c r="LSU106" s="117"/>
      <c r="LSV106" s="117"/>
      <c r="LSW106" s="117"/>
      <c r="LSX106" s="117"/>
      <c r="LSY106" s="117"/>
      <c r="LSZ106" s="117"/>
      <c r="LTA106" s="117"/>
      <c r="LTB106" s="117"/>
      <c r="LTC106" s="117"/>
      <c r="LTD106" s="117"/>
      <c r="LTE106" s="117"/>
      <c r="LTF106" s="117"/>
      <c r="LTG106" s="117"/>
      <c r="LTH106" s="117"/>
      <c r="LTI106" s="117"/>
      <c r="LTJ106" s="117"/>
      <c r="LTK106" s="117"/>
      <c r="LTL106" s="117"/>
      <c r="LTM106" s="117"/>
      <c r="LTN106" s="117"/>
      <c r="LTO106" s="117"/>
      <c r="LTP106" s="117"/>
      <c r="LTQ106" s="117"/>
      <c r="LTR106" s="117"/>
      <c r="LTS106" s="117"/>
      <c r="LTT106" s="117"/>
      <c r="LTU106" s="117"/>
      <c r="LTV106" s="117"/>
      <c r="LTW106" s="117"/>
      <c r="LTX106" s="117"/>
      <c r="LTY106" s="117"/>
      <c r="LTZ106" s="117"/>
      <c r="LUA106" s="117"/>
      <c r="LUB106" s="117"/>
      <c r="LUC106" s="117"/>
      <c r="LUD106" s="117"/>
      <c r="LUE106" s="117"/>
      <c r="LUF106" s="117"/>
      <c r="LUG106" s="117"/>
      <c r="LUH106" s="117"/>
      <c r="LUI106" s="117"/>
      <c r="LUJ106" s="117"/>
      <c r="LUK106" s="117"/>
      <c r="LUL106" s="117"/>
      <c r="LUM106" s="117"/>
      <c r="LUN106" s="117"/>
      <c r="LUO106" s="117"/>
      <c r="LUP106" s="117"/>
      <c r="LUQ106" s="117"/>
      <c r="LUR106" s="117"/>
      <c r="LUS106" s="117"/>
      <c r="LUT106" s="117"/>
      <c r="LUU106" s="117"/>
      <c r="LUV106" s="117"/>
      <c r="LUW106" s="117"/>
      <c r="LUX106" s="117"/>
      <c r="LUY106" s="117"/>
      <c r="LUZ106" s="117"/>
      <c r="LVA106" s="117"/>
      <c r="LVB106" s="117"/>
      <c r="LVC106" s="117"/>
      <c r="LVD106" s="117"/>
      <c r="LVE106" s="117"/>
      <c r="LVF106" s="117"/>
      <c r="LVG106" s="117"/>
      <c r="LVH106" s="117"/>
      <c r="LVI106" s="117"/>
      <c r="LVJ106" s="117"/>
      <c r="LVK106" s="117"/>
      <c r="LVL106" s="117"/>
      <c r="LVM106" s="117"/>
      <c r="LVN106" s="117"/>
      <c r="LVO106" s="117"/>
      <c r="LVP106" s="117"/>
      <c r="LVQ106" s="117"/>
      <c r="LVR106" s="117"/>
      <c r="LVS106" s="117"/>
      <c r="LVT106" s="117"/>
      <c r="LVU106" s="117"/>
      <c r="LVV106" s="117"/>
      <c r="LVW106" s="117"/>
      <c r="LVX106" s="117"/>
      <c r="LVY106" s="117"/>
      <c r="LVZ106" s="117"/>
      <c r="LWA106" s="117"/>
      <c r="LWB106" s="117"/>
      <c r="LWC106" s="117"/>
      <c r="LWD106" s="117"/>
      <c r="LWE106" s="117"/>
      <c r="LWF106" s="117"/>
      <c r="LWG106" s="117"/>
      <c r="LWH106" s="117"/>
      <c r="LWI106" s="117"/>
      <c r="LWJ106" s="117"/>
      <c r="LWK106" s="117"/>
      <c r="LWL106" s="117"/>
      <c r="LWM106" s="117"/>
      <c r="LWN106" s="117"/>
      <c r="LWO106" s="117"/>
      <c r="LWP106" s="117"/>
      <c r="LWQ106" s="117"/>
      <c r="LWR106" s="117"/>
      <c r="LWS106" s="117"/>
      <c r="LWT106" s="117"/>
      <c r="LWU106" s="117"/>
      <c r="LWV106" s="117"/>
      <c r="LWW106" s="117"/>
      <c r="LWX106" s="117"/>
      <c r="LWY106" s="117"/>
      <c r="LWZ106" s="117"/>
      <c r="LXA106" s="117"/>
      <c r="LXB106" s="117"/>
      <c r="LXC106" s="117"/>
      <c r="LXD106" s="117"/>
      <c r="LXE106" s="117"/>
      <c r="LXF106" s="117"/>
      <c r="LXG106" s="117"/>
      <c r="LXH106" s="117"/>
      <c r="LXI106" s="117"/>
      <c r="LXJ106" s="117"/>
      <c r="LXK106" s="117"/>
      <c r="LXL106" s="117"/>
      <c r="LXM106" s="117"/>
      <c r="LXN106" s="117"/>
      <c r="LXO106" s="117"/>
      <c r="LXP106" s="117"/>
      <c r="LXQ106" s="117"/>
      <c r="LXR106" s="117"/>
      <c r="LXS106" s="117"/>
      <c r="LXT106" s="117"/>
      <c r="LXU106" s="117"/>
      <c r="LXV106" s="117"/>
      <c r="LXW106" s="117"/>
      <c r="LXX106" s="117"/>
      <c r="LXY106" s="117"/>
      <c r="LXZ106" s="117"/>
      <c r="LYA106" s="117"/>
      <c r="LYB106" s="117"/>
      <c r="LYC106" s="117"/>
      <c r="LYD106" s="117"/>
      <c r="LYE106" s="117"/>
      <c r="LYF106" s="117"/>
      <c r="LYG106" s="117"/>
      <c r="LYH106" s="117"/>
      <c r="LYI106" s="117"/>
      <c r="LYJ106" s="117"/>
      <c r="LYK106" s="117"/>
      <c r="LYL106" s="117"/>
      <c r="LYM106" s="117"/>
      <c r="LYN106" s="117"/>
      <c r="LYO106" s="117"/>
      <c r="LYP106" s="117"/>
      <c r="LYQ106" s="117"/>
      <c r="LYR106" s="117"/>
      <c r="LYS106" s="117"/>
      <c r="LYT106" s="117"/>
      <c r="LYU106" s="117"/>
      <c r="LYV106" s="117"/>
      <c r="LYW106" s="117"/>
      <c r="LYX106" s="117"/>
      <c r="LYY106" s="117"/>
      <c r="LYZ106" s="117"/>
      <c r="LZA106" s="117"/>
      <c r="LZB106" s="117"/>
      <c r="LZC106" s="117"/>
      <c r="LZD106" s="117"/>
      <c r="LZE106" s="117"/>
      <c r="LZF106" s="117"/>
      <c r="LZG106" s="117"/>
      <c r="LZH106" s="117"/>
      <c r="LZI106" s="117"/>
      <c r="LZJ106" s="117"/>
      <c r="LZK106" s="117"/>
      <c r="LZL106" s="117"/>
      <c r="LZM106" s="117"/>
      <c r="LZN106" s="117"/>
      <c r="LZO106" s="117"/>
      <c r="LZP106" s="117"/>
      <c r="LZQ106" s="117"/>
      <c r="LZR106" s="117"/>
      <c r="LZS106" s="117"/>
      <c r="LZT106" s="117"/>
      <c r="LZU106" s="117"/>
      <c r="LZV106" s="117"/>
      <c r="LZW106" s="117"/>
      <c r="LZX106" s="117"/>
      <c r="LZY106" s="117"/>
      <c r="LZZ106" s="117"/>
      <c r="MAA106" s="117"/>
      <c r="MAB106" s="117"/>
      <c r="MAC106" s="117"/>
      <c r="MAD106" s="117"/>
      <c r="MAE106" s="117"/>
      <c r="MAF106" s="117"/>
      <c r="MAG106" s="117"/>
      <c r="MAH106" s="117"/>
      <c r="MAI106" s="117"/>
      <c r="MAJ106" s="117"/>
      <c r="MAK106" s="117"/>
      <c r="MAL106" s="117"/>
      <c r="MAM106" s="117"/>
      <c r="MAN106" s="117"/>
      <c r="MAO106" s="117"/>
      <c r="MAP106" s="117"/>
      <c r="MAQ106" s="117"/>
      <c r="MAR106" s="117"/>
      <c r="MAS106" s="117"/>
      <c r="MAT106" s="117"/>
      <c r="MAU106" s="117"/>
      <c r="MAV106" s="117"/>
      <c r="MAW106" s="117"/>
      <c r="MAX106" s="117"/>
      <c r="MAY106" s="117"/>
      <c r="MAZ106" s="117"/>
      <c r="MBA106" s="117"/>
      <c r="MBB106" s="117"/>
      <c r="MBC106" s="117"/>
      <c r="MBD106" s="117"/>
      <c r="MBE106" s="117"/>
      <c r="MBF106" s="117"/>
      <c r="MBG106" s="117"/>
      <c r="MBH106" s="117"/>
      <c r="MBI106" s="117"/>
      <c r="MBJ106" s="117"/>
      <c r="MBK106" s="117"/>
      <c r="MBL106" s="117"/>
      <c r="MBM106" s="117"/>
      <c r="MBN106" s="117"/>
      <c r="MBO106" s="117"/>
      <c r="MBP106" s="117"/>
      <c r="MBQ106" s="117"/>
      <c r="MBR106" s="117"/>
      <c r="MBS106" s="117"/>
      <c r="MBT106" s="117"/>
      <c r="MBU106" s="117"/>
      <c r="MBV106" s="117"/>
      <c r="MBW106" s="117"/>
      <c r="MBX106" s="117"/>
      <c r="MBY106" s="117"/>
      <c r="MBZ106" s="117"/>
      <c r="MCA106" s="117"/>
      <c r="MCB106" s="117"/>
      <c r="MCC106" s="117"/>
      <c r="MCD106" s="117"/>
      <c r="MCE106" s="117"/>
      <c r="MCF106" s="117"/>
      <c r="MCG106" s="117"/>
      <c r="MCH106" s="117"/>
      <c r="MCI106" s="117"/>
      <c r="MCJ106" s="117"/>
      <c r="MCK106" s="117"/>
      <c r="MCL106" s="117"/>
      <c r="MCM106" s="117"/>
      <c r="MCN106" s="117"/>
      <c r="MCO106" s="117"/>
      <c r="MCP106" s="117"/>
      <c r="MCQ106" s="117"/>
      <c r="MCR106" s="117"/>
      <c r="MCS106" s="117"/>
      <c r="MCT106" s="117"/>
      <c r="MCU106" s="117"/>
      <c r="MCV106" s="117"/>
      <c r="MCW106" s="117"/>
      <c r="MCX106" s="117"/>
      <c r="MCY106" s="117"/>
      <c r="MCZ106" s="117"/>
      <c r="MDA106" s="117"/>
      <c r="MDB106" s="117"/>
      <c r="MDC106" s="117"/>
      <c r="MDD106" s="117"/>
      <c r="MDE106" s="117"/>
      <c r="MDF106" s="117"/>
      <c r="MDG106" s="117"/>
      <c r="MDH106" s="117"/>
      <c r="MDI106" s="117"/>
      <c r="MDJ106" s="117"/>
      <c r="MDK106" s="117"/>
      <c r="MDL106" s="117"/>
      <c r="MDM106" s="117"/>
      <c r="MDN106" s="117"/>
      <c r="MDO106" s="117"/>
      <c r="MDP106" s="117"/>
      <c r="MDQ106" s="117"/>
      <c r="MDR106" s="117"/>
      <c r="MDS106" s="117"/>
      <c r="MDT106" s="117"/>
      <c r="MDU106" s="117"/>
      <c r="MDV106" s="117"/>
      <c r="MDW106" s="117"/>
      <c r="MDX106" s="117"/>
      <c r="MDY106" s="117"/>
      <c r="MDZ106" s="117"/>
      <c r="MEA106" s="117"/>
      <c r="MEB106" s="117"/>
      <c r="MEC106" s="117"/>
      <c r="MED106" s="117"/>
      <c r="MEE106" s="117"/>
      <c r="MEF106" s="117"/>
      <c r="MEG106" s="117"/>
      <c r="MEH106" s="117"/>
      <c r="MEI106" s="117"/>
      <c r="MEJ106" s="117"/>
      <c r="MEK106" s="117"/>
      <c r="MEL106" s="117"/>
      <c r="MEM106" s="117"/>
      <c r="MEN106" s="117"/>
      <c r="MEO106" s="117"/>
      <c r="MEP106" s="117"/>
      <c r="MEQ106" s="117"/>
      <c r="MER106" s="117"/>
      <c r="MES106" s="117"/>
      <c r="MET106" s="117"/>
      <c r="MEU106" s="117"/>
      <c r="MEV106" s="117"/>
      <c r="MEW106" s="117"/>
      <c r="MEX106" s="117"/>
      <c r="MEY106" s="117"/>
      <c r="MEZ106" s="117"/>
      <c r="MFA106" s="117"/>
      <c r="MFB106" s="117"/>
      <c r="MFC106" s="117"/>
      <c r="MFD106" s="117"/>
      <c r="MFE106" s="117"/>
      <c r="MFF106" s="117"/>
      <c r="MFG106" s="117"/>
      <c r="MFH106" s="117"/>
      <c r="MFI106" s="117"/>
      <c r="MFJ106" s="117"/>
      <c r="MFK106" s="117"/>
      <c r="MFL106" s="117"/>
      <c r="MFM106" s="117"/>
      <c r="MFN106" s="117"/>
      <c r="MFO106" s="117"/>
      <c r="MFP106" s="117"/>
      <c r="MFQ106" s="117"/>
      <c r="MFR106" s="117"/>
      <c r="MFS106" s="117"/>
      <c r="MFT106" s="117"/>
      <c r="MFU106" s="117"/>
      <c r="MFV106" s="117"/>
      <c r="MFW106" s="117"/>
      <c r="MFX106" s="117"/>
      <c r="MFY106" s="117"/>
      <c r="MFZ106" s="117"/>
      <c r="MGA106" s="117"/>
      <c r="MGB106" s="117"/>
      <c r="MGC106" s="117"/>
      <c r="MGD106" s="117"/>
      <c r="MGE106" s="117"/>
      <c r="MGF106" s="117"/>
      <c r="MGG106" s="117"/>
      <c r="MGH106" s="117"/>
      <c r="MGI106" s="117"/>
      <c r="MGJ106" s="117"/>
      <c r="MGK106" s="117"/>
      <c r="MGL106" s="117"/>
      <c r="MGM106" s="117"/>
      <c r="MGN106" s="117"/>
      <c r="MGO106" s="117"/>
      <c r="MGP106" s="117"/>
      <c r="MGQ106" s="117"/>
      <c r="MGR106" s="117"/>
      <c r="MGS106" s="117"/>
      <c r="MGT106" s="117"/>
      <c r="MGU106" s="117"/>
      <c r="MGV106" s="117"/>
      <c r="MGW106" s="117"/>
      <c r="MGX106" s="117"/>
      <c r="MGY106" s="117"/>
      <c r="MGZ106" s="117"/>
      <c r="MHA106" s="117"/>
      <c r="MHB106" s="117"/>
      <c r="MHC106" s="117"/>
      <c r="MHD106" s="117"/>
      <c r="MHE106" s="117"/>
      <c r="MHF106" s="117"/>
      <c r="MHG106" s="117"/>
      <c r="MHH106" s="117"/>
      <c r="MHI106" s="117"/>
      <c r="MHJ106" s="117"/>
      <c r="MHK106" s="117"/>
      <c r="MHL106" s="117"/>
      <c r="MHM106" s="117"/>
      <c r="MHN106" s="117"/>
      <c r="MHO106" s="117"/>
      <c r="MHP106" s="117"/>
      <c r="MHQ106" s="117"/>
      <c r="MHR106" s="117"/>
      <c r="MHS106" s="117"/>
      <c r="MHT106" s="117"/>
      <c r="MHU106" s="117"/>
      <c r="MHV106" s="117"/>
      <c r="MHW106" s="117"/>
      <c r="MHX106" s="117"/>
      <c r="MHY106" s="117"/>
      <c r="MHZ106" s="117"/>
      <c r="MIA106" s="117"/>
      <c r="MIB106" s="117"/>
      <c r="MIC106" s="117"/>
      <c r="MID106" s="117"/>
      <c r="MIE106" s="117"/>
      <c r="MIF106" s="117"/>
      <c r="MIG106" s="117"/>
      <c r="MIH106" s="117"/>
      <c r="MII106" s="117"/>
      <c r="MIJ106" s="117"/>
      <c r="MIK106" s="117"/>
      <c r="MIL106" s="117"/>
      <c r="MIM106" s="117"/>
      <c r="MIN106" s="117"/>
      <c r="MIO106" s="117"/>
      <c r="MIP106" s="117"/>
      <c r="MIQ106" s="117"/>
      <c r="MIR106" s="117"/>
      <c r="MIS106" s="117"/>
      <c r="MIT106" s="117"/>
      <c r="MIU106" s="117"/>
      <c r="MIV106" s="117"/>
      <c r="MIW106" s="117"/>
      <c r="MIX106" s="117"/>
      <c r="MIY106" s="117"/>
      <c r="MIZ106" s="117"/>
      <c r="MJA106" s="117"/>
      <c r="MJB106" s="117"/>
      <c r="MJC106" s="117"/>
      <c r="MJD106" s="117"/>
      <c r="MJE106" s="117"/>
      <c r="MJF106" s="117"/>
      <c r="MJG106" s="117"/>
      <c r="MJH106" s="117"/>
      <c r="MJI106" s="117"/>
      <c r="MJJ106" s="117"/>
      <c r="MJK106" s="117"/>
      <c r="MJL106" s="117"/>
      <c r="MJM106" s="117"/>
      <c r="MJN106" s="117"/>
      <c r="MJO106" s="117"/>
      <c r="MJP106" s="117"/>
      <c r="MJQ106" s="117"/>
      <c r="MJR106" s="117"/>
      <c r="MJS106" s="117"/>
      <c r="MJT106" s="117"/>
      <c r="MJU106" s="117"/>
      <c r="MJV106" s="117"/>
      <c r="MJW106" s="117"/>
      <c r="MJX106" s="117"/>
      <c r="MJY106" s="117"/>
      <c r="MJZ106" s="117"/>
      <c r="MKA106" s="117"/>
      <c r="MKB106" s="117"/>
      <c r="MKC106" s="117"/>
      <c r="MKD106" s="117"/>
      <c r="MKE106" s="117"/>
      <c r="MKF106" s="117"/>
      <c r="MKG106" s="117"/>
      <c r="MKH106" s="117"/>
      <c r="MKI106" s="117"/>
      <c r="MKJ106" s="117"/>
      <c r="MKK106" s="117"/>
      <c r="MKL106" s="117"/>
      <c r="MKM106" s="117"/>
      <c r="MKN106" s="117"/>
      <c r="MKO106" s="117"/>
      <c r="MKP106" s="117"/>
      <c r="MKQ106" s="117"/>
      <c r="MKR106" s="117"/>
      <c r="MKS106" s="117"/>
      <c r="MKT106" s="117"/>
      <c r="MKU106" s="117"/>
      <c r="MKV106" s="117"/>
      <c r="MKW106" s="117"/>
      <c r="MKX106" s="117"/>
      <c r="MKY106" s="117"/>
      <c r="MKZ106" s="117"/>
      <c r="MLA106" s="117"/>
      <c r="MLB106" s="117"/>
      <c r="MLC106" s="117"/>
      <c r="MLD106" s="117"/>
      <c r="MLE106" s="117"/>
      <c r="MLF106" s="117"/>
      <c r="MLG106" s="117"/>
      <c r="MLH106" s="117"/>
      <c r="MLI106" s="117"/>
      <c r="MLJ106" s="117"/>
      <c r="MLK106" s="117"/>
      <c r="MLL106" s="117"/>
      <c r="MLM106" s="117"/>
      <c r="MLN106" s="117"/>
      <c r="MLO106" s="117"/>
      <c r="MLP106" s="117"/>
      <c r="MLQ106" s="117"/>
      <c r="MLR106" s="117"/>
      <c r="MLS106" s="117"/>
      <c r="MLT106" s="117"/>
      <c r="MLU106" s="117"/>
      <c r="MLV106" s="117"/>
      <c r="MLW106" s="117"/>
      <c r="MLX106" s="117"/>
      <c r="MLY106" s="117"/>
      <c r="MLZ106" s="117"/>
      <c r="MMA106" s="117"/>
      <c r="MMB106" s="117"/>
      <c r="MMC106" s="117"/>
      <c r="MMD106" s="117"/>
      <c r="MME106" s="117"/>
      <c r="MMF106" s="117"/>
      <c r="MMG106" s="117"/>
      <c r="MMH106" s="117"/>
      <c r="MMI106" s="117"/>
      <c r="MMJ106" s="117"/>
      <c r="MMK106" s="117"/>
      <c r="MML106" s="117"/>
      <c r="MMM106" s="117"/>
      <c r="MMN106" s="117"/>
      <c r="MMO106" s="117"/>
      <c r="MMP106" s="117"/>
      <c r="MMQ106" s="117"/>
      <c r="MMR106" s="117"/>
      <c r="MMS106" s="117"/>
      <c r="MMT106" s="117"/>
      <c r="MMU106" s="117"/>
      <c r="MMV106" s="117"/>
      <c r="MMW106" s="117"/>
      <c r="MMX106" s="117"/>
      <c r="MMY106" s="117"/>
      <c r="MMZ106" s="117"/>
      <c r="MNA106" s="117"/>
      <c r="MNB106" s="117"/>
      <c r="MNC106" s="117"/>
      <c r="MND106" s="117"/>
      <c r="MNE106" s="117"/>
      <c r="MNF106" s="117"/>
      <c r="MNG106" s="117"/>
      <c r="MNH106" s="117"/>
      <c r="MNI106" s="117"/>
      <c r="MNJ106" s="117"/>
      <c r="MNK106" s="117"/>
      <c r="MNL106" s="117"/>
      <c r="MNM106" s="117"/>
      <c r="MNN106" s="117"/>
      <c r="MNO106" s="117"/>
      <c r="MNP106" s="117"/>
      <c r="MNQ106" s="117"/>
      <c r="MNR106" s="117"/>
      <c r="MNS106" s="117"/>
      <c r="MNT106" s="117"/>
      <c r="MNU106" s="117"/>
      <c r="MNV106" s="117"/>
      <c r="MNW106" s="117"/>
      <c r="MNX106" s="117"/>
      <c r="MNY106" s="117"/>
      <c r="MNZ106" s="117"/>
      <c r="MOA106" s="117"/>
      <c r="MOB106" s="117"/>
      <c r="MOC106" s="117"/>
      <c r="MOD106" s="117"/>
      <c r="MOE106" s="117"/>
      <c r="MOF106" s="117"/>
      <c r="MOG106" s="117"/>
      <c r="MOH106" s="117"/>
      <c r="MOI106" s="117"/>
      <c r="MOJ106" s="117"/>
      <c r="MOK106" s="117"/>
      <c r="MOL106" s="117"/>
      <c r="MOM106" s="117"/>
      <c r="MON106" s="117"/>
      <c r="MOO106" s="117"/>
      <c r="MOP106" s="117"/>
      <c r="MOQ106" s="117"/>
      <c r="MOR106" s="117"/>
      <c r="MOS106" s="117"/>
      <c r="MOT106" s="117"/>
      <c r="MOU106" s="117"/>
      <c r="MOV106" s="117"/>
      <c r="MOW106" s="117"/>
      <c r="MOX106" s="117"/>
      <c r="MOY106" s="117"/>
      <c r="MOZ106" s="117"/>
      <c r="MPA106" s="117"/>
      <c r="MPB106" s="117"/>
      <c r="MPC106" s="117"/>
      <c r="MPD106" s="117"/>
      <c r="MPE106" s="117"/>
      <c r="MPF106" s="117"/>
      <c r="MPG106" s="117"/>
      <c r="MPH106" s="117"/>
      <c r="MPI106" s="117"/>
      <c r="MPJ106" s="117"/>
      <c r="MPK106" s="117"/>
      <c r="MPL106" s="117"/>
      <c r="MPM106" s="117"/>
      <c r="MPN106" s="117"/>
      <c r="MPO106" s="117"/>
      <c r="MPP106" s="117"/>
      <c r="MPQ106" s="117"/>
      <c r="MPR106" s="117"/>
      <c r="MPS106" s="117"/>
      <c r="MPT106" s="117"/>
      <c r="MPU106" s="117"/>
      <c r="MPV106" s="117"/>
      <c r="MPW106" s="117"/>
      <c r="MPX106" s="117"/>
      <c r="MPY106" s="117"/>
      <c r="MPZ106" s="117"/>
      <c r="MQA106" s="117"/>
      <c r="MQB106" s="117"/>
      <c r="MQC106" s="117"/>
      <c r="MQD106" s="117"/>
      <c r="MQE106" s="117"/>
      <c r="MQF106" s="117"/>
      <c r="MQG106" s="117"/>
      <c r="MQH106" s="117"/>
      <c r="MQI106" s="117"/>
      <c r="MQJ106" s="117"/>
      <c r="MQK106" s="117"/>
      <c r="MQL106" s="117"/>
      <c r="MQM106" s="117"/>
      <c r="MQN106" s="117"/>
      <c r="MQO106" s="117"/>
      <c r="MQP106" s="117"/>
      <c r="MQQ106" s="117"/>
      <c r="MQR106" s="117"/>
      <c r="MQS106" s="117"/>
      <c r="MQT106" s="117"/>
      <c r="MQU106" s="117"/>
      <c r="MQV106" s="117"/>
      <c r="MQW106" s="117"/>
      <c r="MQX106" s="117"/>
      <c r="MQY106" s="117"/>
      <c r="MQZ106" s="117"/>
      <c r="MRA106" s="117"/>
      <c r="MRB106" s="117"/>
      <c r="MRC106" s="117"/>
      <c r="MRD106" s="117"/>
      <c r="MRE106" s="117"/>
      <c r="MRF106" s="117"/>
      <c r="MRG106" s="117"/>
      <c r="MRH106" s="117"/>
      <c r="MRI106" s="117"/>
      <c r="MRJ106" s="117"/>
      <c r="MRK106" s="117"/>
      <c r="MRL106" s="117"/>
      <c r="MRM106" s="117"/>
      <c r="MRN106" s="117"/>
      <c r="MRO106" s="117"/>
      <c r="MRP106" s="117"/>
      <c r="MRQ106" s="117"/>
      <c r="MRR106" s="117"/>
      <c r="MRS106" s="117"/>
      <c r="MRT106" s="117"/>
      <c r="MRU106" s="117"/>
      <c r="MRV106" s="117"/>
      <c r="MRW106" s="117"/>
      <c r="MRX106" s="117"/>
      <c r="MRY106" s="117"/>
      <c r="MRZ106" s="117"/>
      <c r="MSA106" s="117"/>
      <c r="MSB106" s="117"/>
      <c r="MSC106" s="117"/>
      <c r="MSD106" s="117"/>
      <c r="MSE106" s="117"/>
      <c r="MSF106" s="117"/>
      <c r="MSG106" s="117"/>
      <c r="MSH106" s="117"/>
      <c r="MSI106" s="117"/>
      <c r="MSJ106" s="117"/>
      <c r="MSK106" s="117"/>
      <c r="MSL106" s="117"/>
      <c r="MSM106" s="117"/>
      <c r="MSN106" s="117"/>
      <c r="MSO106" s="117"/>
      <c r="MSP106" s="117"/>
      <c r="MSQ106" s="117"/>
      <c r="MSR106" s="117"/>
      <c r="MSS106" s="117"/>
      <c r="MST106" s="117"/>
      <c r="MSU106" s="117"/>
      <c r="MSV106" s="117"/>
      <c r="MSW106" s="117"/>
      <c r="MSX106" s="117"/>
      <c r="MSY106" s="117"/>
      <c r="MSZ106" s="117"/>
      <c r="MTA106" s="117"/>
      <c r="MTB106" s="117"/>
      <c r="MTC106" s="117"/>
      <c r="MTD106" s="117"/>
      <c r="MTE106" s="117"/>
      <c r="MTF106" s="117"/>
      <c r="MTG106" s="117"/>
      <c r="MTH106" s="117"/>
      <c r="MTI106" s="117"/>
      <c r="MTJ106" s="117"/>
      <c r="MTK106" s="117"/>
      <c r="MTL106" s="117"/>
      <c r="MTM106" s="117"/>
      <c r="MTN106" s="117"/>
      <c r="MTO106" s="117"/>
      <c r="MTP106" s="117"/>
      <c r="MTQ106" s="117"/>
      <c r="MTR106" s="117"/>
      <c r="MTS106" s="117"/>
      <c r="MTT106" s="117"/>
      <c r="MTU106" s="117"/>
      <c r="MTV106" s="117"/>
      <c r="MTW106" s="117"/>
      <c r="MTX106" s="117"/>
      <c r="MTY106" s="117"/>
      <c r="MTZ106" s="117"/>
      <c r="MUA106" s="117"/>
      <c r="MUB106" s="117"/>
      <c r="MUC106" s="117"/>
      <c r="MUD106" s="117"/>
      <c r="MUE106" s="117"/>
      <c r="MUF106" s="117"/>
      <c r="MUG106" s="117"/>
      <c r="MUH106" s="117"/>
      <c r="MUI106" s="117"/>
      <c r="MUJ106" s="117"/>
      <c r="MUK106" s="117"/>
      <c r="MUL106" s="117"/>
      <c r="MUM106" s="117"/>
      <c r="MUN106" s="117"/>
      <c r="MUO106" s="117"/>
      <c r="MUP106" s="117"/>
      <c r="MUQ106" s="117"/>
      <c r="MUR106" s="117"/>
      <c r="MUS106" s="117"/>
      <c r="MUT106" s="117"/>
      <c r="MUU106" s="117"/>
      <c r="MUV106" s="117"/>
      <c r="MUW106" s="117"/>
      <c r="MUX106" s="117"/>
      <c r="MUY106" s="117"/>
      <c r="MUZ106" s="117"/>
      <c r="MVA106" s="117"/>
      <c r="MVB106" s="117"/>
      <c r="MVC106" s="117"/>
      <c r="MVD106" s="117"/>
      <c r="MVE106" s="117"/>
      <c r="MVF106" s="117"/>
      <c r="MVG106" s="117"/>
      <c r="MVH106" s="117"/>
      <c r="MVI106" s="117"/>
      <c r="MVJ106" s="117"/>
      <c r="MVK106" s="117"/>
      <c r="MVL106" s="117"/>
      <c r="MVM106" s="117"/>
      <c r="MVN106" s="117"/>
      <c r="MVO106" s="117"/>
      <c r="MVP106" s="117"/>
      <c r="MVQ106" s="117"/>
      <c r="MVR106" s="117"/>
      <c r="MVS106" s="117"/>
      <c r="MVT106" s="117"/>
      <c r="MVU106" s="117"/>
      <c r="MVV106" s="117"/>
      <c r="MVW106" s="117"/>
      <c r="MVX106" s="117"/>
      <c r="MVY106" s="117"/>
      <c r="MVZ106" s="117"/>
      <c r="MWA106" s="117"/>
      <c r="MWB106" s="117"/>
      <c r="MWC106" s="117"/>
      <c r="MWD106" s="117"/>
      <c r="MWE106" s="117"/>
      <c r="MWF106" s="117"/>
      <c r="MWG106" s="117"/>
      <c r="MWH106" s="117"/>
      <c r="MWI106" s="117"/>
      <c r="MWJ106" s="117"/>
      <c r="MWK106" s="117"/>
      <c r="MWL106" s="117"/>
      <c r="MWM106" s="117"/>
      <c r="MWN106" s="117"/>
      <c r="MWO106" s="117"/>
      <c r="MWP106" s="117"/>
      <c r="MWQ106" s="117"/>
      <c r="MWR106" s="117"/>
      <c r="MWS106" s="117"/>
      <c r="MWT106" s="117"/>
      <c r="MWU106" s="117"/>
      <c r="MWV106" s="117"/>
      <c r="MWW106" s="117"/>
      <c r="MWX106" s="117"/>
      <c r="MWY106" s="117"/>
      <c r="MWZ106" s="117"/>
      <c r="MXA106" s="117"/>
      <c r="MXB106" s="117"/>
      <c r="MXC106" s="117"/>
      <c r="MXD106" s="117"/>
      <c r="MXE106" s="117"/>
      <c r="MXF106" s="117"/>
      <c r="MXG106" s="117"/>
      <c r="MXH106" s="117"/>
      <c r="MXI106" s="117"/>
      <c r="MXJ106" s="117"/>
      <c r="MXK106" s="117"/>
      <c r="MXL106" s="117"/>
      <c r="MXM106" s="117"/>
      <c r="MXN106" s="117"/>
      <c r="MXO106" s="117"/>
      <c r="MXP106" s="117"/>
      <c r="MXQ106" s="117"/>
      <c r="MXR106" s="117"/>
      <c r="MXS106" s="117"/>
      <c r="MXT106" s="117"/>
      <c r="MXU106" s="117"/>
      <c r="MXV106" s="117"/>
      <c r="MXW106" s="117"/>
      <c r="MXX106" s="117"/>
      <c r="MXY106" s="117"/>
      <c r="MXZ106" s="117"/>
      <c r="MYA106" s="117"/>
      <c r="MYB106" s="117"/>
      <c r="MYC106" s="117"/>
      <c r="MYD106" s="117"/>
      <c r="MYE106" s="117"/>
      <c r="MYF106" s="117"/>
      <c r="MYG106" s="117"/>
      <c r="MYH106" s="117"/>
      <c r="MYI106" s="117"/>
      <c r="MYJ106" s="117"/>
      <c r="MYK106" s="117"/>
      <c r="MYL106" s="117"/>
      <c r="MYM106" s="117"/>
      <c r="MYN106" s="117"/>
      <c r="MYO106" s="117"/>
      <c r="MYP106" s="117"/>
      <c r="MYQ106" s="117"/>
      <c r="MYR106" s="117"/>
      <c r="MYS106" s="117"/>
      <c r="MYT106" s="117"/>
      <c r="MYU106" s="117"/>
      <c r="MYV106" s="117"/>
      <c r="MYW106" s="117"/>
      <c r="MYX106" s="117"/>
      <c r="MYY106" s="117"/>
      <c r="MYZ106" s="117"/>
      <c r="MZA106" s="117"/>
      <c r="MZB106" s="117"/>
      <c r="MZC106" s="117"/>
      <c r="MZD106" s="117"/>
      <c r="MZE106" s="117"/>
      <c r="MZF106" s="117"/>
      <c r="MZG106" s="117"/>
      <c r="MZH106" s="117"/>
      <c r="MZI106" s="117"/>
      <c r="MZJ106" s="117"/>
      <c r="MZK106" s="117"/>
      <c r="MZL106" s="117"/>
      <c r="MZM106" s="117"/>
      <c r="MZN106" s="117"/>
      <c r="MZO106" s="117"/>
      <c r="MZP106" s="117"/>
      <c r="MZQ106" s="117"/>
      <c r="MZR106" s="117"/>
      <c r="MZS106" s="117"/>
      <c r="MZT106" s="117"/>
      <c r="MZU106" s="117"/>
      <c r="MZV106" s="117"/>
      <c r="MZW106" s="117"/>
      <c r="MZX106" s="117"/>
      <c r="MZY106" s="117"/>
      <c r="MZZ106" s="117"/>
      <c r="NAA106" s="117"/>
      <c r="NAB106" s="117"/>
      <c r="NAC106" s="117"/>
      <c r="NAD106" s="117"/>
      <c r="NAE106" s="117"/>
      <c r="NAF106" s="117"/>
      <c r="NAG106" s="117"/>
      <c r="NAH106" s="117"/>
      <c r="NAI106" s="117"/>
      <c r="NAJ106" s="117"/>
      <c r="NAK106" s="117"/>
      <c r="NAL106" s="117"/>
      <c r="NAM106" s="117"/>
      <c r="NAN106" s="117"/>
      <c r="NAO106" s="117"/>
      <c r="NAP106" s="117"/>
      <c r="NAQ106" s="117"/>
      <c r="NAR106" s="117"/>
      <c r="NAS106" s="117"/>
      <c r="NAT106" s="117"/>
      <c r="NAU106" s="117"/>
      <c r="NAV106" s="117"/>
      <c r="NAW106" s="117"/>
      <c r="NAX106" s="117"/>
      <c r="NAY106" s="117"/>
      <c r="NAZ106" s="117"/>
      <c r="NBA106" s="117"/>
      <c r="NBB106" s="117"/>
      <c r="NBC106" s="117"/>
      <c r="NBD106" s="117"/>
      <c r="NBE106" s="117"/>
      <c r="NBF106" s="117"/>
      <c r="NBG106" s="117"/>
      <c r="NBH106" s="117"/>
      <c r="NBI106" s="117"/>
      <c r="NBJ106" s="117"/>
      <c r="NBK106" s="117"/>
      <c r="NBL106" s="117"/>
      <c r="NBM106" s="117"/>
      <c r="NBN106" s="117"/>
      <c r="NBO106" s="117"/>
      <c r="NBP106" s="117"/>
      <c r="NBQ106" s="117"/>
      <c r="NBR106" s="117"/>
      <c r="NBS106" s="117"/>
      <c r="NBT106" s="117"/>
      <c r="NBU106" s="117"/>
      <c r="NBV106" s="117"/>
      <c r="NBW106" s="117"/>
      <c r="NBX106" s="117"/>
      <c r="NBY106" s="117"/>
      <c r="NBZ106" s="117"/>
      <c r="NCA106" s="117"/>
      <c r="NCB106" s="117"/>
      <c r="NCC106" s="117"/>
      <c r="NCD106" s="117"/>
      <c r="NCE106" s="117"/>
      <c r="NCF106" s="117"/>
      <c r="NCG106" s="117"/>
      <c r="NCH106" s="117"/>
      <c r="NCI106" s="117"/>
      <c r="NCJ106" s="117"/>
      <c r="NCK106" s="117"/>
      <c r="NCL106" s="117"/>
      <c r="NCM106" s="117"/>
      <c r="NCN106" s="117"/>
      <c r="NCO106" s="117"/>
      <c r="NCP106" s="117"/>
      <c r="NCQ106" s="117"/>
      <c r="NCR106" s="117"/>
      <c r="NCS106" s="117"/>
      <c r="NCT106" s="117"/>
      <c r="NCU106" s="117"/>
      <c r="NCV106" s="117"/>
      <c r="NCW106" s="117"/>
      <c r="NCX106" s="117"/>
      <c r="NCY106" s="117"/>
      <c r="NCZ106" s="117"/>
      <c r="NDA106" s="117"/>
      <c r="NDB106" s="117"/>
      <c r="NDC106" s="117"/>
      <c r="NDD106" s="117"/>
      <c r="NDE106" s="117"/>
      <c r="NDF106" s="117"/>
      <c r="NDG106" s="117"/>
      <c r="NDH106" s="117"/>
      <c r="NDI106" s="117"/>
      <c r="NDJ106" s="117"/>
      <c r="NDK106" s="117"/>
      <c r="NDL106" s="117"/>
      <c r="NDM106" s="117"/>
      <c r="NDN106" s="117"/>
      <c r="NDO106" s="117"/>
      <c r="NDP106" s="117"/>
      <c r="NDQ106" s="117"/>
      <c r="NDR106" s="117"/>
      <c r="NDS106" s="117"/>
      <c r="NDT106" s="117"/>
      <c r="NDU106" s="117"/>
      <c r="NDV106" s="117"/>
      <c r="NDW106" s="117"/>
      <c r="NDX106" s="117"/>
      <c r="NDY106" s="117"/>
      <c r="NDZ106" s="117"/>
      <c r="NEA106" s="117"/>
      <c r="NEB106" s="117"/>
      <c r="NEC106" s="117"/>
      <c r="NED106" s="117"/>
      <c r="NEE106" s="117"/>
      <c r="NEF106" s="117"/>
      <c r="NEG106" s="117"/>
      <c r="NEH106" s="117"/>
      <c r="NEI106" s="117"/>
      <c r="NEJ106" s="117"/>
      <c r="NEK106" s="117"/>
      <c r="NEL106" s="117"/>
      <c r="NEM106" s="117"/>
      <c r="NEN106" s="117"/>
      <c r="NEO106" s="117"/>
      <c r="NEP106" s="117"/>
      <c r="NEQ106" s="117"/>
      <c r="NER106" s="117"/>
      <c r="NES106" s="117"/>
      <c r="NET106" s="117"/>
      <c r="NEU106" s="117"/>
      <c r="NEV106" s="117"/>
      <c r="NEW106" s="117"/>
      <c r="NEX106" s="117"/>
      <c r="NEY106" s="117"/>
      <c r="NEZ106" s="117"/>
      <c r="NFA106" s="117"/>
      <c r="NFB106" s="117"/>
      <c r="NFC106" s="117"/>
      <c r="NFD106" s="117"/>
      <c r="NFE106" s="117"/>
      <c r="NFF106" s="117"/>
      <c r="NFG106" s="117"/>
      <c r="NFH106" s="117"/>
      <c r="NFI106" s="117"/>
      <c r="NFJ106" s="117"/>
      <c r="NFK106" s="117"/>
      <c r="NFL106" s="117"/>
      <c r="NFM106" s="117"/>
      <c r="NFN106" s="117"/>
      <c r="NFO106" s="117"/>
      <c r="NFP106" s="117"/>
      <c r="NFQ106" s="117"/>
      <c r="NFR106" s="117"/>
      <c r="NFS106" s="117"/>
      <c r="NFT106" s="117"/>
      <c r="NFU106" s="117"/>
      <c r="NFV106" s="117"/>
      <c r="NFW106" s="117"/>
      <c r="NFX106" s="117"/>
      <c r="NFY106" s="117"/>
      <c r="NFZ106" s="117"/>
      <c r="NGA106" s="117"/>
      <c r="NGB106" s="117"/>
      <c r="NGC106" s="117"/>
      <c r="NGD106" s="117"/>
      <c r="NGE106" s="117"/>
      <c r="NGF106" s="117"/>
      <c r="NGG106" s="117"/>
      <c r="NGH106" s="117"/>
      <c r="NGI106" s="117"/>
      <c r="NGJ106" s="117"/>
      <c r="NGK106" s="117"/>
      <c r="NGL106" s="117"/>
      <c r="NGM106" s="117"/>
      <c r="NGN106" s="117"/>
      <c r="NGO106" s="117"/>
      <c r="NGP106" s="117"/>
      <c r="NGQ106" s="117"/>
      <c r="NGR106" s="117"/>
      <c r="NGS106" s="117"/>
      <c r="NGT106" s="117"/>
      <c r="NGU106" s="117"/>
      <c r="NGV106" s="117"/>
      <c r="NGW106" s="117"/>
      <c r="NGX106" s="117"/>
      <c r="NGY106" s="117"/>
      <c r="NGZ106" s="117"/>
      <c r="NHA106" s="117"/>
      <c r="NHB106" s="117"/>
      <c r="NHC106" s="117"/>
      <c r="NHD106" s="117"/>
      <c r="NHE106" s="117"/>
      <c r="NHF106" s="117"/>
      <c r="NHG106" s="117"/>
      <c r="NHH106" s="117"/>
      <c r="NHI106" s="117"/>
      <c r="NHJ106" s="117"/>
      <c r="NHK106" s="117"/>
      <c r="NHL106" s="117"/>
      <c r="NHM106" s="117"/>
      <c r="NHN106" s="117"/>
      <c r="NHO106" s="117"/>
      <c r="NHP106" s="117"/>
      <c r="NHQ106" s="117"/>
      <c r="NHR106" s="117"/>
      <c r="NHS106" s="117"/>
      <c r="NHT106" s="117"/>
      <c r="NHU106" s="117"/>
      <c r="NHV106" s="117"/>
      <c r="NHW106" s="117"/>
      <c r="NHX106" s="117"/>
      <c r="NHY106" s="117"/>
      <c r="NHZ106" s="117"/>
      <c r="NIA106" s="117"/>
      <c r="NIB106" s="117"/>
      <c r="NIC106" s="117"/>
      <c r="NID106" s="117"/>
      <c r="NIE106" s="117"/>
      <c r="NIF106" s="117"/>
      <c r="NIG106" s="117"/>
      <c r="NIH106" s="117"/>
      <c r="NII106" s="117"/>
      <c r="NIJ106" s="117"/>
      <c r="NIK106" s="117"/>
      <c r="NIL106" s="117"/>
      <c r="NIM106" s="117"/>
      <c r="NIN106" s="117"/>
      <c r="NIO106" s="117"/>
      <c r="NIP106" s="117"/>
      <c r="NIQ106" s="117"/>
      <c r="NIR106" s="117"/>
      <c r="NIS106" s="117"/>
      <c r="NIT106" s="117"/>
      <c r="NIU106" s="117"/>
      <c r="NIV106" s="117"/>
      <c r="NIW106" s="117"/>
      <c r="NIX106" s="117"/>
      <c r="NIY106" s="117"/>
      <c r="NIZ106" s="117"/>
      <c r="NJA106" s="117"/>
      <c r="NJB106" s="117"/>
      <c r="NJC106" s="117"/>
      <c r="NJD106" s="117"/>
      <c r="NJE106" s="117"/>
      <c r="NJF106" s="117"/>
      <c r="NJG106" s="117"/>
      <c r="NJH106" s="117"/>
      <c r="NJI106" s="117"/>
      <c r="NJJ106" s="117"/>
      <c r="NJK106" s="117"/>
      <c r="NJL106" s="117"/>
      <c r="NJM106" s="117"/>
      <c r="NJN106" s="117"/>
      <c r="NJO106" s="117"/>
      <c r="NJP106" s="117"/>
      <c r="NJQ106" s="117"/>
      <c r="NJR106" s="117"/>
      <c r="NJS106" s="117"/>
      <c r="NJT106" s="117"/>
      <c r="NJU106" s="117"/>
      <c r="NJV106" s="117"/>
      <c r="NJW106" s="117"/>
      <c r="NJX106" s="117"/>
      <c r="NJY106" s="117"/>
      <c r="NJZ106" s="117"/>
      <c r="NKA106" s="117"/>
      <c r="NKB106" s="117"/>
      <c r="NKC106" s="117"/>
      <c r="NKD106" s="117"/>
      <c r="NKE106" s="117"/>
      <c r="NKF106" s="117"/>
      <c r="NKG106" s="117"/>
      <c r="NKH106" s="117"/>
      <c r="NKI106" s="117"/>
      <c r="NKJ106" s="117"/>
      <c r="NKK106" s="117"/>
      <c r="NKL106" s="117"/>
      <c r="NKM106" s="117"/>
      <c r="NKN106" s="117"/>
      <c r="NKO106" s="117"/>
      <c r="NKP106" s="117"/>
      <c r="NKQ106" s="117"/>
      <c r="NKR106" s="117"/>
      <c r="NKS106" s="117"/>
      <c r="NKT106" s="117"/>
      <c r="NKU106" s="117"/>
      <c r="NKV106" s="117"/>
      <c r="NKW106" s="117"/>
      <c r="NKX106" s="117"/>
      <c r="NKY106" s="117"/>
      <c r="NKZ106" s="117"/>
      <c r="NLA106" s="117"/>
      <c r="NLB106" s="117"/>
      <c r="NLC106" s="117"/>
      <c r="NLD106" s="117"/>
      <c r="NLE106" s="117"/>
      <c r="NLF106" s="117"/>
      <c r="NLG106" s="117"/>
      <c r="NLH106" s="117"/>
      <c r="NLI106" s="117"/>
      <c r="NLJ106" s="117"/>
      <c r="NLK106" s="117"/>
      <c r="NLL106" s="117"/>
      <c r="NLM106" s="117"/>
      <c r="NLN106" s="117"/>
      <c r="NLO106" s="117"/>
      <c r="NLP106" s="117"/>
      <c r="NLQ106" s="117"/>
      <c r="NLR106" s="117"/>
      <c r="NLS106" s="117"/>
      <c r="NLT106" s="117"/>
      <c r="NLU106" s="117"/>
      <c r="NLV106" s="117"/>
      <c r="NLW106" s="117"/>
      <c r="NLX106" s="117"/>
      <c r="NLY106" s="117"/>
      <c r="NLZ106" s="117"/>
      <c r="NMA106" s="117"/>
      <c r="NMB106" s="117"/>
      <c r="NMC106" s="117"/>
      <c r="NMD106" s="117"/>
      <c r="NME106" s="117"/>
      <c r="NMF106" s="117"/>
      <c r="NMG106" s="117"/>
      <c r="NMH106" s="117"/>
      <c r="NMI106" s="117"/>
      <c r="NMJ106" s="117"/>
      <c r="NMK106" s="117"/>
      <c r="NML106" s="117"/>
      <c r="NMM106" s="117"/>
      <c r="NMN106" s="117"/>
      <c r="NMO106" s="117"/>
      <c r="NMP106" s="117"/>
      <c r="NMQ106" s="117"/>
      <c r="NMR106" s="117"/>
      <c r="NMS106" s="117"/>
      <c r="NMT106" s="117"/>
      <c r="NMU106" s="117"/>
      <c r="NMV106" s="117"/>
      <c r="NMW106" s="117"/>
      <c r="NMX106" s="117"/>
      <c r="NMY106" s="117"/>
      <c r="NMZ106" s="117"/>
      <c r="NNA106" s="117"/>
      <c r="NNB106" s="117"/>
      <c r="NNC106" s="117"/>
      <c r="NND106" s="117"/>
      <c r="NNE106" s="117"/>
      <c r="NNF106" s="117"/>
      <c r="NNG106" s="117"/>
      <c r="NNH106" s="117"/>
      <c r="NNI106" s="117"/>
      <c r="NNJ106" s="117"/>
      <c r="NNK106" s="117"/>
      <c r="NNL106" s="117"/>
      <c r="NNM106" s="117"/>
      <c r="NNN106" s="117"/>
      <c r="NNO106" s="117"/>
      <c r="NNP106" s="117"/>
      <c r="NNQ106" s="117"/>
      <c r="NNR106" s="117"/>
      <c r="NNS106" s="117"/>
      <c r="NNT106" s="117"/>
      <c r="NNU106" s="117"/>
      <c r="NNV106" s="117"/>
      <c r="NNW106" s="117"/>
      <c r="NNX106" s="117"/>
      <c r="NNY106" s="117"/>
      <c r="NNZ106" s="117"/>
      <c r="NOA106" s="117"/>
      <c r="NOB106" s="117"/>
      <c r="NOC106" s="117"/>
      <c r="NOD106" s="117"/>
      <c r="NOE106" s="117"/>
      <c r="NOF106" s="117"/>
      <c r="NOG106" s="117"/>
      <c r="NOH106" s="117"/>
      <c r="NOI106" s="117"/>
      <c r="NOJ106" s="117"/>
      <c r="NOK106" s="117"/>
      <c r="NOL106" s="117"/>
      <c r="NOM106" s="117"/>
      <c r="NON106" s="117"/>
      <c r="NOO106" s="117"/>
      <c r="NOP106" s="117"/>
      <c r="NOQ106" s="117"/>
      <c r="NOR106" s="117"/>
      <c r="NOS106" s="117"/>
      <c r="NOT106" s="117"/>
      <c r="NOU106" s="117"/>
      <c r="NOV106" s="117"/>
      <c r="NOW106" s="117"/>
      <c r="NOX106" s="117"/>
      <c r="NOY106" s="117"/>
      <c r="NOZ106" s="117"/>
      <c r="NPA106" s="117"/>
      <c r="NPB106" s="117"/>
      <c r="NPC106" s="117"/>
      <c r="NPD106" s="117"/>
      <c r="NPE106" s="117"/>
      <c r="NPF106" s="117"/>
      <c r="NPG106" s="117"/>
      <c r="NPH106" s="117"/>
      <c r="NPI106" s="117"/>
      <c r="NPJ106" s="117"/>
      <c r="NPK106" s="117"/>
      <c r="NPL106" s="117"/>
      <c r="NPM106" s="117"/>
      <c r="NPN106" s="117"/>
      <c r="NPO106" s="117"/>
      <c r="NPP106" s="117"/>
      <c r="NPQ106" s="117"/>
      <c r="NPR106" s="117"/>
      <c r="NPS106" s="117"/>
      <c r="NPT106" s="117"/>
      <c r="NPU106" s="117"/>
      <c r="NPV106" s="117"/>
      <c r="NPW106" s="117"/>
      <c r="NPX106" s="117"/>
      <c r="NPY106" s="117"/>
      <c r="NPZ106" s="117"/>
      <c r="NQA106" s="117"/>
      <c r="NQB106" s="117"/>
      <c r="NQC106" s="117"/>
      <c r="NQD106" s="117"/>
      <c r="NQE106" s="117"/>
      <c r="NQF106" s="117"/>
      <c r="NQG106" s="117"/>
      <c r="NQH106" s="117"/>
      <c r="NQI106" s="117"/>
      <c r="NQJ106" s="117"/>
      <c r="NQK106" s="117"/>
      <c r="NQL106" s="117"/>
      <c r="NQM106" s="117"/>
      <c r="NQN106" s="117"/>
      <c r="NQO106" s="117"/>
      <c r="NQP106" s="117"/>
      <c r="NQQ106" s="117"/>
      <c r="NQR106" s="117"/>
      <c r="NQS106" s="117"/>
      <c r="NQT106" s="117"/>
      <c r="NQU106" s="117"/>
      <c r="NQV106" s="117"/>
      <c r="NQW106" s="117"/>
      <c r="NQX106" s="117"/>
      <c r="NQY106" s="117"/>
      <c r="NQZ106" s="117"/>
      <c r="NRA106" s="117"/>
      <c r="NRB106" s="117"/>
      <c r="NRC106" s="117"/>
      <c r="NRD106" s="117"/>
      <c r="NRE106" s="117"/>
      <c r="NRF106" s="117"/>
      <c r="NRG106" s="117"/>
      <c r="NRH106" s="117"/>
      <c r="NRI106" s="117"/>
      <c r="NRJ106" s="117"/>
      <c r="NRK106" s="117"/>
      <c r="NRL106" s="117"/>
      <c r="NRM106" s="117"/>
      <c r="NRN106" s="117"/>
      <c r="NRO106" s="117"/>
      <c r="NRP106" s="117"/>
      <c r="NRQ106" s="117"/>
      <c r="NRR106" s="117"/>
      <c r="NRS106" s="117"/>
      <c r="NRT106" s="117"/>
      <c r="NRU106" s="117"/>
      <c r="NRV106" s="117"/>
      <c r="NRW106" s="117"/>
      <c r="NRX106" s="117"/>
      <c r="NRY106" s="117"/>
      <c r="NRZ106" s="117"/>
      <c r="NSA106" s="117"/>
      <c r="NSB106" s="117"/>
      <c r="NSC106" s="117"/>
      <c r="NSD106" s="117"/>
      <c r="NSE106" s="117"/>
      <c r="NSF106" s="117"/>
      <c r="NSG106" s="117"/>
      <c r="NSH106" s="117"/>
      <c r="NSI106" s="117"/>
      <c r="NSJ106" s="117"/>
      <c r="NSK106" s="117"/>
      <c r="NSL106" s="117"/>
      <c r="NSM106" s="117"/>
      <c r="NSN106" s="117"/>
      <c r="NSO106" s="117"/>
      <c r="NSP106" s="117"/>
      <c r="NSQ106" s="117"/>
      <c r="NSR106" s="117"/>
      <c r="NSS106" s="117"/>
      <c r="NST106" s="117"/>
      <c r="NSU106" s="117"/>
      <c r="NSV106" s="117"/>
      <c r="NSW106" s="117"/>
      <c r="NSX106" s="117"/>
      <c r="NSY106" s="117"/>
      <c r="NSZ106" s="117"/>
      <c r="NTA106" s="117"/>
      <c r="NTB106" s="117"/>
      <c r="NTC106" s="117"/>
      <c r="NTD106" s="117"/>
      <c r="NTE106" s="117"/>
      <c r="NTF106" s="117"/>
      <c r="NTG106" s="117"/>
      <c r="NTH106" s="117"/>
      <c r="NTI106" s="117"/>
      <c r="NTJ106" s="117"/>
      <c r="NTK106" s="117"/>
      <c r="NTL106" s="117"/>
      <c r="NTM106" s="117"/>
      <c r="NTN106" s="117"/>
      <c r="NTO106" s="117"/>
      <c r="NTP106" s="117"/>
      <c r="NTQ106" s="117"/>
      <c r="NTR106" s="117"/>
      <c r="NTS106" s="117"/>
      <c r="NTT106" s="117"/>
      <c r="NTU106" s="117"/>
      <c r="NTV106" s="117"/>
      <c r="NTW106" s="117"/>
      <c r="NTX106" s="117"/>
      <c r="NTY106" s="117"/>
      <c r="NTZ106" s="117"/>
      <c r="NUA106" s="117"/>
      <c r="NUB106" s="117"/>
      <c r="NUC106" s="117"/>
      <c r="NUD106" s="117"/>
      <c r="NUE106" s="117"/>
      <c r="NUF106" s="117"/>
      <c r="NUG106" s="117"/>
      <c r="NUH106" s="117"/>
      <c r="NUI106" s="117"/>
      <c r="NUJ106" s="117"/>
      <c r="NUK106" s="117"/>
      <c r="NUL106" s="117"/>
      <c r="NUM106" s="117"/>
      <c r="NUN106" s="117"/>
      <c r="NUO106" s="117"/>
      <c r="NUP106" s="117"/>
      <c r="NUQ106" s="117"/>
      <c r="NUR106" s="117"/>
      <c r="NUS106" s="117"/>
      <c r="NUT106" s="117"/>
      <c r="NUU106" s="117"/>
      <c r="NUV106" s="117"/>
      <c r="NUW106" s="117"/>
      <c r="NUX106" s="117"/>
      <c r="NUY106" s="117"/>
      <c r="NUZ106" s="117"/>
      <c r="NVA106" s="117"/>
      <c r="NVB106" s="117"/>
      <c r="NVC106" s="117"/>
      <c r="NVD106" s="117"/>
      <c r="NVE106" s="117"/>
      <c r="NVF106" s="117"/>
      <c r="NVG106" s="117"/>
      <c r="NVH106" s="117"/>
      <c r="NVI106" s="117"/>
      <c r="NVJ106" s="117"/>
      <c r="NVK106" s="117"/>
      <c r="NVL106" s="117"/>
      <c r="NVM106" s="117"/>
      <c r="NVN106" s="117"/>
      <c r="NVO106" s="117"/>
      <c r="NVP106" s="117"/>
      <c r="NVQ106" s="117"/>
      <c r="NVR106" s="117"/>
      <c r="NVS106" s="117"/>
      <c r="NVT106" s="117"/>
      <c r="NVU106" s="117"/>
      <c r="NVV106" s="117"/>
      <c r="NVW106" s="117"/>
      <c r="NVX106" s="117"/>
      <c r="NVY106" s="117"/>
      <c r="NVZ106" s="117"/>
      <c r="NWA106" s="117"/>
      <c r="NWB106" s="117"/>
      <c r="NWC106" s="117"/>
      <c r="NWD106" s="117"/>
      <c r="NWE106" s="117"/>
      <c r="NWF106" s="117"/>
      <c r="NWG106" s="117"/>
      <c r="NWH106" s="117"/>
      <c r="NWI106" s="117"/>
      <c r="NWJ106" s="117"/>
      <c r="NWK106" s="117"/>
      <c r="NWL106" s="117"/>
      <c r="NWM106" s="117"/>
      <c r="NWN106" s="117"/>
      <c r="NWO106" s="117"/>
      <c r="NWP106" s="117"/>
      <c r="NWQ106" s="117"/>
      <c r="NWR106" s="117"/>
      <c r="NWS106" s="117"/>
      <c r="NWT106" s="117"/>
      <c r="NWU106" s="117"/>
      <c r="NWV106" s="117"/>
      <c r="NWW106" s="117"/>
      <c r="NWX106" s="117"/>
      <c r="NWY106" s="117"/>
      <c r="NWZ106" s="117"/>
      <c r="NXA106" s="117"/>
      <c r="NXB106" s="117"/>
      <c r="NXC106" s="117"/>
      <c r="NXD106" s="117"/>
      <c r="NXE106" s="117"/>
      <c r="NXF106" s="117"/>
      <c r="NXG106" s="117"/>
      <c r="NXH106" s="117"/>
      <c r="NXI106" s="117"/>
      <c r="NXJ106" s="117"/>
      <c r="NXK106" s="117"/>
      <c r="NXL106" s="117"/>
      <c r="NXM106" s="117"/>
      <c r="NXN106" s="117"/>
      <c r="NXO106" s="117"/>
      <c r="NXP106" s="117"/>
      <c r="NXQ106" s="117"/>
      <c r="NXR106" s="117"/>
      <c r="NXS106" s="117"/>
      <c r="NXT106" s="117"/>
      <c r="NXU106" s="117"/>
      <c r="NXV106" s="117"/>
      <c r="NXW106" s="117"/>
      <c r="NXX106" s="117"/>
      <c r="NXY106" s="117"/>
      <c r="NXZ106" s="117"/>
      <c r="NYA106" s="117"/>
      <c r="NYB106" s="117"/>
      <c r="NYC106" s="117"/>
      <c r="NYD106" s="117"/>
      <c r="NYE106" s="117"/>
      <c r="NYF106" s="117"/>
      <c r="NYG106" s="117"/>
      <c r="NYH106" s="117"/>
      <c r="NYI106" s="117"/>
      <c r="NYJ106" s="117"/>
      <c r="NYK106" s="117"/>
      <c r="NYL106" s="117"/>
      <c r="NYM106" s="117"/>
      <c r="NYN106" s="117"/>
      <c r="NYO106" s="117"/>
      <c r="NYP106" s="117"/>
      <c r="NYQ106" s="117"/>
      <c r="NYR106" s="117"/>
      <c r="NYS106" s="117"/>
      <c r="NYT106" s="117"/>
      <c r="NYU106" s="117"/>
      <c r="NYV106" s="117"/>
      <c r="NYW106" s="117"/>
      <c r="NYX106" s="117"/>
      <c r="NYY106" s="117"/>
      <c r="NYZ106" s="117"/>
      <c r="NZA106" s="117"/>
      <c r="NZB106" s="117"/>
      <c r="NZC106" s="117"/>
      <c r="NZD106" s="117"/>
      <c r="NZE106" s="117"/>
      <c r="NZF106" s="117"/>
      <c r="NZG106" s="117"/>
      <c r="NZH106" s="117"/>
      <c r="NZI106" s="117"/>
      <c r="NZJ106" s="117"/>
      <c r="NZK106" s="117"/>
      <c r="NZL106" s="117"/>
      <c r="NZM106" s="117"/>
      <c r="NZN106" s="117"/>
      <c r="NZO106" s="117"/>
      <c r="NZP106" s="117"/>
      <c r="NZQ106" s="117"/>
      <c r="NZR106" s="117"/>
      <c r="NZS106" s="117"/>
      <c r="NZT106" s="117"/>
      <c r="NZU106" s="117"/>
      <c r="NZV106" s="117"/>
      <c r="NZW106" s="117"/>
      <c r="NZX106" s="117"/>
      <c r="NZY106" s="117"/>
      <c r="NZZ106" s="117"/>
      <c r="OAA106" s="117"/>
      <c r="OAB106" s="117"/>
      <c r="OAC106" s="117"/>
      <c r="OAD106" s="117"/>
      <c r="OAE106" s="117"/>
      <c r="OAF106" s="117"/>
      <c r="OAG106" s="117"/>
      <c r="OAH106" s="117"/>
      <c r="OAI106" s="117"/>
      <c r="OAJ106" s="117"/>
      <c r="OAK106" s="117"/>
      <c r="OAL106" s="117"/>
      <c r="OAM106" s="117"/>
      <c r="OAN106" s="117"/>
      <c r="OAO106" s="117"/>
      <c r="OAP106" s="117"/>
      <c r="OAQ106" s="117"/>
      <c r="OAR106" s="117"/>
      <c r="OAS106" s="117"/>
      <c r="OAT106" s="117"/>
      <c r="OAU106" s="117"/>
      <c r="OAV106" s="117"/>
      <c r="OAW106" s="117"/>
      <c r="OAX106" s="117"/>
      <c r="OAY106" s="117"/>
      <c r="OAZ106" s="117"/>
      <c r="OBA106" s="117"/>
      <c r="OBB106" s="117"/>
      <c r="OBC106" s="117"/>
      <c r="OBD106" s="117"/>
      <c r="OBE106" s="117"/>
      <c r="OBF106" s="117"/>
      <c r="OBG106" s="117"/>
      <c r="OBH106" s="117"/>
      <c r="OBI106" s="117"/>
      <c r="OBJ106" s="117"/>
      <c r="OBK106" s="117"/>
      <c r="OBL106" s="117"/>
      <c r="OBM106" s="117"/>
      <c r="OBN106" s="117"/>
      <c r="OBO106" s="117"/>
      <c r="OBP106" s="117"/>
      <c r="OBQ106" s="117"/>
      <c r="OBR106" s="117"/>
      <c r="OBS106" s="117"/>
      <c r="OBT106" s="117"/>
      <c r="OBU106" s="117"/>
      <c r="OBV106" s="117"/>
      <c r="OBW106" s="117"/>
      <c r="OBX106" s="117"/>
      <c r="OBY106" s="117"/>
      <c r="OBZ106" s="117"/>
      <c r="OCA106" s="117"/>
      <c r="OCB106" s="117"/>
      <c r="OCC106" s="117"/>
      <c r="OCD106" s="117"/>
      <c r="OCE106" s="117"/>
      <c r="OCF106" s="117"/>
      <c r="OCG106" s="117"/>
      <c r="OCH106" s="117"/>
      <c r="OCI106" s="117"/>
      <c r="OCJ106" s="117"/>
      <c r="OCK106" s="117"/>
      <c r="OCL106" s="117"/>
      <c r="OCM106" s="117"/>
      <c r="OCN106" s="117"/>
      <c r="OCO106" s="117"/>
      <c r="OCP106" s="117"/>
      <c r="OCQ106" s="117"/>
      <c r="OCR106" s="117"/>
      <c r="OCS106" s="117"/>
      <c r="OCT106" s="117"/>
      <c r="OCU106" s="117"/>
      <c r="OCV106" s="117"/>
      <c r="OCW106" s="117"/>
      <c r="OCX106" s="117"/>
      <c r="OCY106" s="117"/>
      <c r="OCZ106" s="117"/>
      <c r="ODA106" s="117"/>
      <c r="ODB106" s="117"/>
      <c r="ODC106" s="117"/>
      <c r="ODD106" s="117"/>
      <c r="ODE106" s="117"/>
      <c r="ODF106" s="117"/>
      <c r="ODG106" s="117"/>
      <c r="ODH106" s="117"/>
      <c r="ODI106" s="117"/>
      <c r="ODJ106" s="117"/>
      <c r="ODK106" s="117"/>
      <c r="ODL106" s="117"/>
      <c r="ODM106" s="117"/>
      <c r="ODN106" s="117"/>
      <c r="ODO106" s="117"/>
      <c r="ODP106" s="117"/>
      <c r="ODQ106" s="117"/>
      <c r="ODR106" s="117"/>
      <c r="ODS106" s="117"/>
      <c r="ODT106" s="117"/>
      <c r="ODU106" s="117"/>
      <c r="ODV106" s="117"/>
      <c r="ODW106" s="117"/>
      <c r="ODX106" s="117"/>
      <c r="ODY106" s="117"/>
      <c r="ODZ106" s="117"/>
      <c r="OEA106" s="117"/>
      <c r="OEB106" s="117"/>
      <c r="OEC106" s="117"/>
      <c r="OED106" s="117"/>
      <c r="OEE106" s="117"/>
      <c r="OEF106" s="117"/>
      <c r="OEG106" s="117"/>
      <c r="OEH106" s="117"/>
      <c r="OEI106" s="117"/>
      <c r="OEJ106" s="117"/>
      <c r="OEK106" s="117"/>
      <c r="OEL106" s="117"/>
      <c r="OEM106" s="117"/>
      <c r="OEN106" s="117"/>
      <c r="OEO106" s="117"/>
      <c r="OEP106" s="117"/>
      <c r="OEQ106" s="117"/>
      <c r="OER106" s="117"/>
      <c r="OES106" s="117"/>
      <c r="OET106" s="117"/>
      <c r="OEU106" s="117"/>
      <c r="OEV106" s="117"/>
      <c r="OEW106" s="117"/>
      <c r="OEX106" s="117"/>
      <c r="OEY106" s="117"/>
      <c r="OEZ106" s="117"/>
      <c r="OFA106" s="117"/>
      <c r="OFB106" s="117"/>
      <c r="OFC106" s="117"/>
      <c r="OFD106" s="117"/>
      <c r="OFE106" s="117"/>
      <c r="OFF106" s="117"/>
      <c r="OFG106" s="117"/>
      <c r="OFH106" s="117"/>
      <c r="OFI106" s="117"/>
      <c r="OFJ106" s="117"/>
      <c r="OFK106" s="117"/>
      <c r="OFL106" s="117"/>
      <c r="OFM106" s="117"/>
      <c r="OFN106" s="117"/>
      <c r="OFO106" s="117"/>
      <c r="OFP106" s="117"/>
      <c r="OFQ106" s="117"/>
      <c r="OFR106" s="117"/>
      <c r="OFS106" s="117"/>
      <c r="OFT106" s="117"/>
      <c r="OFU106" s="117"/>
      <c r="OFV106" s="117"/>
      <c r="OFW106" s="117"/>
      <c r="OFX106" s="117"/>
      <c r="OFY106" s="117"/>
      <c r="OFZ106" s="117"/>
      <c r="OGA106" s="117"/>
      <c r="OGB106" s="117"/>
      <c r="OGC106" s="117"/>
      <c r="OGD106" s="117"/>
      <c r="OGE106" s="117"/>
      <c r="OGF106" s="117"/>
      <c r="OGG106" s="117"/>
      <c r="OGH106" s="117"/>
      <c r="OGI106" s="117"/>
      <c r="OGJ106" s="117"/>
      <c r="OGK106" s="117"/>
      <c r="OGL106" s="117"/>
      <c r="OGM106" s="117"/>
      <c r="OGN106" s="117"/>
      <c r="OGO106" s="117"/>
      <c r="OGP106" s="117"/>
      <c r="OGQ106" s="117"/>
      <c r="OGR106" s="117"/>
      <c r="OGS106" s="117"/>
      <c r="OGT106" s="117"/>
      <c r="OGU106" s="117"/>
      <c r="OGV106" s="117"/>
      <c r="OGW106" s="117"/>
      <c r="OGX106" s="117"/>
      <c r="OGY106" s="117"/>
      <c r="OGZ106" s="117"/>
      <c r="OHA106" s="117"/>
      <c r="OHB106" s="117"/>
      <c r="OHC106" s="117"/>
      <c r="OHD106" s="117"/>
      <c r="OHE106" s="117"/>
      <c r="OHF106" s="117"/>
      <c r="OHG106" s="117"/>
      <c r="OHH106" s="117"/>
      <c r="OHI106" s="117"/>
      <c r="OHJ106" s="117"/>
      <c r="OHK106" s="117"/>
      <c r="OHL106" s="117"/>
      <c r="OHM106" s="117"/>
      <c r="OHN106" s="117"/>
      <c r="OHO106" s="117"/>
      <c r="OHP106" s="117"/>
      <c r="OHQ106" s="117"/>
      <c r="OHR106" s="117"/>
      <c r="OHS106" s="117"/>
      <c r="OHT106" s="117"/>
      <c r="OHU106" s="117"/>
      <c r="OHV106" s="117"/>
      <c r="OHW106" s="117"/>
      <c r="OHX106" s="117"/>
      <c r="OHY106" s="117"/>
      <c r="OHZ106" s="117"/>
      <c r="OIA106" s="117"/>
      <c r="OIB106" s="117"/>
      <c r="OIC106" s="117"/>
      <c r="OID106" s="117"/>
      <c r="OIE106" s="117"/>
      <c r="OIF106" s="117"/>
      <c r="OIG106" s="117"/>
      <c r="OIH106" s="117"/>
      <c r="OII106" s="117"/>
      <c r="OIJ106" s="117"/>
      <c r="OIK106" s="117"/>
      <c r="OIL106" s="117"/>
      <c r="OIM106" s="117"/>
      <c r="OIN106" s="117"/>
      <c r="OIO106" s="117"/>
      <c r="OIP106" s="117"/>
      <c r="OIQ106" s="117"/>
      <c r="OIR106" s="117"/>
      <c r="OIS106" s="117"/>
      <c r="OIT106" s="117"/>
      <c r="OIU106" s="117"/>
      <c r="OIV106" s="117"/>
      <c r="OIW106" s="117"/>
      <c r="OIX106" s="117"/>
      <c r="OIY106" s="117"/>
      <c r="OIZ106" s="117"/>
      <c r="OJA106" s="117"/>
      <c r="OJB106" s="117"/>
      <c r="OJC106" s="117"/>
      <c r="OJD106" s="117"/>
      <c r="OJE106" s="117"/>
      <c r="OJF106" s="117"/>
      <c r="OJG106" s="117"/>
      <c r="OJH106" s="117"/>
      <c r="OJI106" s="117"/>
      <c r="OJJ106" s="117"/>
      <c r="OJK106" s="117"/>
      <c r="OJL106" s="117"/>
      <c r="OJM106" s="117"/>
      <c r="OJN106" s="117"/>
      <c r="OJO106" s="117"/>
      <c r="OJP106" s="117"/>
      <c r="OJQ106" s="117"/>
      <c r="OJR106" s="117"/>
      <c r="OJS106" s="117"/>
      <c r="OJT106" s="117"/>
      <c r="OJU106" s="117"/>
      <c r="OJV106" s="117"/>
      <c r="OJW106" s="117"/>
      <c r="OJX106" s="117"/>
      <c r="OJY106" s="117"/>
      <c r="OJZ106" s="117"/>
      <c r="OKA106" s="117"/>
      <c r="OKB106" s="117"/>
      <c r="OKC106" s="117"/>
      <c r="OKD106" s="117"/>
      <c r="OKE106" s="117"/>
      <c r="OKF106" s="117"/>
      <c r="OKG106" s="117"/>
      <c r="OKH106" s="117"/>
      <c r="OKI106" s="117"/>
      <c r="OKJ106" s="117"/>
      <c r="OKK106" s="117"/>
      <c r="OKL106" s="117"/>
      <c r="OKM106" s="117"/>
      <c r="OKN106" s="117"/>
      <c r="OKO106" s="117"/>
      <c r="OKP106" s="117"/>
      <c r="OKQ106" s="117"/>
      <c r="OKR106" s="117"/>
      <c r="OKS106" s="117"/>
      <c r="OKT106" s="117"/>
      <c r="OKU106" s="117"/>
      <c r="OKV106" s="117"/>
      <c r="OKW106" s="117"/>
      <c r="OKX106" s="117"/>
      <c r="OKY106" s="117"/>
      <c r="OKZ106" s="117"/>
      <c r="OLA106" s="117"/>
      <c r="OLB106" s="117"/>
      <c r="OLC106" s="117"/>
      <c r="OLD106" s="117"/>
      <c r="OLE106" s="117"/>
      <c r="OLF106" s="117"/>
      <c r="OLG106" s="117"/>
      <c r="OLH106" s="117"/>
      <c r="OLI106" s="117"/>
      <c r="OLJ106" s="117"/>
      <c r="OLK106" s="117"/>
      <c r="OLL106" s="117"/>
      <c r="OLM106" s="117"/>
      <c r="OLN106" s="117"/>
      <c r="OLO106" s="117"/>
      <c r="OLP106" s="117"/>
      <c r="OLQ106" s="117"/>
      <c r="OLR106" s="117"/>
      <c r="OLS106" s="117"/>
      <c r="OLT106" s="117"/>
      <c r="OLU106" s="117"/>
      <c r="OLV106" s="117"/>
      <c r="OLW106" s="117"/>
      <c r="OLX106" s="117"/>
      <c r="OLY106" s="117"/>
      <c r="OLZ106" s="117"/>
      <c r="OMA106" s="117"/>
      <c r="OMB106" s="117"/>
      <c r="OMC106" s="117"/>
      <c r="OMD106" s="117"/>
      <c r="OME106" s="117"/>
      <c r="OMF106" s="117"/>
      <c r="OMG106" s="117"/>
      <c r="OMH106" s="117"/>
      <c r="OMI106" s="117"/>
      <c r="OMJ106" s="117"/>
      <c r="OMK106" s="117"/>
      <c r="OML106" s="117"/>
      <c r="OMM106" s="117"/>
      <c r="OMN106" s="117"/>
      <c r="OMO106" s="117"/>
      <c r="OMP106" s="117"/>
      <c r="OMQ106" s="117"/>
      <c r="OMR106" s="117"/>
      <c r="OMS106" s="117"/>
      <c r="OMT106" s="117"/>
      <c r="OMU106" s="117"/>
      <c r="OMV106" s="117"/>
      <c r="OMW106" s="117"/>
      <c r="OMX106" s="117"/>
      <c r="OMY106" s="117"/>
      <c r="OMZ106" s="117"/>
      <c r="ONA106" s="117"/>
      <c r="ONB106" s="117"/>
      <c r="ONC106" s="117"/>
      <c r="OND106" s="117"/>
      <c r="ONE106" s="117"/>
      <c r="ONF106" s="117"/>
      <c r="ONG106" s="117"/>
      <c r="ONH106" s="117"/>
      <c r="ONI106" s="117"/>
      <c r="ONJ106" s="117"/>
      <c r="ONK106" s="117"/>
      <c r="ONL106" s="117"/>
      <c r="ONM106" s="117"/>
      <c r="ONN106" s="117"/>
      <c r="ONO106" s="117"/>
      <c r="ONP106" s="117"/>
      <c r="ONQ106" s="117"/>
      <c r="ONR106" s="117"/>
      <c r="ONS106" s="117"/>
      <c r="ONT106" s="117"/>
      <c r="ONU106" s="117"/>
      <c r="ONV106" s="117"/>
      <c r="ONW106" s="117"/>
      <c r="ONX106" s="117"/>
      <c r="ONY106" s="117"/>
      <c r="ONZ106" s="117"/>
      <c r="OOA106" s="117"/>
      <c r="OOB106" s="117"/>
      <c r="OOC106" s="117"/>
      <c r="OOD106" s="117"/>
      <c r="OOE106" s="117"/>
      <c r="OOF106" s="117"/>
      <c r="OOG106" s="117"/>
      <c r="OOH106" s="117"/>
      <c r="OOI106" s="117"/>
      <c r="OOJ106" s="117"/>
      <c r="OOK106" s="117"/>
      <c r="OOL106" s="117"/>
      <c r="OOM106" s="117"/>
      <c r="OON106" s="117"/>
      <c r="OOO106" s="117"/>
      <c r="OOP106" s="117"/>
      <c r="OOQ106" s="117"/>
      <c r="OOR106" s="117"/>
      <c r="OOS106" s="117"/>
      <c r="OOT106" s="117"/>
      <c r="OOU106" s="117"/>
      <c r="OOV106" s="117"/>
      <c r="OOW106" s="117"/>
      <c r="OOX106" s="117"/>
      <c r="OOY106" s="117"/>
      <c r="OOZ106" s="117"/>
      <c r="OPA106" s="117"/>
      <c r="OPB106" s="117"/>
      <c r="OPC106" s="117"/>
      <c r="OPD106" s="117"/>
      <c r="OPE106" s="117"/>
      <c r="OPF106" s="117"/>
      <c r="OPG106" s="117"/>
      <c r="OPH106" s="117"/>
      <c r="OPI106" s="117"/>
      <c r="OPJ106" s="117"/>
      <c r="OPK106" s="117"/>
      <c r="OPL106" s="117"/>
      <c r="OPM106" s="117"/>
      <c r="OPN106" s="117"/>
      <c r="OPO106" s="117"/>
      <c r="OPP106" s="117"/>
      <c r="OPQ106" s="117"/>
      <c r="OPR106" s="117"/>
      <c r="OPS106" s="117"/>
      <c r="OPT106" s="117"/>
      <c r="OPU106" s="117"/>
      <c r="OPV106" s="117"/>
      <c r="OPW106" s="117"/>
      <c r="OPX106" s="117"/>
      <c r="OPY106" s="117"/>
      <c r="OPZ106" s="117"/>
      <c r="OQA106" s="117"/>
      <c r="OQB106" s="117"/>
      <c r="OQC106" s="117"/>
      <c r="OQD106" s="117"/>
      <c r="OQE106" s="117"/>
      <c r="OQF106" s="117"/>
      <c r="OQG106" s="117"/>
      <c r="OQH106" s="117"/>
      <c r="OQI106" s="117"/>
      <c r="OQJ106" s="117"/>
      <c r="OQK106" s="117"/>
      <c r="OQL106" s="117"/>
      <c r="OQM106" s="117"/>
      <c r="OQN106" s="117"/>
      <c r="OQO106" s="117"/>
      <c r="OQP106" s="117"/>
      <c r="OQQ106" s="117"/>
      <c r="OQR106" s="117"/>
      <c r="OQS106" s="117"/>
      <c r="OQT106" s="117"/>
      <c r="OQU106" s="117"/>
      <c r="OQV106" s="117"/>
      <c r="OQW106" s="117"/>
      <c r="OQX106" s="117"/>
      <c r="OQY106" s="117"/>
      <c r="OQZ106" s="117"/>
      <c r="ORA106" s="117"/>
      <c r="ORB106" s="117"/>
      <c r="ORC106" s="117"/>
      <c r="ORD106" s="117"/>
      <c r="ORE106" s="117"/>
      <c r="ORF106" s="117"/>
      <c r="ORG106" s="117"/>
      <c r="ORH106" s="117"/>
      <c r="ORI106" s="117"/>
      <c r="ORJ106" s="117"/>
      <c r="ORK106" s="117"/>
      <c r="ORL106" s="117"/>
      <c r="ORM106" s="117"/>
      <c r="ORN106" s="117"/>
      <c r="ORO106" s="117"/>
      <c r="ORP106" s="117"/>
      <c r="ORQ106" s="117"/>
      <c r="ORR106" s="117"/>
      <c r="ORS106" s="117"/>
      <c r="ORT106" s="117"/>
      <c r="ORU106" s="117"/>
      <c r="ORV106" s="117"/>
      <c r="ORW106" s="117"/>
      <c r="ORX106" s="117"/>
      <c r="ORY106" s="117"/>
      <c r="ORZ106" s="117"/>
      <c r="OSA106" s="117"/>
      <c r="OSB106" s="117"/>
      <c r="OSC106" s="117"/>
      <c r="OSD106" s="117"/>
      <c r="OSE106" s="117"/>
      <c r="OSF106" s="117"/>
      <c r="OSG106" s="117"/>
      <c r="OSH106" s="117"/>
      <c r="OSI106" s="117"/>
      <c r="OSJ106" s="117"/>
      <c r="OSK106" s="117"/>
      <c r="OSL106" s="117"/>
      <c r="OSM106" s="117"/>
      <c r="OSN106" s="117"/>
      <c r="OSO106" s="117"/>
      <c r="OSP106" s="117"/>
      <c r="OSQ106" s="117"/>
      <c r="OSR106" s="117"/>
      <c r="OSS106" s="117"/>
      <c r="OST106" s="117"/>
      <c r="OSU106" s="117"/>
      <c r="OSV106" s="117"/>
      <c r="OSW106" s="117"/>
      <c r="OSX106" s="117"/>
      <c r="OSY106" s="117"/>
      <c r="OSZ106" s="117"/>
      <c r="OTA106" s="117"/>
      <c r="OTB106" s="117"/>
      <c r="OTC106" s="117"/>
      <c r="OTD106" s="117"/>
      <c r="OTE106" s="117"/>
      <c r="OTF106" s="117"/>
      <c r="OTG106" s="117"/>
      <c r="OTH106" s="117"/>
      <c r="OTI106" s="117"/>
      <c r="OTJ106" s="117"/>
      <c r="OTK106" s="117"/>
      <c r="OTL106" s="117"/>
      <c r="OTM106" s="117"/>
      <c r="OTN106" s="117"/>
      <c r="OTO106" s="117"/>
      <c r="OTP106" s="117"/>
      <c r="OTQ106" s="117"/>
      <c r="OTR106" s="117"/>
      <c r="OTS106" s="117"/>
      <c r="OTT106" s="117"/>
      <c r="OTU106" s="117"/>
      <c r="OTV106" s="117"/>
      <c r="OTW106" s="117"/>
      <c r="OTX106" s="117"/>
      <c r="OTY106" s="117"/>
      <c r="OTZ106" s="117"/>
      <c r="OUA106" s="117"/>
      <c r="OUB106" s="117"/>
      <c r="OUC106" s="117"/>
      <c r="OUD106" s="117"/>
      <c r="OUE106" s="117"/>
      <c r="OUF106" s="117"/>
      <c r="OUG106" s="117"/>
      <c r="OUH106" s="117"/>
      <c r="OUI106" s="117"/>
      <c r="OUJ106" s="117"/>
      <c r="OUK106" s="117"/>
      <c r="OUL106" s="117"/>
      <c r="OUM106" s="117"/>
      <c r="OUN106" s="117"/>
      <c r="OUO106" s="117"/>
      <c r="OUP106" s="117"/>
      <c r="OUQ106" s="117"/>
      <c r="OUR106" s="117"/>
      <c r="OUS106" s="117"/>
      <c r="OUT106" s="117"/>
      <c r="OUU106" s="117"/>
      <c r="OUV106" s="117"/>
      <c r="OUW106" s="117"/>
      <c r="OUX106" s="117"/>
      <c r="OUY106" s="117"/>
      <c r="OUZ106" s="117"/>
      <c r="OVA106" s="117"/>
      <c r="OVB106" s="117"/>
      <c r="OVC106" s="117"/>
      <c r="OVD106" s="117"/>
      <c r="OVE106" s="117"/>
      <c r="OVF106" s="117"/>
      <c r="OVG106" s="117"/>
      <c r="OVH106" s="117"/>
      <c r="OVI106" s="117"/>
      <c r="OVJ106" s="117"/>
      <c r="OVK106" s="117"/>
      <c r="OVL106" s="117"/>
      <c r="OVM106" s="117"/>
      <c r="OVN106" s="117"/>
      <c r="OVO106" s="117"/>
      <c r="OVP106" s="117"/>
      <c r="OVQ106" s="117"/>
      <c r="OVR106" s="117"/>
      <c r="OVS106" s="117"/>
      <c r="OVT106" s="117"/>
      <c r="OVU106" s="117"/>
      <c r="OVV106" s="117"/>
      <c r="OVW106" s="117"/>
      <c r="OVX106" s="117"/>
      <c r="OVY106" s="117"/>
      <c r="OVZ106" s="117"/>
      <c r="OWA106" s="117"/>
      <c r="OWB106" s="117"/>
      <c r="OWC106" s="117"/>
      <c r="OWD106" s="117"/>
      <c r="OWE106" s="117"/>
      <c r="OWF106" s="117"/>
      <c r="OWG106" s="117"/>
      <c r="OWH106" s="117"/>
      <c r="OWI106" s="117"/>
      <c r="OWJ106" s="117"/>
      <c r="OWK106" s="117"/>
      <c r="OWL106" s="117"/>
      <c r="OWM106" s="117"/>
      <c r="OWN106" s="117"/>
      <c r="OWO106" s="117"/>
      <c r="OWP106" s="117"/>
      <c r="OWQ106" s="117"/>
      <c r="OWR106" s="117"/>
      <c r="OWS106" s="117"/>
      <c r="OWT106" s="117"/>
      <c r="OWU106" s="117"/>
      <c r="OWV106" s="117"/>
      <c r="OWW106" s="117"/>
      <c r="OWX106" s="117"/>
      <c r="OWY106" s="117"/>
      <c r="OWZ106" s="117"/>
      <c r="OXA106" s="117"/>
      <c r="OXB106" s="117"/>
      <c r="OXC106" s="117"/>
      <c r="OXD106" s="117"/>
      <c r="OXE106" s="117"/>
      <c r="OXF106" s="117"/>
      <c r="OXG106" s="117"/>
      <c r="OXH106" s="117"/>
      <c r="OXI106" s="117"/>
      <c r="OXJ106" s="117"/>
      <c r="OXK106" s="117"/>
      <c r="OXL106" s="117"/>
      <c r="OXM106" s="117"/>
      <c r="OXN106" s="117"/>
      <c r="OXO106" s="117"/>
      <c r="OXP106" s="117"/>
      <c r="OXQ106" s="117"/>
      <c r="OXR106" s="117"/>
      <c r="OXS106" s="117"/>
      <c r="OXT106" s="117"/>
      <c r="OXU106" s="117"/>
      <c r="OXV106" s="117"/>
      <c r="OXW106" s="117"/>
      <c r="OXX106" s="117"/>
      <c r="OXY106" s="117"/>
      <c r="OXZ106" s="117"/>
      <c r="OYA106" s="117"/>
      <c r="OYB106" s="117"/>
      <c r="OYC106" s="117"/>
      <c r="OYD106" s="117"/>
      <c r="OYE106" s="117"/>
      <c r="OYF106" s="117"/>
      <c r="OYG106" s="117"/>
      <c r="OYH106" s="117"/>
      <c r="OYI106" s="117"/>
      <c r="OYJ106" s="117"/>
      <c r="OYK106" s="117"/>
      <c r="OYL106" s="117"/>
      <c r="OYM106" s="117"/>
      <c r="OYN106" s="117"/>
      <c r="OYO106" s="117"/>
      <c r="OYP106" s="117"/>
      <c r="OYQ106" s="117"/>
      <c r="OYR106" s="117"/>
      <c r="OYS106" s="117"/>
      <c r="OYT106" s="117"/>
      <c r="OYU106" s="117"/>
      <c r="OYV106" s="117"/>
      <c r="OYW106" s="117"/>
      <c r="OYX106" s="117"/>
      <c r="OYY106" s="117"/>
      <c r="OYZ106" s="117"/>
      <c r="OZA106" s="117"/>
      <c r="OZB106" s="117"/>
      <c r="OZC106" s="117"/>
      <c r="OZD106" s="117"/>
      <c r="OZE106" s="117"/>
      <c r="OZF106" s="117"/>
      <c r="OZG106" s="117"/>
      <c r="OZH106" s="117"/>
      <c r="OZI106" s="117"/>
      <c r="OZJ106" s="117"/>
      <c r="OZK106" s="117"/>
      <c r="OZL106" s="117"/>
      <c r="OZM106" s="117"/>
      <c r="OZN106" s="117"/>
      <c r="OZO106" s="117"/>
      <c r="OZP106" s="117"/>
      <c r="OZQ106" s="117"/>
      <c r="OZR106" s="117"/>
      <c r="OZS106" s="117"/>
      <c r="OZT106" s="117"/>
      <c r="OZU106" s="117"/>
      <c r="OZV106" s="117"/>
      <c r="OZW106" s="117"/>
      <c r="OZX106" s="117"/>
      <c r="OZY106" s="117"/>
      <c r="OZZ106" s="117"/>
      <c r="PAA106" s="117"/>
      <c r="PAB106" s="117"/>
      <c r="PAC106" s="117"/>
      <c r="PAD106" s="117"/>
      <c r="PAE106" s="117"/>
      <c r="PAF106" s="117"/>
      <c r="PAG106" s="117"/>
      <c r="PAH106" s="117"/>
      <c r="PAI106" s="117"/>
      <c r="PAJ106" s="117"/>
      <c r="PAK106" s="117"/>
      <c r="PAL106" s="117"/>
      <c r="PAM106" s="117"/>
      <c r="PAN106" s="117"/>
      <c r="PAO106" s="117"/>
      <c r="PAP106" s="117"/>
      <c r="PAQ106" s="117"/>
      <c r="PAR106" s="117"/>
      <c r="PAS106" s="117"/>
      <c r="PAT106" s="117"/>
      <c r="PAU106" s="117"/>
      <c r="PAV106" s="117"/>
      <c r="PAW106" s="117"/>
      <c r="PAX106" s="117"/>
      <c r="PAY106" s="117"/>
      <c r="PAZ106" s="117"/>
      <c r="PBA106" s="117"/>
      <c r="PBB106" s="117"/>
      <c r="PBC106" s="117"/>
      <c r="PBD106" s="117"/>
      <c r="PBE106" s="117"/>
      <c r="PBF106" s="117"/>
      <c r="PBG106" s="117"/>
      <c r="PBH106" s="117"/>
      <c r="PBI106" s="117"/>
      <c r="PBJ106" s="117"/>
      <c r="PBK106" s="117"/>
      <c r="PBL106" s="117"/>
      <c r="PBM106" s="117"/>
      <c r="PBN106" s="117"/>
      <c r="PBO106" s="117"/>
      <c r="PBP106" s="117"/>
      <c r="PBQ106" s="117"/>
      <c r="PBR106" s="117"/>
      <c r="PBS106" s="117"/>
      <c r="PBT106" s="117"/>
      <c r="PBU106" s="117"/>
      <c r="PBV106" s="117"/>
      <c r="PBW106" s="117"/>
      <c r="PBX106" s="117"/>
      <c r="PBY106" s="117"/>
      <c r="PBZ106" s="117"/>
      <c r="PCA106" s="117"/>
      <c r="PCB106" s="117"/>
      <c r="PCC106" s="117"/>
      <c r="PCD106" s="117"/>
      <c r="PCE106" s="117"/>
      <c r="PCF106" s="117"/>
      <c r="PCG106" s="117"/>
      <c r="PCH106" s="117"/>
      <c r="PCI106" s="117"/>
      <c r="PCJ106" s="117"/>
      <c r="PCK106" s="117"/>
      <c r="PCL106" s="117"/>
      <c r="PCM106" s="117"/>
      <c r="PCN106" s="117"/>
      <c r="PCO106" s="117"/>
      <c r="PCP106" s="117"/>
      <c r="PCQ106" s="117"/>
      <c r="PCR106" s="117"/>
      <c r="PCS106" s="117"/>
      <c r="PCT106" s="117"/>
      <c r="PCU106" s="117"/>
      <c r="PCV106" s="117"/>
      <c r="PCW106" s="117"/>
      <c r="PCX106" s="117"/>
      <c r="PCY106" s="117"/>
      <c r="PCZ106" s="117"/>
      <c r="PDA106" s="117"/>
      <c r="PDB106" s="117"/>
      <c r="PDC106" s="117"/>
      <c r="PDD106" s="117"/>
      <c r="PDE106" s="117"/>
      <c r="PDF106" s="117"/>
      <c r="PDG106" s="117"/>
      <c r="PDH106" s="117"/>
      <c r="PDI106" s="117"/>
      <c r="PDJ106" s="117"/>
      <c r="PDK106" s="117"/>
      <c r="PDL106" s="117"/>
      <c r="PDM106" s="117"/>
      <c r="PDN106" s="117"/>
      <c r="PDO106" s="117"/>
      <c r="PDP106" s="117"/>
      <c r="PDQ106" s="117"/>
      <c r="PDR106" s="117"/>
      <c r="PDS106" s="117"/>
      <c r="PDT106" s="117"/>
      <c r="PDU106" s="117"/>
      <c r="PDV106" s="117"/>
      <c r="PDW106" s="117"/>
      <c r="PDX106" s="117"/>
      <c r="PDY106" s="117"/>
      <c r="PDZ106" s="117"/>
      <c r="PEA106" s="117"/>
      <c r="PEB106" s="117"/>
      <c r="PEC106" s="117"/>
      <c r="PED106" s="117"/>
      <c r="PEE106" s="117"/>
      <c r="PEF106" s="117"/>
      <c r="PEG106" s="117"/>
      <c r="PEH106" s="117"/>
      <c r="PEI106" s="117"/>
      <c r="PEJ106" s="117"/>
      <c r="PEK106" s="117"/>
      <c r="PEL106" s="117"/>
      <c r="PEM106" s="117"/>
      <c r="PEN106" s="117"/>
      <c r="PEO106" s="117"/>
      <c r="PEP106" s="117"/>
      <c r="PEQ106" s="117"/>
      <c r="PER106" s="117"/>
      <c r="PES106" s="117"/>
      <c r="PET106" s="117"/>
      <c r="PEU106" s="117"/>
      <c r="PEV106" s="117"/>
      <c r="PEW106" s="117"/>
      <c r="PEX106" s="117"/>
      <c r="PEY106" s="117"/>
      <c r="PEZ106" s="117"/>
      <c r="PFA106" s="117"/>
      <c r="PFB106" s="117"/>
      <c r="PFC106" s="117"/>
      <c r="PFD106" s="117"/>
      <c r="PFE106" s="117"/>
      <c r="PFF106" s="117"/>
      <c r="PFG106" s="117"/>
      <c r="PFH106" s="117"/>
      <c r="PFI106" s="117"/>
      <c r="PFJ106" s="117"/>
      <c r="PFK106" s="117"/>
      <c r="PFL106" s="117"/>
      <c r="PFM106" s="117"/>
      <c r="PFN106" s="117"/>
      <c r="PFO106" s="117"/>
      <c r="PFP106" s="117"/>
      <c r="PFQ106" s="117"/>
      <c r="PFR106" s="117"/>
      <c r="PFS106" s="117"/>
      <c r="PFT106" s="117"/>
      <c r="PFU106" s="117"/>
      <c r="PFV106" s="117"/>
      <c r="PFW106" s="117"/>
      <c r="PFX106" s="117"/>
      <c r="PFY106" s="117"/>
      <c r="PFZ106" s="117"/>
      <c r="PGA106" s="117"/>
      <c r="PGB106" s="117"/>
      <c r="PGC106" s="117"/>
      <c r="PGD106" s="117"/>
      <c r="PGE106" s="117"/>
      <c r="PGF106" s="117"/>
      <c r="PGG106" s="117"/>
      <c r="PGH106" s="117"/>
      <c r="PGI106" s="117"/>
      <c r="PGJ106" s="117"/>
      <c r="PGK106" s="117"/>
      <c r="PGL106" s="117"/>
      <c r="PGM106" s="117"/>
      <c r="PGN106" s="117"/>
      <c r="PGO106" s="117"/>
      <c r="PGP106" s="117"/>
      <c r="PGQ106" s="117"/>
      <c r="PGR106" s="117"/>
      <c r="PGS106" s="117"/>
      <c r="PGT106" s="117"/>
      <c r="PGU106" s="117"/>
      <c r="PGV106" s="117"/>
      <c r="PGW106" s="117"/>
      <c r="PGX106" s="117"/>
      <c r="PGY106" s="117"/>
      <c r="PGZ106" s="117"/>
      <c r="PHA106" s="117"/>
      <c r="PHB106" s="117"/>
      <c r="PHC106" s="117"/>
      <c r="PHD106" s="117"/>
      <c r="PHE106" s="117"/>
      <c r="PHF106" s="117"/>
      <c r="PHG106" s="117"/>
      <c r="PHH106" s="117"/>
      <c r="PHI106" s="117"/>
      <c r="PHJ106" s="117"/>
      <c r="PHK106" s="117"/>
      <c r="PHL106" s="117"/>
      <c r="PHM106" s="117"/>
      <c r="PHN106" s="117"/>
      <c r="PHO106" s="117"/>
      <c r="PHP106" s="117"/>
      <c r="PHQ106" s="117"/>
      <c r="PHR106" s="117"/>
      <c r="PHS106" s="117"/>
      <c r="PHT106" s="117"/>
      <c r="PHU106" s="117"/>
      <c r="PHV106" s="117"/>
      <c r="PHW106" s="117"/>
      <c r="PHX106" s="117"/>
      <c r="PHY106" s="117"/>
      <c r="PHZ106" s="117"/>
      <c r="PIA106" s="117"/>
      <c r="PIB106" s="117"/>
      <c r="PIC106" s="117"/>
      <c r="PID106" s="117"/>
      <c r="PIE106" s="117"/>
      <c r="PIF106" s="117"/>
      <c r="PIG106" s="117"/>
      <c r="PIH106" s="117"/>
      <c r="PII106" s="117"/>
      <c r="PIJ106" s="117"/>
      <c r="PIK106" s="117"/>
      <c r="PIL106" s="117"/>
      <c r="PIM106" s="117"/>
      <c r="PIN106" s="117"/>
      <c r="PIO106" s="117"/>
      <c r="PIP106" s="117"/>
      <c r="PIQ106" s="117"/>
      <c r="PIR106" s="117"/>
      <c r="PIS106" s="117"/>
      <c r="PIT106" s="117"/>
      <c r="PIU106" s="117"/>
      <c r="PIV106" s="117"/>
      <c r="PIW106" s="117"/>
      <c r="PIX106" s="117"/>
      <c r="PIY106" s="117"/>
      <c r="PIZ106" s="117"/>
      <c r="PJA106" s="117"/>
      <c r="PJB106" s="117"/>
      <c r="PJC106" s="117"/>
      <c r="PJD106" s="117"/>
      <c r="PJE106" s="117"/>
      <c r="PJF106" s="117"/>
      <c r="PJG106" s="117"/>
      <c r="PJH106" s="117"/>
      <c r="PJI106" s="117"/>
      <c r="PJJ106" s="117"/>
      <c r="PJK106" s="117"/>
      <c r="PJL106" s="117"/>
      <c r="PJM106" s="117"/>
      <c r="PJN106" s="117"/>
      <c r="PJO106" s="117"/>
      <c r="PJP106" s="117"/>
      <c r="PJQ106" s="117"/>
      <c r="PJR106" s="117"/>
      <c r="PJS106" s="117"/>
      <c r="PJT106" s="117"/>
      <c r="PJU106" s="117"/>
      <c r="PJV106" s="117"/>
      <c r="PJW106" s="117"/>
      <c r="PJX106" s="117"/>
      <c r="PJY106" s="117"/>
      <c r="PJZ106" s="117"/>
      <c r="PKA106" s="117"/>
      <c r="PKB106" s="117"/>
      <c r="PKC106" s="117"/>
      <c r="PKD106" s="117"/>
      <c r="PKE106" s="117"/>
      <c r="PKF106" s="117"/>
      <c r="PKG106" s="117"/>
      <c r="PKH106" s="117"/>
      <c r="PKI106" s="117"/>
      <c r="PKJ106" s="117"/>
      <c r="PKK106" s="117"/>
      <c r="PKL106" s="117"/>
      <c r="PKM106" s="117"/>
      <c r="PKN106" s="117"/>
      <c r="PKO106" s="117"/>
      <c r="PKP106" s="117"/>
      <c r="PKQ106" s="117"/>
      <c r="PKR106" s="117"/>
      <c r="PKS106" s="117"/>
      <c r="PKT106" s="117"/>
      <c r="PKU106" s="117"/>
      <c r="PKV106" s="117"/>
      <c r="PKW106" s="117"/>
      <c r="PKX106" s="117"/>
      <c r="PKY106" s="117"/>
      <c r="PKZ106" s="117"/>
      <c r="PLA106" s="117"/>
      <c r="PLB106" s="117"/>
      <c r="PLC106" s="117"/>
      <c r="PLD106" s="117"/>
      <c r="PLE106" s="117"/>
      <c r="PLF106" s="117"/>
      <c r="PLG106" s="117"/>
      <c r="PLH106" s="117"/>
      <c r="PLI106" s="117"/>
      <c r="PLJ106" s="117"/>
      <c r="PLK106" s="117"/>
      <c r="PLL106" s="117"/>
      <c r="PLM106" s="117"/>
      <c r="PLN106" s="117"/>
      <c r="PLO106" s="117"/>
      <c r="PLP106" s="117"/>
      <c r="PLQ106" s="117"/>
      <c r="PLR106" s="117"/>
      <c r="PLS106" s="117"/>
      <c r="PLT106" s="117"/>
      <c r="PLU106" s="117"/>
      <c r="PLV106" s="117"/>
      <c r="PLW106" s="117"/>
      <c r="PLX106" s="117"/>
      <c r="PLY106" s="117"/>
      <c r="PLZ106" s="117"/>
      <c r="PMA106" s="117"/>
      <c r="PMB106" s="117"/>
      <c r="PMC106" s="117"/>
      <c r="PMD106" s="117"/>
      <c r="PME106" s="117"/>
      <c r="PMF106" s="117"/>
      <c r="PMG106" s="117"/>
      <c r="PMH106" s="117"/>
      <c r="PMI106" s="117"/>
      <c r="PMJ106" s="117"/>
      <c r="PMK106" s="117"/>
      <c r="PML106" s="117"/>
      <c r="PMM106" s="117"/>
      <c r="PMN106" s="117"/>
      <c r="PMO106" s="117"/>
      <c r="PMP106" s="117"/>
      <c r="PMQ106" s="117"/>
      <c r="PMR106" s="117"/>
      <c r="PMS106" s="117"/>
      <c r="PMT106" s="117"/>
      <c r="PMU106" s="117"/>
      <c r="PMV106" s="117"/>
      <c r="PMW106" s="117"/>
      <c r="PMX106" s="117"/>
      <c r="PMY106" s="117"/>
      <c r="PMZ106" s="117"/>
      <c r="PNA106" s="117"/>
      <c r="PNB106" s="117"/>
      <c r="PNC106" s="117"/>
      <c r="PND106" s="117"/>
      <c r="PNE106" s="117"/>
      <c r="PNF106" s="117"/>
      <c r="PNG106" s="117"/>
      <c r="PNH106" s="117"/>
      <c r="PNI106" s="117"/>
      <c r="PNJ106" s="117"/>
      <c r="PNK106" s="117"/>
      <c r="PNL106" s="117"/>
      <c r="PNM106" s="117"/>
      <c r="PNN106" s="117"/>
      <c r="PNO106" s="117"/>
      <c r="PNP106" s="117"/>
      <c r="PNQ106" s="117"/>
      <c r="PNR106" s="117"/>
      <c r="PNS106" s="117"/>
      <c r="PNT106" s="117"/>
      <c r="PNU106" s="117"/>
      <c r="PNV106" s="117"/>
      <c r="PNW106" s="117"/>
      <c r="PNX106" s="117"/>
      <c r="PNY106" s="117"/>
      <c r="PNZ106" s="117"/>
      <c r="POA106" s="117"/>
      <c r="POB106" s="117"/>
      <c r="POC106" s="117"/>
      <c r="POD106" s="117"/>
      <c r="POE106" s="117"/>
      <c r="POF106" s="117"/>
      <c r="POG106" s="117"/>
      <c r="POH106" s="117"/>
      <c r="POI106" s="117"/>
      <c r="POJ106" s="117"/>
      <c r="POK106" s="117"/>
      <c r="POL106" s="117"/>
      <c r="POM106" s="117"/>
      <c r="PON106" s="117"/>
      <c r="POO106" s="117"/>
      <c r="POP106" s="117"/>
      <c r="POQ106" s="117"/>
      <c r="POR106" s="117"/>
      <c r="POS106" s="117"/>
      <c r="POT106" s="117"/>
      <c r="POU106" s="117"/>
      <c r="POV106" s="117"/>
      <c r="POW106" s="117"/>
      <c r="POX106" s="117"/>
      <c r="POY106" s="117"/>
      <c r="POZ106" s="117"/>
      <c r="PPA106" s="117"/>
      <c r="PPB106" s="117"/>
      <c r="PPC106" s="117"/>
      <c r="PPD106" s="117"/>
      <c r="PPE106" s="117"/>
      <c r="PPF106" s="117"/>
      <c r="PPG106" s="117"/>
      <c r="PPH106" s="117"/>
      <c r="PPI106" s="117"/>
      <c r="PPJ106" s="117"/>
      <c r="PPK106" s="117"/>
      <c r="PPL106" s="117"/>
      <c r="PPM106" s="117"/>
      <c r="PPN106" s="117"/>
      <c r="PPO106" s="117"/>
      <c r="PPP106" s="117"/>
      <c r="PPQ106" s="117"/>
      <c r="PPR106" s="117"/>
      <c r="PPS106" s="117"/>
      <c r="PPT106" s="117"/>
      <c r="PPU106" s="117"/>
      <c r="PPV106" s="117"/>
      <c r="PPW106" s="117"/>
      <c r="PPX106" s="117"/>
      <c r="PPY106" s="117"/>
      <c r="PPZ106" s="117"/>
      <c r="PQA106" s="117"/>
      <c r="PQB106" s="117"/>
      <c r="PQC106" s="117"/>
      <c r="PQD106" s="117"/>
      <c r="PQE106" s="117"/>
      <c r="PQF106" s="117"/>
      <c r="PQG106" s="117"/>
      <c r="PQH106" s="117"/>
      <c r="PQI106" s="117"/>
      <c r="PQJ106" s="117"/>
      <c r="PQK106" s="117"/>
      <c r="PQL106" s="117"/>
      <c r="PQM106" s="117"/>
      <c r="PQN106" s="117"/>
      <c r="PQO106" s="117"/>
      <c r="PQP106" s="117"/>
      <c r="PQQ106" s="117"/>
      <c r="PQR106" s="117"/>
      <c r="PQS106" s="117"/>
      <c r="PQT106" s="117"/>
      <c r="PQU106" s="117"/>
      <c r="PQV106" s="117"/>
      <c r="PQW106" s="117"/>
      <c r="PQX106" s="117"/>
      <c r="PQY106" s="117"/>
      <c r="PQZ106" s="117"/>
      <c r="PRA106" s="117"/>
      <c r="PRB106" s="117"/>
      <c r="PRC106" s="117"/>
      <c r="PRD106" s="117"/>
      <c r="PRE106" s="117"/>
      <c r="PRF106" s="117"/>
      <c r="PRG106" s="117"/>
      <c r="PRH106" s="117"/>
      <c r="PRI106" s="117"/>
      <c r="PRJ106" s="117"/>
      <c r="PRK106" s="117"/>
      <c r="PRL106" s="117"/>
      <c r="PRM106" s="117"/>
      <c r="PRN106" s="117"/>
      <c r="PRO106" s="117"/>
      <c r="PRP106" s="117"/>
      <c r="PRQ106" s="117"/>
      <c r="PRR106" s="117"/>
      <c r="PRS106" s="117"/>
      <c r="PRT106" s="117"/>
      <c r="PRU106" s="117"/>
      <c r="PRV106" s="117"/>
      <c r="PRW106" s="117"/>
      <c r="PRX106" s="117"/>
      <c r="PRY106" s="117"/>
      <c r="PRZ106" s="117"/>
      <c r="PSA106" s="117"/>
      <c r="PSB106" s="117"/>
      <c r="PSC106" s="117"/>
      <c r="PSD106" s="117"/>
      <c r="PSE106" s="117"/>
      <c r="PSF106" s="117"/>
      <c r="PSG106" s="117"/>
      <c r="PSH106" s="117"/>
      <c r="PSI106" s="117"/>
      <c r="PSJ106" s="117"/>
      <c r="PSK106" s="117"/>
      <c r="PSL106" s="117"/>
      <c r="PSM106" s="117"/>
      <c r="PSN106" s="117"/>
      <c r="PSO106" s="117"/>
      <c r="PSP106" s="117"/>
      <c r="PSQ106" s="117"/>
      <c r="PSR106" s="117"/>
      <c r="PSS106" s="117"/>
      <c r="PST106" s="117"/>
      <c r="PSU106" s="117"/>
      <c r="PSV106" s="117"/>
      <c r="PSW106" s="117"/>
      <c r="PSX106" s="117"/>
      <c r="PSY106" s="117"/>
      <c r="PSZ106" s="117"/>
      <c r="PTA106" s="117"/>
      <c r="PTB106" s="117"/>
      <c r="PTC106" s="117"/>
      <c r="PTD106" s="117"/>
      <c r="PTE106" s="117"/>
      <c r="PTF106" s="117"/>
      <c r="PTG106" s="117"/>
      <c r="PTH106" s="117"/>
      <c r="PTI106" s="117"/>
      <c r="PTJ106" s="117"/>
      <c r="PTK106" s="117"/>
      <c r="PTL106" s="117"/>
      <c r="PTM106" s="117"/>
      <c r="PTN106" s="117"/>
      <c r="PTO106" s="117"/>
      <c r="PTP106" s="117"/>
      <c r="PTQ106" s="117"/>
      <c r="PTR106" s="117"/>
      <c r="PTS106" s="117"/>
      <c r="PTT106" s="117"/>
      <c r="PTU106" s="117"/>
      <c r="PTV106" s="117"/>
      <c r="PTW106" s="117"/>
      <c r="PTX106" s="117"/>
      <c r="PTY106" s="117"/>
      <c r="PTZ106" s="117"/>
      <c r="PUA106" s="117"/>
      <c r="PUB106" s="117"/>
      <c r="PUC106" s="117"/>
      <c r="PUD106" s="117"/>
      <c r="PUE106" s="117"/>
      <c r="PUF106" s="117"/>
      <c r="PUG106" s="117"/>
      <c r="PUH106" s="117"/>
      <c r="PUI106" s="117"/>
      <c r="PUJ106" s="117"/>
      <c r="PUK106" s="117"/>
      <c r="PUL106" s="117"/>
      <c r="PUM106" s="117"/>
      <c r="PUN106" s="117"/>
      <c r="PUO106" s="117"/>
      <c r="PUP106" s="117"/>
      <c r="PUQ106" s="117"/>
      <c r="PUR106" s="117"/>
      <c r="PUS106" s="117"/>
      <c r="PUT106" s="117"/>
      <c r="PUU106" s="117"/>
      <c r="PUV106" s="117"/>
      <c r="PUW106" s="117"/>
      <c r="PUX106" s="117"/>
      <c r="PUY106" s="117"/>
      <c r="PUZ106" s="117"/>
      <c r="PVA106" s="117"/>
      <c r="PVB106" s="117"/>
      <c r="PVC106" s="117"/>
      <c r="PVD106" s="117"/>
      <c r="PVE106" s="117"/>
      <c r="PVF106" s="117"/>
      <c r="PVG106" s="117"/>
      <c r="PVH106" s="117"/>
      <c r="PVI106" s="117"/>
      <c r="PVJ106" s="117"/>
      <c r="PVK106" s="117"/>
      <c r="PVL106" s="117"/>
      <c r="PVM106" s="117"/>
      <c r="PVN106" s="117"/>
      <c r="PVO106" s="117"/>
      <c r="PVP106" s="117"/>
      <c r="PVQ106" s="117"/>
      <c r="PVR106" s="117"/>
      <c r="PVS106" s="117"/>
      <c r="PVT106" s="117"/>
      <c r="PVU106" s="117"/>
      <c r="PVV106" s="117"/>
      <c r="PVW106" s="117"/>
      <c r="PVX106" s="117"/>
      <c r="PVY106" s="117"/>
      <c r="PVZ106" s="117"/>
      <c r="PWA106" s="117"/>
      <c r="PWB106" s="117"/>
      <c r="PWC106" s="117"/>
      <c r="PWD106" s="117"/>
      <c r="PWE106" s="117"/>
      <c r="PWF106" s="117"/>
      <c r="PWG106" s="117"/>
      <c r="PWH106" s="117"/>
      <c r="PWI106" s="117"/>
      <c r="PWJ106" s="117"/>
      <c r="PWK106" s="117"/>
      <c r="PWL106" s="117"/>
      <c r="PWM106" s="117"/>
      <c r="PWN106" s="117"/>
      <c r="PWO106" s="117"/>
      <c r="PWP106" s="117"/>
      <c r="PWQ106" s="117"/>
      <c r="PWR106" s="117"/>
      <c r="PWS106" s="117"/>
      <c r="PWT106" s="117"/>
      <c r="PWU106" s="117"/>
      <c r="PWV106" s="117"/>
      <c r="PWW106" s="117"/>
      <c r="PWX106" s="117"/>
      <c r="PWY106" s="117"/>
      <c r="PWZ106" s="117"/>
      <c r="PXA106" s="117"/>
      <c r="PXB106" s="117"/>
      <c r="PXC106" s="117"/>
      <c r="PXD106" s="117"/>
      <c r="PXE106" s="117"/>
      <c r="PXF106" s="117"/>
      <c r="PXG106" s="117"/>
      <c r="PXH106" s="117"/>
      <c r="PXI106" s="117"/>
      <c r="PXJ106" s="117"/>
      <c r="PXK106" s="117"/>
      <c r="PXL106" s="117"/>
      <c r="PXM106" s="117"/>
      <c r="PXN106" s="117"/>
      <c r="PXO106" s="117"/>
      <c r="PXP106" s="117"/>
      <c r="PXQ106" s="117"/>
      <c r="PXR106" s="117"/>
      <c r="PXS106" s="117"/>
      <c r="PXT106" s="117"/>
      <c r="PXU106" s="117"/>
      <c r="PXV106" s="117"/>
      <c r="PXW106" s="117"/>
      <c r="PXX106" s="117"/>
      <c r="PXY106" s="117"/>
      <c r="PXZ106" s="117"/>
      <c r="PYA106" s="117"/>
      <c r="PYB106" s="117"/>
      <c r="PYC106" s="117"/>
      <c r="PYD106" s="117"/>
      <c r="PYE106" s="117"/>
      <c r="PYF106" s="117"/>
      <c r="PYG106" s="117"/>
      <c r="PYH106" s="117"/>
      <c r="PYI106" s="117"/>
      <c r="PYJ106" s="117"/>
      <c r="PYK106" s="117"/>
      <c r="PYL106" s="117"/>
      <c r="PYM106" s="117"/>
      <c r="PYN106" s="117"/>
      <c r="PYO106" s="117"/>
      <c r="PYP106" s="117"/>
      <c r="PYQ106" s="117"/>
      <c r="PYR106" s="117"/>
      <c r="PYS106" s="117"/>
      <c r="PYT106" s="117"/>
      <c r="PYU106" s="117"/>
      <c r="PYV106" s="117"/>
      <c r="PYW106" s="117"/>
      <c r="PYX106" s="117"/>
      <c r="PYY106" s="117"/>
      <c r="PYZ106" s="117"/>
      <c r="PZA106" s="117"/>
      <c r="PZB106" s="117"/>
      <c r="PZC106" s="117"/>
      <c r="PZD106" s="117"/>
      <c r="PZE106" s="117"/>
      <c r="PZF106" s="117"/>
      <c r="PZG106" s="117"/>
      <c r="PZH106" s="117"/>
      <c r="PZI106" s="117"/>
      <c r="PZJ106" s="117"/>
      <c r="PZK106" s="117"/>
      <c r="PZL106" s="117"/>
      <c r="PZM106" s="117"/>
      <c r="PZN106" s="117"/>
      <c r="PZO106" s="117"/>
      <c r="PZP106" s="117"/>
      <c r="PZQ106" s="117"/>
      <c r="PZR106" s="117"/>
      <c r="PZS106" s="117"/>
      <c r="PZT106" s="117"/>
      <c r="PZU106" s="117"/>
      <c r="PZV106" s="117"/>
      <c r="PZW106" s="117"/>
      <c r="PZX106" s="117"/>
      <c r="PZY106" s="117"/>
      <c r="PZZ106" s="117"/>
      <c r="QAA106" s="117"/>
      <c r="QAB106" s="117"/>
      <c r="QAC106" s="117"/>
      <c r="QAD106" s="117"/>
      <c r="QAE106" s="117"/>
      <c r="QAF106" s="117"/>
      <c r="QAG106" s="117"/>
      <c r="QAH106" s="117"/>
      <c r="QAI106" s="117"/>
      <c r="QAJ106" s="117"/>
      <c r="QAK106" s="117"/>
      <c r="QAL106" s="117"/>
      <c r="QAM106" s="117"/>
      <c r="QAN106" s="117"/>
      <c r="QAO106" s="117"/>
      <c r="QAP106" s="117"/>
      <c r="QAQ106" s="117"/>
      <c r="QAR106" s="117"/>
      <c r="QAS106" s="117"/>
      <c r="QAT106" s="117"/>
      <c r="QAU106" s="117"/>
      <c r="QAV106" s="117"/>
      <c r="QAW106" s="117"/>
      <c r="QAX106" s="117"/>
      <c r="QAY106" s="117"/>
      <c r="QAZ106" s="117"/>
      <c r="QBA106" s="117"/>
      <c r="QBB106" s="117"/>
      <c r="QBC106" s="117"/>
      <c r="QBD106" s="117"/>
      <c r="QBE106" s="117"/>
      <c r="QBF106" s="117"/>
      <c r="QBG106" s="117"/>
      <c r="QBH106" s="117"/>
      <c r="QBI106" s="117"/>
      <c r="QBJ106" s="117"/>
      <c r="QBK106" s="117"/>
      <c r="QBL106" s="117"/>
      <c r="QBM106" s="117"/>
      <c r="QBN106" s="117"/>
      <c r="QBO106" s="117"/>
      <c r="QBP106" s="117"/>
      <c r="QBQ106" s="117"/>
      <c r="QBR106" s="117"/>
      <c r="QBS106" s="117"/>
      <c r="QBT106" s="117"/>
      <c r="QBU106" s="117"/>
      <c r="QBV106" s="117"/>
      <c r="QBW106" s="117"/>
      <c r="QBX106" s="117"/>
      <c r="QBY106" s="117"/>
      <c r="QBZ106" s="117"/>
      <c r="QCA106" s="117"/>
      <c r="QCB106" s="117"/>
      <c r="QCC106" s="117"/>
      <c r="QCD106" s="117"/>
      <c r="QCE106" s="117"/>
      <c r="QCF106" s="117"/>
      <c r="QCG106" s="117"/>
      <c r="QCH106" s="117"/>
      <c r="QCI106" s="117"/>
      <c r="QCJ106" s="117"/>
      <c r="QCK106" s="117"/>
      <c r="QCL106" s="117"/>
      <c r="QCM106" s="117"/>
      <c r="QCN106" s="117"/>
      <c r="QCO106" s="117"/>
      <c r="QCP106" s="117"/>
      <c r="QCQ106" s="117"/>
      <c r="QCR106" s="117"/>
      <c r="QCS106" s="117"/>
      <c r="QCT106" s="117"/>
      <c r="QCU106" s="117"/>
      <c r="QCV106" s="117"/>
      <c r="QCW106" s="117"/>
      <c r="QCX106" s="117"/>
      <c r="QCY106" s="117"/>
      <c r="QCZ106" s="117"/>
      <c r="QDA106" s="117"/>
      <c r="QDB106" s="117"/>
      <c r="QDC106" s="117"/>
      <c r="QDD106" s="117"/>
      <c r="QDE106" s="117"/>
      <c r="QDF106" s="117"/>
      <c r="QDG106" s="117"/>
      <c r="QDH106" s="117"/>
      <c r="QDI106" s="117"/>
      <c r="QDJ106" s="117"/>
      <c r="QDK106" s="117"/>
      <c r="QDL106" s="117"/>
      <c r="QDM106" s="117"/>
      <c r="QDN106" s="117"/>
      <c r="QDO106" s="117"/>
      <c r="QDP106" s="117"/>
      <c r="QDQ106" s="117"/>
      <c r="QDR106" s="117"/>
      <c r="QDS106" s="117"/>
      <c r="QDT106" s="117"/>
      <c r="QDU106" s="117"/>
      <c r="QDV106" s="117"/>
      <c r="QDW106" s="117"/>
      <c r="QDX106" s="117"/>
      <c r="QDY106" s="117"/>
      <c r="QDZ106" s="117"/>
      <c r="QEA106" s="117"/>
      <c r="QEB106" s="117"/>
      <c r="QEC106" s="117"/>
      <c r="QED106" s="117"/>
      <c r="QEE106" s="117"/>
      <c r="QEF106" s="117"/>
      <c r="QEG106" s="117"/>
      <c r="QEH106" s="117"/>
      <c r="QEI106" s="117"/>
      <c r="QEJ106" s="117"/>
      <c r="QEK106" s="117"/>
      <c r="QEL106" s="117"/>
      <c r="QEM106" s="117"/>
      <c r="QEN106" s="117"/>
      <c r="QEO106" s="117"/>
      <c r="QEP106" s="117"/>
      <c r="QEQ106" s="117"/>
      <c r="QER106" s="117"/>
      <c r="QES106" s="117"/>
      <c r="QET106" s="117"/>
      <c r="QEU106" s="117"/>
      <c r="QEV106" s="117"/>
      <c r="QEW106" s="117"/>
      <c r="QEX106" s="117"/>
      <c r="QEY106" s="117"/>
      <c r="QEZ106" s="117"/>
      <c r="QFA106" s="117"/>
      <c r="QFB106" s="117"/>
      <c r="QFC106" s="117"/>
      <c r="QFD106" s="117"/>
      <c r="QFE106" s="117"/>
      <c r="QFF106" s="117"/>
      <c r="QFG106" s="117"/>
      <c r="QFH106" s="117"/>
      <c r="QFI106" s="117"/>
      <c r="QFJ106" s="117"/>
      <c r="QFK106" s="117"/>
      <c r="QFL106" s="117"/>
      <c r="QFM106" s="117"/>
      <c r="QFN106" s="117"/>
      <c r="QFO106" s="117"/>
      <c r="QFP106" s="117"/>
      <c r="QFQ106" s="117"/>
      <c r="QFR106" s="117"/>
      <c r="QFS106" s="117"/>
      <c r="QFT106" s="117"/>
      <c r="QFU106" s="117"/>
      <c r="QFV106" s="117"/>
      <c r="QFW106" s="117"/>
      <c r="QFX106" s="117"/>
      <c r="QFY106" s="117"/>
      <c r="QFZ106" s="117"/>
      <c r="QGA106" s="117"/>
      <c r="QGB106" s="117"/>
      <c r="QGC106" s="117"/>
      <c r="QGD106" s="117"/>
      <c r="QGE106" s="117"/>
      <c r="QGF106" s="117"/>
      <c r="QGG106" s="117"/>
      <c r="QGH106" s="117"/>
      <c r="QGI106" s="117"/>
      <c r="QGJ106" s="117"/>
      <c r="QGK106" s="117"/>
      <c r="QGL106" s="117"/>
      <c r="QGM106" s="117"/>
      <c r="QGN106" s="117"/>
      <c r="QGO106" s="117"/>
      <c r="QGP106" s="117"/>
      <c r="QGQ106" s="117"/>
      <c r="QGR106" s="117"/>
      <c r="QGS106" s="117"/>
      <c r="QGT106" s="117"/>
      <c r="QGU106" s="117"/>
      <c r="QGV106" s="117"/>
      <c r="QGW106" s="117"/>
      <c r="QGX106" s="117"/>
      <c r="QGY106" s="117"/>
      <c r="QGZ106" s="117"/>
      <c r="QHA106" s="117"/>
      <c r="QHB106" s="117"/>
      <c r="QHC106" s="117"/>
      <c r="QHD106" s="117"/>
      <c r="QHE106" s="117"/>
      <c r="QHF106" s="117"/>
      <c r="QHG106" s="117"/>
      <c r="QHH106" s="117"/>
      <c r="QHI106" s="117"/>
      <c r="QHJ106" s="117"/>
      <c r="QHK106" s="117"/>
      <c r="QHL106" s="117"/>
      <c r="QHM106" s="117"/>
      <c r="QHN106" s="117"/>
      <c r="QHO106" s="117"/>
      <c r="QHP106" s="117"/>
      <c r="QHQ106" s="117"/>
      <c r="QHR106" s="117"/>
      <c r="QHS106" s="117"/>
      <c r="QHT106" s="117"/>
      <c r="QHU106" s="117"/>
      <c r="QHV106" s="117"/>
      <c r="QHW106" s="117"/>
      <c r="QHX106" s="117"/>
      <c r="QHY106" s="117"/>
      <c r="QHZ106" s="117"/>
      <c r="QIA106" s="117"/>
      <c r="QIB106" s="117"/>
      <c r="QIC106" s="117"/>
      <c r="QID106" s="117"/>
      <c r="QIE106" s="117"/>
      <c r="QIF106" s="117"/>
      <c r="QIG106" s="117"/>
      <c r="QIH106" s="117"/>
      <c r="QII106" s="117"/>
      <c r="QIJ106" s="117"/>
      <c r="QIK106" s="117"/>
      <c r="QIL106" s="117"/>
      <c r="QIM106" s="117"/>
      <c r="QIN106" s="117"/>
      <c r="QIO106" s="117"/>
      <c r="QIP106" s="117"/>
      <c r="QIQ106" s="117"/>
      <c r="QIR106" s="117"/>
      <c r="QIS106" s="117"/>
      <c r="QIT106" s="117"/>
      <c r="QIU106" s="117"/>
      <c r="QIV106" s="117"/>
      <c r="QIW106" s="117"/>
      <c r="QIX106" s="117"/>
      <c r="QIY106" s="117"/>
      <c r="QIZ106" s="117"/>
      <c r="QJA106" s="117"/>
      <c r="QJB106" s="117"/>
      <c r="QJC106" s="117"/>
      <c r="QJD106" s="117"/>
      <c r="QJE106" s="117"/>
      <c r="QJF106" s="117"/>
      <c r="QJG106" s="117"/>
      <c r="QJH106" s="117"/>
      <c r="QJI106" s="117"/>
      <c r="QJJ106" s="117"/>
      <c r="QJK106" s="117"/>
      <c r="QJL106" s="117"/>
      <c r="QJM106" s="117"/>
      <c r="QJN106" s="117"/>
      <c r="QJO106" s="117"/>
      <c r="QJP106" s="117"/>
      <c r="QJQ106" s="117"/>
      <c r="QJR106" s="117"/>
      <c r="QJS106" s="117"/>
      <c r="QJT106" s="117"/>
      <c r="QJU106" s="117"/>
      <c r="QJV106" s="117"/>
      <c r="QJW106" s="117"/>
      <c r="QJX106" s="117"/>
      <c r="QJY106" s="117"/>
      <c r="QJZ106" s="117"/>
      <c r="QKA106" s="117"/>
      <c r="QKB106" s="117"/>
      <c r="QKC106" s="117"/>
      <c r="QKD106" s="117"/>
      <c r="QKE106" s="117"/>
      <c r="QKF106" s="117"/>
      <c r="QKG106" s="117"/>
      <c r="QKH106" s="117"/>
      <c r="QKI106" s="117"/>
      <c r="QKJ106" s="117"/>
      <c r="QKK106" s="117"/>
      <c r="QKL106" s="117"/>
      <c r="QKM106" s="117"/>
      <c r="QKN106" s="117"/>
      <c r="QKO106" s="117"/>
      <c r="QKP106" s="117"/>
      <c r="QKQ106" s="117"/>
      <c r="QKR106" s="117"/>
      <c r="QKS106" s="117"/>
      <c r="QKT106" s="117"/>
      <c r="QKU106" s="117"/>
      <c r="QKV106" s="117"/>
      <c r="QKW106" s="117"/>
      <c r="QKX106" s="117"/>
      <c r="QKY106" s="117"/>
      <c r="QKZ106" s="117"/>
      <c r="QLA106" s="117"/>
      <c r="QLB106" s="117"/>
      <c r="QLC106" s="117"/>
      <c r="QLD106" s="117"/>
      <c r="QLE106" s="117"/>
      <c r="QLF106" s="117"/>
      <c r="QLG106" s="117"/>
      <c r="QLH106" s="117"/>
      <c r="QLI106" s="117"/>
      <c r="QLJ106" s="117"/>
      <c r="QLK106" s="117"/>
      <c r="QLL106" s="117"/>
      <c r="QLM106" s="117"/>
      <c r="QLN106" s="117"/>
      <c r="QLO106" s="117"/>
      <c r="QLP106" s="117"/>
      <c r="QLQ106" s="117"/>
      <c r="QLR106" s="117"/>
      <c r="QLS106" s="117"/>
      <c r="QLT106" s="117"/>
      <c r="QLU106" s="117"/>
      <c r="QLV106" s="117"/>
      <c r="QLW106" s="117"/>
      <c r="QLX106" s="117"/>
      <c r="QLY106" s="117"/>
      <c r="QLZ106" s="117"/>
      <c r="QMA106" s="117"/>
      <c r="QMB106" s="117"/>
      <c r="QMC106" s="117"/>
      <c r="QMD106" s="117"/>
      <c r="QME106" s="117"/>
      <c r="QMF106" s="117"/>
      <c r="QMG106" s="117"/>
      <c r="QMH106" s="117"/>
      <c r="QMI106" s="117"/>
      <c r="QMJ106" s="117"/>
      <c r="QMK106" s="117"/>
      <c r="QML106" s="117"/>
      <c r="QMM106" s="117"/>
      <c r="QMN106" s="117"/>
      <c r="QMO106" s="117"/>
      <c r="QMP106" s="117"/>
      <c r="QMQ106" s="117"/>
      <c r="QMR106" s="117"/>
      <c r="QMS106" s="117"/>
      <c r="QMT106" s="117"/>
      <c r="QMU106" s="117"/>
      <c r="QMV106" s="117"/>
      <c r="QMW106" s="117"/>
      <c r="QMX106" s="117"/>
      <c r="QMY106" s="117"/>
      <c r="QMZ106" s="117"/>
      <c r="QNA106" s="117"/>
      <c r="QNB106" s="117"/>
      <c r="QNC106" s="117"/>
      <c r="QND106" s="117"/>
      <c r="QNE106" s="117"/>
      <c r="QNF106" s="117"/>
      <c r="QNG106" s="117"/>
      <c r="QNH106" s="117"/>
      <c r="QNI106" s="117"/>
      <c r="QNJ106" s="117"/>
      <c r="QNK106" s="117"/>
      <c r="QNL106" s="117"/>
      <c r="QNM106" s="117"/>
      <c r="QNN106" s="117"/>
      <c r="QNO106" s="117"/>
      <c r="QNP106" s="117"/>
      <c r="QNQ106" s="117"/>
      <c r="QNR106" s="117"/>
      <c r="QNS106" s="117"/>
      <c r="QNT106" s="117"/>
      <c r="QNU106" s="117"/>
      <c r="QNV106" s="117"/>
      <c r="QNW106" s="117"/>
      <c r="QNX106" s="117"/>
      <c r="QNY106" s="117"/>
      <c r="QNZ106" s="117"/>
      <c r="QOA106" s="117"/>
      <c r="QOB106" s="117"/>
      <c r="QOC106" s="117"/>
      <c r="QOD106" s="117"/>
      <c r="QOE106" s="117"/>
      <c r="QOF106" s="117"/>
      <c r="QOG106" s="117"/>
      <c r="QOH106" s="117"/>
      <c r="QOI106" s="117"/>
      <c r="QOJ106" s="117"/>
      <c r="QOK106" s="117"/>
      <c r="QOL106" s="117"/>
      <c r="QOM106" s="117"/>
      <c r="QON106" s="117"/>
      <c r="QOO106" s="117"/>
      <c r="QOP106" s="117"/>
      <c r="QOQ106" s="117"/>
      <c r="QOR106" s="117"/>
      <c r="QOS106" s="117"/>
      <c r="QOT106" s="117"/>
      <c r="QOU106" s="117"/>
      <c r="QOV106" s="117"/>
      <c r="QOW106" s="117"/>
      <c r="QOX106" s="117"/>
      <c r="QOY106" s="117"/>
      <c r="QOZ106" s="117"/>
      <c r="QPA106" s="117"/>
      <c r="QPB106" s="117"/>
      <c r="QPC106" s="117"/>
      <c r="QPD106" s="117"/>
      <c r="QPE106" s="117"/>
      <c r="QPF106" s="117"/>
      <c r="QPG106" s="117"/>
      <c r="QPH106" s="117"/>
      <c r="QPI106" s="117"/>
      <c r="QPJ106" s="117"/>
      <c r="QPK106" s="117"/>
      <c r="QPL106" s="117"/>
      <c r="QPM106" s="117"/>
      <c r="QPN106" s="117"/>
      <c r="QPO106" s="117"/>
      <c r="QPP106" s="117"/>
      <c r="QPQ106" s="117"/>
      <c r="QPR106" s="117"/>
      <c r="QPS106" s="117"/>
      <c r="QPT106" s="117"/>
      <c r="QPU106" s="117"/>
      <c r="QPV106" s="117"/>
      <c r="QPW106" s="117"/>
      <c r="QPX106" s="117"/>
      <c r="QPY106" s="117"/>
      <c r="QPZ106" s="117"/>
      <c r="QQA106" s="117"/>
      <c r="QQB106" s="117"/>
      <c r="QQC106" s="117"/>
      <c r="QQD106" s="117"/>
      <c r="QQE106" s="117"/>
      <c r="QQF106" s="117"/>
      <c r="QQG106" s="117"/>
      <c r="QQH106" s="117"/>
      <c r="QQI106" s="117"/>
      <c r="QQJ106" s="117"/>
      <c r="QQK106" s="117"/>
      <c r="QQL106" s="117"/>
      <c r="QQM106" s="117"/>
      <c r="QQN106" s="117"/>
      <c r="QQO106" s="117"/>
      <c r="QQP106" s="117"/>
      <c r="QQQ106" s="117"/>
      <c r="QQR106" s="117"/>
      <c r="QQS106" s="117"/>
      <c r="QQT106" s="117"/>
      <c r="QQU106" s="117"/>
      <c r="QQV106" s="117"/>
      <c r="QQW106" s="117"/>
      <c r="QQX106" s="117"/>
      <c r="QQY106" s="117"/>
      <c r="QQZ106" s="117"/>
      <c r="QRA106" s="117"/>
      <c r="QRB106" s="117"/>
      <c r="QRC106" s="117"/>
      <c r="QRD106" s="117"/>
      <c r="QRE106" s="117"/>
      <c r="QRF106" s="117"/>
      <c r="QRG106" s="117"/>
      <c r="QRH106" s="117"/>
      <c r="QRI106" s="117"/>
      <c r="QRJ106" s="117"/>
      <c r="QRK106" s="117"/>
      <c r="QRL106" s="117"/>
      <c r="QRM106" s="117"/>
      <c r="QRN106" s="117"/>
      <c r="QRO106" s="117"/>
      <c r="QRP106" s="117"/>
      <c r="QRQ106" s="117"/>
      <c r="QRR106" s="117"/>
      <c r="QRS106" s="117"/>
      <c r="QRT106" s="117"/>
      <c r="QRU106" s="117"/>
      <c r="QRV106" s="117"/>
      <c r="QRW106" s="117"/>
      <c r="QRX106" s="117"/>
      <c r="QRY106" s="117"/>
      <c r="QRZ106" s="117"/>
      <c r="QSA106" s="117"/>
      <c r="QSB106" s="117"/>
      <c r="QSC106" s="117"/>
      <c r="QSD106" s="117"/>
      <c r="QSE106" s="117"/>
      <c r="QSF106" s="117"/>
      <c r="QSG106" s="117"/>
      <c r="QSH106" s="117"/>
      <c r="QSI106" s="117"/>
      <c r="QSJ106" s="117"/>
      <c r="QSK106" s="117"/>
      <c r="QSL106" s="117"/>
      <c r="QSM106" s="117"/>
      <c r="QSN106" s="117"/>
      <c r="QSO106" s="117"/>
      <c r="QSP106" s="117"/>
      <c r="QSQ106" s="117"/>
      <c r="QSR106" s="117"/>
      <c r="QSS106" s="117"/>
      <c r="QST106" s="117"/>
      <c r="QSU106" s="117"/>
      <c r="QSV106" s="117"/>
      <c r="QSW106" s="117"/>
      <c r="QSX106" s="117"/>
      <c r="QSY106" s="117"/>
      <c r="QSZ106" s="117"/>
      <c r="QTA106" s="117"/>
      <c r="QTB106" s="117"/>
      <c r="QTC106" s="117"/>
      <c r="QTD106" s="117"/>
      <c r="QTE106" s="117"/>
      <c r="QTF106" s="117"/>
      <c r="QTG106" s="117"/>
      <c r="QTH106" s="117"/>
      <c r="QTI106" s="117"/>
      <c r="QTJ106" s="117"/>
      <c r="QTK106" s="117"/>
      <c r="QTL106" s="117"/>
      <c r="QTM106" s="117"/>
      <c r="QTN106" s="117"/>
      <c r="QTO106" s="117"/>
      <c r="QTP106" s="117"/>
      <c r="QTQ106" s="117"/>
      <c r="QTR106" s="117"/>
      <c r="QTS106" s="117"/>
      <c r="QTT106" s="117"/>
      <c r="QTU106" s="117"/>
      <c r="QTV106" s="117"/>
      <c r="QTW106" s="117"/>
      <c r="QTX106" s="117"/>
      <c r="QTY106" s="117"/>
      <c r="QTZ106" s="117"/>
      <c r="QUA106" s="117"/>
      <c r="QUB106" s="117"/>
      <c r="QUC106" s="117"/>
      <c r="QUD106" s="117"/>
      <c r="QUE106" s="117"/>
      <c r="QUF106" s="117"/>
      <c r="QUG106" s="117"/>
      <c r="QUH106" s="117"/>
      <c r="QUI106" s="117"/>
      <c r="QUJ106" s="117"/>
      <c r="QUK106" s="117"/>
      <c r="QUL106" s="117"/>
      <c r="QUM106" s="117"/>
      <c r="QUN106" s="117"/>
      <c r="QUO106" s="117"/>
      <c r="QUP106" s="117"/>
      <c r="QUQ106" s="117"/>
      <c r="QUR106" s="117"/>
      <c r="QUS106" s="117"/>
      <c r="QUT106" s="117"/>
      <c r="QUU106" s="117"/>
      <c r="QUV106" s="117"/>
      <c r="QUW106" s="117"/>
      <c r="QUX106" s="117"/>
      <c r="QUY106" s="117"/>
      <c r="QUZ106" s="117"/>
      <c r="QVA106" s="117"/>
      <c r="QVB106" s="117"/>
      <c r="QVC106" s="117"/>
      <c r="QVD106" s="117"/>
      <c r="QVE106" s="117"/>
      <c r="QVF106" s="117"/>
      <c r="QVG106" s="117"/>
      <c r="QVH106" s="117"/>
      <c r="QVI106" s="117"/>
      <c r="QVJ106" s="117"/>
      <c r="QVK106" s="117"/>
      <c r="QVL106" s="117"/>
      <c r="QVM106" s="117"/>
      <c r="QVN106" s="117"/>
      <c r="QVO106" s="117"/>
      <c r="QVP106" s="117"/>
      <c r="QVQ106" s="117"/>
      <c r="QVR106" s="117"/>
      <c r="QVS106" s="117"/>
      <c r="QVT106" s="117"/>
      <c r="QVU106" s="117"/>
      <c r="QVV106" s="117"/>
      <c r="QVW106" s="117"/>
      <c r="QVX106" s="117"/>
      <c r="QVY106" s="117"/>
      <c r="QVZ106" s="117"/>
      <c r="QWA106" s="117"/>
      <c r="QWB106" s="117"/>
      <c r="QWC106" s="117"/>
      <c r="QWD106" s="117"/>
      <c r="QWE106" s="117"/>
      <c r="QWF106" s="117"/>
      <c r="QWG106" s="117"/>
      <c r="QWH106" s="117"/>
      <c r="QWI106" s="117"/>
      <c r="QWJ106" s="117"/>
      <c r="QWK106" s="117"/>
      <c r="QWL106" s="117"/>
      <c r="QWM106" s="117"/>
      <c r="QWN106" s="117"/>
      <c r="QWO106" s="117"/>
      <c r="QWP106" s="117"/>
      <c r="QWQ106" s="117"/>
      <c r="QWR106" s="117"/>
      <c r="QWS106" s="117"/>
      <c r="QWT106" s="117"/>
      <c r="QWU106" s="117"/>
      <c r="QWV106" s="117"/>
      <c r="QWW106" s="117"/>
      <c r="QWX106" s="117"/>
      <c r="QWY106" s="117"/>
      <c r="QWZ106" s="117"/>
      <c r="QXA106" s="117"/>
      <c r="QXB106" s="117"/>
      <c r="QXC106" s="117"/>
      <c r="QXD106" s="117"/>
      <c r="QXE106" s="117"/>
      <c r="QXF106" s="117"/>
      <c r="QXG106" s="117"/>
      <c r="QXH106" s="117"/>
      <c r="QXI106" s="117"/>
      <c r="QXJ106" s="117"/>
      <c r="QXK106" s="117"/>
      <c r="QXL106" s="117"/>
      <c r="QXM106" s="117"/>
      <c r="QXN106" s="117"/>
      <c r="QXO106" s="117"/>
      <c r="QXP106" s="117"/>
      <c r="QXQ106" s="117"/>
      <c r="QXR106" s="117"/>
      <c r="QXS106" s="117"/>
      <c r="QXT106" s="117"/>
      <c r="QXU106" s="117"/>
      <c r="QXV106" s="117"/>
      <c r="QXW106" s="117"/>
      <c r="QXX106" s="117"/>
      <c r="QXY106" s="117"/>
      <c r="QXZ106" s="117"/>
      <c r="QYA106" s="117"/>
      <c r="QYB106" s="117"/>
      <c r="QYC106" s="117"/>
      <c r="QYD106" s="117"/>
      <c r="QYE106" s="117"/>
      <c r="QYF106" s="117"/>
      <c r="QYG106" s="117"/>
      <c r="QYH106" s="117"/>
      <c r="QYI106" s="117"/>
      <c r="QYJ106" s="117"/>
      <c r="QYK106" s="117"/>
      <c r="QYL106" s="117"/>
      <c r="QYM106" s="117"/>
      <c r="QYN106" s="117"/>
      <c r="QYO106" s="117"/>
      <c r="QYP106" s="117"/>
      <c r="QYQ106" s="117"/>
      <c r="QYR106" s="117"/>
      <c r="QYS106" s="117"/>
      <c r="QYT106" s="117"/>
      <c r="QYU106" s="117"/>
      <c r="QYV106" s="117"/>
      <c r="QYW106" s="117"/>
      <c r="QYX106" s="117"/>
      <c r="QYY106" s="117"/>
      <c r="QYZ106" s="117"/>
      <c r="QZA106" s="117"/>
      <c r="QZB106" s="117"/>
      <c r="QZC106" s="117"/>
      <c r="QZD106" s="117"/>
      <c r="QZE106" s="117"/>
      <c r="QZF106" s="117"/>
      <c r="QZG106" s="117"/>
      <c r="QZH106" s="117"/>
      <c r="QZI106" s="117"/>
      <c r="QZJ106" s="117"/>
      <c r="QZK106" s="117"/>
      <c r="QZL106" s="117"/>
      <c r="QZM106" s="117"/>
      <c r="QZN106" s="117"/>
      <c r="QZO106" s="117"/>
      <c r="QZP106" s="117"/>
      <c r="QZQ106" s="117"/>
      <c r="QZR106" s="117"/>
      <c r="QZS106" s="117"/>
      <c r="QZT106" s="117"/>
      <c r="QZU106" s="117"/>
      <c r="QZV106" s="117"/>
      <c r="QZW106" s="117"/>
      <c r="QZX106" s="117"/>
      <c r="QZY106" s="117"/>
      <c r="QZZ106" s="117"/>
      <c r="RAA106" s="117"/>
      <c r="RAB106" s="117"/>
      <c r="RAC106" s="117"/>
      <c r="RAD106" s="117"/>
      <c r="RAE106" s="117"/>
      <c r="RAF106" s="117"/>
      <c r="RAG106" s="117"/>
      <c r="RAH106" s="117"/>
      <c r="RAI106" s="117"/>
      <c r="RAJ106" s="117"/>
      <c r="RAK106" s="117"/>
      <c r="RAL106" s="117"/>
      <c r="RAM106" s="117"/>
      <c r="RAN106" s="117"/>
      <c r="RAO106" s="117"/>
      <c r="RAP106" s="117"/>
      <c r="RAQ106" s="117"/>
      <c r="RAR106" s="117"/>
      <c r="RAS106" s="117"/>
      <c r="RAT106" s="117"/>
      <c r="RAU106" s="117"/>
      <c r="RAV106" s="117"/>
      <c r="RAW106" s="117"/>
      <c r="RAX106" s="117"/>
      <c r="RAY106" s="117"/>
      <c r="RAZ106" s="117"/>
      <c r="RBA106" s="117"/>
      <c r="RBB106" s="117"/>
      <c r="RBC106" s="117"/>
      <c r="RBD106" s="117"/>
      <c r="RBE106" s="117"/>
      <c r="RBF106" s="117"/>
      <c r="RBG106" s="117"/>
      <c r="RBH106" s="117"/>
      <c r="RBI106" s="117"/>
      <c r="RBJ106" s="117"/>
      <c r="RBK106" s="117"/>
      <c r="RBL106" s="117"/>
      <c r="RBM106" s="117"/>
      <c r="RBN106" s="117"/>
      <c r="RBO106" s="117"/>
      <c r="RBP106" s="117"/>
      <c r="RBQ106" s="117"/>
      <c r="RBR106" s="117"/>
      <c r="RBS106" s="117"/>
      <c r="RBT106" s="117"/>
      <c r="RBU106" s="117"/>
      <c r="RBV106" s="117"/>
      <c r="RBW106" s="117"/>
      <c r="RBX106" s="117"/>
      <c r="RBY106" s="117"/>
      <c r="RBZ106" s="117"/>
      <c r="RCA106" s="117"/>
      <c r="RCB106" s="117"/>
      <c r="RCC106" s="117"/>
      <c r="RCD106" s="117"/>
      <c r="RCE106" s="117"/>
      <c r="RCF106" s="117"/>
      <c r="RCG106" s="117"/>
      <c r="RCH106" s="117"/>
      <c r="RCI106" s="117"/>
      <c r="RCJ106" s="117"/>
      <c r="RCK106" s="117"/>
      <c r="RCL106" s="117"/>
      <c r="RCM106" s="117"/>
      <c r="RCN106" s="117"/>
      <c r="RCO106" s="117"/>
      <c r="RCP106" s="117"/>
      <c r="RCQ106" s="117"/>
      <c r="RCR106" s="117"/>
      <c r="RCS106" s="117"/>
      <c r="RCT106" s="117"/>
      <c r="RCU106" s="117"/>
      <c r="RCV106" s="117"/>
      <c r="RCW106" s="117"/>
      <c r="RCX106" s="117"/>
      <c r="RCY106" s="117"/>
      <c r="RCZ106" s="117"/>
      <c r="RDA106" s="117"/>
      <c r="RDB106" s="117"/>
      <c r="RDC106" s="117"/>
      <c r="RDD106" s="117"/>
      <c r="RDE106" s="117"/>
      <c r="RDF106" s="117"/>
      <c r="RDG106" s="117"/>
      <c r="RDH106" s="117"/>
      <c r="RDI106" s="117"/>
      <c r="RDJ106" s="117"/>
      <c r="RDK106" s="117"/>
      <c r="RDL106" s="117"/>
      <c r="RDM106" s="117"/>
      <c r="RDN106" s="117"/>
      <c r="RDO106" s="117"/>
      <c r="RDP106" s="117"/>
      <c r="RDQ106" s="117"/>
      <c r="RDR106" s="117"/>
      <c r="RDS106" s="117"/>
      <c r="RDT106" s="117"/>
      <c r="RDU106" s="117"/>
      <c r="RDV106" s="117"/>
      <c r="RDW106" s="117"/>
      <c r="RDX106" s="117"/>
      <c r="RDY106" s="117"/>
      <c r="RDZ106" s="117"/>
      <c r="REA106" s="117"/>
      <c r="REB106" s="117"/>
      <c r="REC106" s="117"/>
      <c r="RED106" s="117"/>
      <c r="REE106" s="117"/>
      <c r="REF106" s="117"/>
      <c r="REG106" s="117"/>
      <c r="REH106" s="117"/>
      <c r="REI106" s="117"/>
      <c r="REJ106" s="117"/>
      <c r="REK106" s="117"/>
      <c r="REL106" s="117"/>
      <c r="REM106" s="117"/>
      <c r="REN106" s="117"/>
      <c r="REO106" s="117"/>
      <c r="REP106" s="117"/>
      <c r="REQ106" s="117"/>
      <c r="RER106" s="117"/>
      <c r="RES106" s="117"/>
      <c r="RET106" s="117"/>
      <c r="REU106" s="117"/>
      <c r="REV106" s="117"/>
      <c r="REW106" s="117"/>
      <c r="REX106" s="117"/>
      <c r="REY106" s="117"/>
      <c r="REZ106" s="117"/>
      <c r="RFA106" s="117"/>
      <c r="RFB106" s="117"/>
      <c r="RFC106" s="117"/>
      <c r="RFD106" s="117"/>
      <c r="RFE106" s="117"/>
      <c r="RFF106" s="117"/>
      <c r="RFG106" s="117"/>
      <c r="RFH106" s="117"/>
      <c r="RFI106" s="117"/>
      <c r="RFJ106" s="117"/>
      <c r="RFK106" s="117"/>
      <c r="RFL106" s="117"/>
      <c r="RFM106" s="117"/>
      <c r="RFN106" s="117"/>
      <c r="RFO106" s="117"/>
      <c r="RFP106" s="117"/>
      <c r="RFQ106" s="117"/>
      <c r="RFR106" s="117"/>
      <c r="RFS106" s="117"/>
      <c r="RFT106" s="117"/>
      <c r="RFU106" s="117"/>
      <c r="RFV106" s="117"/>
      <c r="RFW106" s="117"/>
      <c r="RFX106" s="117"/>
      <c r="RFY106" s="117"/>
      <c r="RFZ106" s="117"/>
      <c r="RGA106" s="117"/>
      <c r="RGB106" s="117"/>
      <c r="RGC106" s="117"/>
      <c r="RGD106" s="117"/>
      <c r="RGE106" s="117"/>
      <c r="RGF106" s="117"/>
      <c r="RGG106" s="117"/>
      <c r="RGH106" s="117"/>
      <c r="RGI106" s="117"/>
      <c r="RGJ106" s="117"/>
      <c r="RGK106" s="117"/>
      <c r="RGL106" s="117"/>
      <c r="RGM106" s="117"/>
      <c r="RGN106" s="117"/>
      <c r="RGO106" s="117"/>
      <c r="RGP106" s="117"/>
      <c r="RGQ106" s="117"/>
      <c r="RGR106" s="117"/>
      <c r="RGS106" s="117"/>
      <c r="RGT106" s="117"/>
      <c r="RGU106" s="117"/>
      <c r="RGV106" s="117"/>
      <c r="RGW106" s="117"/>
      <c r="RGX106" s="117"/>
      <c r="RGY106" s="117"/>
      <c r="RGZ106" s="117"/>
      <c r="RHA106" s="117"/>
      <c r="RHB106" s="117"/>
      <c r="RHC106" s="117"/>
      <c r="RHD106" s="117"/>
      <c r="RHE106" s="117"/>
      <c r="RHF106" s="117"/>
      <c r="RHG106" s="117"/>
      <c r="RHH106" s="117"/>
      <c r="RHI106" s="117"/>
      <c r="RHJ106" s="117"/>
      <c r="RHK106" s="117"/>
      <c r="RHL106" s="117"/>
      <c r="RHM106" s="117"/>
      <c r="RHN106" s="117"/>
      <c r="RHO106" s="117"/>
      <c r="RHP106" s="117"/>
      <c r="RHQ106" s="117"/>
      <c r="RHR106" s="117"/>
      <c r="RHS106" s="117"/>
      <c r="RHT106" s="117"/>
      <c r="RHU106" s="117"/>
      <c r="RHV106" s="117"/>
      <c r="RHW106" s="117"/>
      <c r="RHX106" s="117"/>
      <c r="RHY106" s="117"/>
      <c r="RHZ106" s="117"/>
      <c r="RIA106" s="117"/>
      <c r="RIB106" s="117"/>
      <c r="RIC106" s="117"/>
      <c r="RID106" s="117"/>
      <c r="RIE106" s="117"/>
      <c r="RIF106" s="117"/>
      <c r="RIG106" s="117"/>
      <c r="RIH106" s="117"/>
      <c r="RII106" s="117"/>
      <c r="RIJ106" s="117"/>
      <c r="RIK106" s="117"/>
      <c r="RIL106" s="117"/>
      <c r="RIM106" s="117"/>
      <c r="RIN106" s="117"/>
      <c r="RIO106" s="117"/>
      <c r="RIP106" s="117"/>
      <c r="RIQ106" s="117"/>
      <c r="RIR106" s="117"/>
      <c r="RIS106" s="117"/>
      <c r="RIT106" s="117"/>
      <c r="RIU106" s="117"/>
      <c r="RIV106" s="117"/>
      <c r="RIW106" s="117"/>
      <c r="RIX106" s="117"/>
      <c r="RIY106" s="117"/>
      <c r="RIZ106" s="117"/>
      <c r="RJA106" s="117"/>
      <c r="RJB106" s="117"/>
      <c r="RJC106" s="117"/>
      <c r="RJD106" s="117"/>
      <c r="RJE106" s="117"/>
      <c r="RJF106" s="117"/>
      <c r="RJG106" s="117"/>
      <c r="RJH106" s="117"/>
      <c r="RJI106" s="117"/>
      <c r="RJJ106" s="117"/>
      <c r="RJK106" s="117"/>
      <c r="RJL106" s="117"/>
      <c r="RJM106" s="117"/>
      <c r="RJN106" s="117"/>
      <c r="RJO106" s="117"/>
      <c r="RJP106" s="117"/>
      <c r="RJQ106" s="117"/>
      <c r="RJR106" s="117"/>
      <c r="RJS106" s="117"/>
      <c r="RJT106" s="117"/>
      <c r="RJU106" s="117"/>
      <c r="RJV106" s="117"/>
      <c r="RJW106" s="117"/>
      <c r="RJX106" s="117"/>
      <c r="RJY106" s="117"/>
      <c r="RJZ106" s="117"/>
      <c r="RKA106" s="117"/>
      <c r="RKB106" s="117"/>
      <c r="RKC106" s="117"/>
      <c r="RKD106" s="117"/>
      <c r="RKE106" s="117"/>
      <c r="RKF106" s="117"/>
      <c r="RKG106" s="117"/>
      <c r="RKH106" s="117"/>
      <c r="RKI106" s="117"/>
      <c r="RKJ106" s="117"/>
      <c r="RKK106" s="117"/>
      <c r="RKL106" s="117"/>
      <c r="RKM106" s="117"/>
      <c r="RKN106" s="117"/>
      <c r="RKO106" s="117"/>
      <c r="RKP106" s="117"/>
      <c r="RKQ106" s="117"/>
      <c r="RKR106" s="117"/>
      <c r="RKS106" s="117"/>
      <c r="RKT106" s="117"/>
      <c r="RKU106" s="117"/>
      <c r="RKV106" s="117"/>
      <c r="RKW106" s="117"/>
      <c r="RKX106" s="117"/>
      <c r="RKY106" s="117"/>
      <c r="RKZ106" s="117"/>
      <c r="RLA106" s="117"/>
      <c r="RLB106" s="117"/>
      <c r="RLC106" s="117"/>
      <c r="RLD106" s="117"/>
      <c r="RLE106" s="117"/>
      <c r="RLF106" s="117"/>
      <c r="RLG106" s="117"/>
      <c r="RLH106" s="117"/>
      <c r="RLI106" s="117"/>
      <c r="RLJ106" s="117"/>
      <c r="RLK106" s="117"/>
      <c r="RLL106" s="117"/>
      <c r="RLM106" s="117"/>
      <c r="RLN106" s="117"/>
      <c r="RLO106" s="117"/>
      <c r="RLP106" s="117"/>
      <c r="RLQ106" s="117"/>
      <c r="RLR106" s="117"/>
      <c r="RLS106" s="117"/>
      <c r="RLT106" s="117"/>
      <c r="RLU106" s="117"/>
      <c r="RLV106" s="117"/>
      <c r="RLW106" s="117"/>
      <c r="RLX106" s="117"/>
      <c r="RLY106" s="117"/>
      <c r="RLZ106" s="117"/>
      <c r="RMA106" s="117"/>
      <c r="RMB106" s="117"/>
      <c r="RMC106" s="117"/>
      <c r="RMD106" s="117"/>
      <c r="RME106" s="117"/>
      <c r="RMF106" s="117"/>
      <c r="RMG106" s="117"/>
      <c r="RMH106" s="117"/>
      <c r="RMI106" s="117"/>
      <c r="RMJ106" s="117"/>
      <c r="RMK106" s="117"/>
      <c r="RML106" s="117"/>
      <c r="RMM106" s="117"/>
      <c r="RMN106" s="117"/>
      <c r="RMO106" s="117"/>
      <c r="RMP106" s="117"/>
      <c r="RMQ106" s="117"/>
      <c r="RMR106" s="117"/>
      <c r="RMS106" s="117"/>
      <c r="RMT106" s="117"/>
      <c r="RMU106" s="117"/>
      <c r="RMV106" s="117"/>
      <c r="RMW106" s="117"/>
      <c r="RMX106" s="117"/>
      <c r="RMY106" s="117"/>
      <c r="RMZ106" s="117"/>
      <c r="RNA106" s="117"/>
      <c r="RNB106" s="117"/>
      <c r="RNC106" s="117"/>
      <c r="RND106" s="117"/>
      <c r="RNE106" s="117"/>
      <c r="RNF106" s="117"/>
      <c r="RNG106" s="117"/>
      <c r="RNH106" s="117"/>
      <c r="RNI106" s="117"/>
      <c r="RNJ106" s="117"/>
      <c r="RNK106" s="117"/>
      <c r="RNL106" s="117"/>
      <c r="RNM106" s="117"/>
      <c r="RNN106" s="117"/>
      <c r="RNO106" s="117"/>
      <c r="RNP106" s="117"/>
      <c r="RNQ106" s="117"/>
      <c r="RNR106" s="117"/>
      <c r="RNS106" s="117"/>
      <c r="RNT106" s="117"/>
      <c r="RNU106" s="117"/>
      <c r="RNV106" s="117"/>
      <c r="RNW106" s="117"/>
      <c r="RNX106" s="117"/>
      <c r="RNY106" s="117"/>
      <c r="RNZ106" s="117"/>
      <c r="ROA106" s="117"/>
      <c r="ROB106" s="117"/>
      <c r="ROC106" s="117"/>
      <c r="ROD106" s="117"/>
      <c r="ROE106" s="117"/>
      <c r="ROF106" s="117"/>
      <c r="ROG106" s="117"/>
      <c r="ROH106" s="117"/>
      <c r="ROI106" s="117"/>
      <c r="ROJ106" s="117"/>
      <c r="ROK106" s="117"/>
      <c r="ROL106" s="117"/>
      <c r="ROM106" s="117"/>
      <c r="RON106" s="117"/>
      <c r="ROO106" s="117"/>
      <c r="ROP106" s="117"/>
      <c r="ROQ106" s="117"/>
      <c r="ROR106" s="117"/>
      <c r="ROS106" s="117"/>
      <c r="ROT106" s="117"/>
      <c r="ROU106" s="117"/>
      <c r="ROV106" s="117"/>
      <c r="ROW106" s="117"/>
      <c r="ROX106" s="117"/>
      <c r="ROY106" s="117"/>
      <c r="ROZ106" s="117"/>
      <c r="RPA106" s="117"/>
      <c r="RPB106" s="117"/>
      <c r="RPC106" s="117"/>
      <c r="RPD106" s="117"/>
      <c r="RPE106" s="117"/>
      <c r="RPF106" s="117"/>
      <c r="RPG106" s="117"/>
      <c r="RPH106" s="117"/>
      <c r="RPI106" s="117"/>
      <c r="RPJ106" s="117"/>
      <c r="RPK106" s="117"/>
      <c r="RPL106" s="117"/>
      <c r="RPM106" s="117"/>
      <c r="RPN106" s="117"/>
      <c r="RPO106" s="117"/>
      <c r="RPP106" s="117"/>
      <c r="RPQ106" s="117"/>
      <c r="RPR106" s="117"/>
      <c r="RPS106" s="117"/>
      <c r="RPT106" s="117"/>
      <c r="RPU106" s="117"/>
      <c r="RPV106" s="117"/>
      <c r="RPW106" s="117"/>
      <c r="RPX106" s="117"/>
      <c r="RPY106" s="117"/>
      <c r="RPZ106" s="117"/>
      <c r="RQA106" s="117"/>
      <c r="RQB106" s="117"/>
      <c r="RQC106" s="117"/>
      <c r="RQD106" s="117"/>
      <c r="RQE106" s="117"/>
      <c r="RQF106" s="117"/>
      <c r="RQG106" s="117"/>
      <c r="RQH106" s="117"/>
      <c r="RQI106" s="117"/>
      <c r="RQJ106" s="117"/>
      <c r="RQK106" s="117"/>
      <c r="RQL106" s="117"/>
      <c r="RQM106" s="117"/>
      <c r="RQN106" s="117"/>
      <c r="RQO106" s="117"/>
      <c r="RQP106" s="117"/>
      <c r="RQQ106" s="117"/>
      <c r="RQR106" s="117"/>
      <c r="RQS106" s="117"/>
      <c r="RQT106" s="117"/>
      <c r="RQU106" s="117"/>
      <c r="RQV106" s="117"/>
      <c r="RQW106" s="117"/>
      <c r="RQX106" s="117"/>
      <c r="RQY106" s="117"/>
      <c r="RQZ106" s="117"/>
      <c r="RRA106" s="117"/>
      <c r="RRB106" s="117"/>
      <c r="RRC106" s="117"/>
      <c r="RRD106" s="117"/>
      <c r="RRE106" s="117"/>
      <c r="RRF106" s="117"/>
      <c r="RRG106" s="117"/>
      <c r="RRH106" s="117"/>
      <c r="RRI106" s="117"/>
      <c r="RRJ106" s="117"/>
      <c r="RRK106" s="117"/>
      <c r="RRL106" s="117"/>
      <c r="RRM106" s="117"/>
      <c r="RRN106" s="117"/>
      <c r="RRO106" s="117"/>
      <c r="RRP106" s="117"/>
      <c r="RRQ106" s="117"/>
      <c r="RRR106" s="117"/>
      <c r="RRS106" s="117"/>
      <c r="RRT106" s="117"/>
      <c r="RRU106" s="117"/>
      <c r="RRV106" s="117"/>
      <c r="RRW106" s="117"/>
      <c r="RRX106" s="117"/>
      <c r="RRY106" s="117"/>
      <c r="RRZ106" s="117"/>
      <c r="RSA106" s="117"/>
      <c r="RSB106" s="117"/>
      <c r="RSC106" s="117"/>
      <c r="RSD106" s="117"/>
      <c r="RSE106" s="117"/>
      <c r="RSF106" s="117"/>
      <c r="RSG106" s="117"/>
      <c r="RSH106" s="117"/>
      <c r="RSI106" s="117"/>
      <c r="RSJ106" s="117"/>
      <c r="RSK106" s="117"/>
      <c r="RSL106" s="117"/>
      <c r="RSM106" s="117"/>
      <c r="RSN106" s="117"/>
      <c r="RSO106" s="117"/>
      <c r="RSP106" s="117"/>
      <c r="RSQ106" s="117"/>
      <c r="RSR106" s="117"/>
      <c r="RSS106" s="117"/>
      <c r="RST106" s="117"/>
      <c r="RSU106" s="117"/>
      <c r="RSV106" s="117"/>
      <c r="RSW106" s="117"/>
      <c r="RSX106" s="117"/>
      <c r="RSY106" s="117"/>
      <c r="RSZ106" s="117"/>
      <c r="RTA106" s="117"/>
      <c r="RTB106" s="117"/>
      <c r="RTC106" s="117"/>
      <c r="RTD106" s="117"/>
      <c r="RTE106" s="117"/>
      <c r="RTF106" s="117"/>
      <c r="RTG106" s="117"/>
      <c r="RTH106" s="117"/>
      <c r="RTI106" s="117"/>
      <c r="RTJ106" s="117"/>
      <c r="RTK106" s="117"/>
      <c r="RTL106" s="117"/>
      <c r="RTM106" s="117"/>
      <c r="RTN106" s="117"/>
      <c r="RTO106" s="117"/>
      <c r="RTP106" s="117"/>
      <c r="RTQ106" s="117"/>
      <c r="RTR106" s="117"/>
      <c r="RTS106" s="117"/>
      <c r="RTT106" s="117"/>
      <c r="RTU106" s="117"/>
      <c r="RTV106" s="117"/>
      <c r="RTW106" s="117"/>
      <c r="RTX106" s="117"/>
      <c r="RTY106" s="117"/>
      <c r="RTZ106" s="117"/>
      <c r="RUA106" s="117"/>
      <c r="RUB106" s="117"/>
      <c r="RUC106" s="117"/>
      <c r="RUD106" s="117"/>
      <c r="RUE106" s="117"/>
      <c r="RUF106" s="117"/>
      <c r="RUG106" s="117"/>
      <c r="RUH106" s="117"/>
      <c r="RUI106" s="117"/>
      <c r="RUJ106" s="117"/>
      <c r="RUK106" s="117"/>
      <c r="RUL106" s="117"/>
      <c r="RUM106" s="117"/>
      <c r="RUN106" s="117"/>
      <c r="RUO106" s="117"/>
      <c r="RUP106" s="117"/>
      <c r="RUQ106" s="117"/>
      <c r="RUR106" s="117"/>
      <c r="RUS106" s="117"/>
      <c r="RUT106" s="117"/>
      <c r="RUU106" s="117"/>
      <c r="RUV106" s="117"/>
      <c r="RUW106" s="117"/>
      <c r="RUX106" s="117"/>
      <c r="RUY106" s="117"/>
      <c r="RUZ106" s="117"/>
      <c r="RVA106" s="117"/>
      <c r="RVB106" s="117"/>
      <c r="RVC106" s="117"/>
      <c r="RVD106" s="117"/>
      <c r="RVE106" s="117"/>
      <c r="RVF106" s="117"/>
      <c r="RVG106" s="117"/>
      <c r="RVH106" s="117"/>
      <c r="RVI106" s="117"/>
      <c r="RVJ106" s="117"/>
      <c r="RVK106" s="117"/>
      <c r="RVL106" s="117"/>
      <c r="RVM106" s="117"/>
      <c r="RVN106" s="117"/>
      <c r="RVO106" s="117"/>
      <c r="RVP106" s="117"/>
      <c r="RVQ106" s="117"/>
      <c r="RVR106" s="117"/>
      <c r="RVS106" s="117"/>
      <c r="RVT106" s="117"/>
      <c r="RVU106" s="117"/>
      <c r="RVV106" s="117"/>
      <c r="RVW106" s="117"/>
      <c r="RVX106" s="117"/>
      <c r="RVY106" s="117"/>
      <c r="RVZ106" s="117"/>
      <c r="RWA106" s="117"/>
      <c r="RWB106" s="117"/>
      <c r="RWC106" s="117"/>
      <c r="RWD106" s="117"/>
      <c r="RWE106" s="117"/>
      <c r="RWF106" s="117"/>
      <c r="RWG106" s="117"/>
      <c r="RWH106" s="117"/>
      <c r="RWI106" s="117"/>
      <c r="RWJ106" s="117"/>
      <c r="RWK106" s="117"/>
      <c r="RWL106" s="117"/>
      <c r="RWM106" s="117"/>
      <c r="RWN106" s="117"/>
      <c r="RWO106" s="117"/>
      <c r="RWP106" s="117"/>
      <c r="RWQ106" s="117"/>
      <c r="RWR106" s="117"/>
      <c r="RWS106" s="117"/>
      <c r="RWT106" s="117"/>
      <c r="RWU106" s="117"/>
      <c r="RWV106" s="117"/>
      <c r="RWW106" s="117"/>
      <c r="RWX106" s="117"/>
      <c r="RWY106" s="117"/>
      <c r="RWZ106" s="117"/>
      <c r="RXA106" s="117"/>
      <c r="RXB106" s="117"/>
      <c r="RXC106" s="117"/>
      <c r="RXD106" s="117"/>
      <c r="RXE106" s="117"/>
      <c r="RXF106" s="117"/>
      <c r="RXG106" s="117"/>
      <c r="RXH106" s="117"/>
      <c r="RXI106" s="117"/>
      <c r="RXJ106" s="117"/>
      <c r="RXK106" s="117"/>
      <c r="RXL106" s="117"/>
      <c r="RXM106" s="117"/>
      <c r="RXN106" s="117"/>
      <c r="RXO106" s="117"/>
      <c r="RXP106" s="117"/>
      <c r="RXQ106" s="117"/>
      <c r="RXR106" s="117"/>
      <c r="RXS106" s="117"/>
      <c r="RXT106" s="117"/>
      <c r="RXU106" s="117"/>
      <c r="RXV106" s="117"/>
      <c r="RXW106" s="117"/>
      <c r="RXX106" s="117"/>
      <c r="RXY106" s="117"/>
      <c r="RXZ106" s="117"/>
      <c r="RYA106" s="117"/>
      <c r="RYB106" s="117"/>
      <c r="RYC106" s="117"/>
      <c r="RYD106" s="117"/>
      <c r="RYE106" s="117"/>
      <c r="RYF106" s="117"/>
      <c r="RYG106" s="117"/>
      <c r="RYH106" s="117"/>
      <c r="RYI106" s="117"/>
      <c r="RYJ106" s="117"/>
      <c r="RYK106" s="117"/>
      <c r="RYL106" s="117"/>
      <c r="RYM106" s="117"/>
      <c r="RYN106" s="117"/>
      <c r="RYO106" s="117"/>
      <c r="RYP106" s="117"/>
      <c r="RYQ106" s="117"/>
      <c r="RYR106" s="117"/>
      <c r="RYS106" s="117"/>
      <c r="RYT106" s="117"/>
      <c r="RYU106" s="117"/>
      <c r="RYV106" s="117"/>
      <c r="RYW106" s="117"/>
      <c r="RYX106" s="117"/>
      <c r="RYY106" s="117"/>
      <c r="RYZ106" s="117"/>
      <c r="RZA106" s="117"/>
      <c r="RZB106" s="117"/>
      <c r="RZC106" s="117"/>
      <c r="RZD106" s="117"/>
      <c r="RZE106" s="117"/>
      <c r="RZF106" s="117"/>
      <c r="RZG106" s="117"/>
      <c r="RZH106" s="117"/>
      <c r="RZI106" s="117"/>
      <c r="RZJ106" s="117"/>
      <c r="RZK106" s="117"/>
      <c r="RZL106" s="117"/>
      <c r="RZM106" s="117"/>
      <c r="RZN106" s="117"/>
      <c r="RZO106" s="117"/>
      <c r="RZP106" s="117"/>
      <c r="RZQ106" s="117"/>
      <c r="RZR106" s="117"/>
      <c r="RZS106" s="117"/>
      <c r="RZT106" s="117"/>
      <c r="RZU106" s="117"/>
      <c r="RZV106" s="117"/>
      <c r="RZW106" s="117"/>
      <c r="RZX106" s="117"/>
      <c r="RZY106" s="117"/>
      <c r="RZZ106" s="117"/>
      <c r="SAA106" s="117"/>
      <c r="SAB106" s="117"/>
      <c r="SAC106" s="117"/>
      <c r="SAD106" s="117"/>
      <c r="SAE106" s="117"/>
      <c r="SAF106" s="117"/>
      <c r="SAG106" s="117"/>
      <c r="SAH106" s="117"/>
      <c r="SAI106" s="117"/>
      <c r="SAJ106" s="117"/>
      <c r="SAK106" s="117"/>
      <c r="SAL106" s="117"/>
      <c r="SAM106" s="117"/>
      <c r="SAN106" s="117"/>
      <c r="SAO106" s="117"/>
      <c r="SAP106" s="117"/>
      <c r="SAQ106" s="117"/>
      <c r="SAR106" s="117"/>
      <c r="SAS106" s="117"/>
      <c r="SAT106" s="117"/>
      <c r="SAU106" s="117"/>
      <c r="SAV106" s="117"/>
      <c r="SAW106" s="117"/>
      <c r="SAX106" s="117"/>
      <c r="SAY106" s="117"/>
      <c r="SAZ106" s="117"/>
      <c r="SBA106" s="117"/>
      <c r="SBB106" s="117"/>
      <c r="SBC106" s="117"/>
      <c r="SBD106" s="117"/>
      <c r="SBE106" s="117"/>
      <c r="SBF106" s="117"/>
      <c r="SBG106" s="117"/>
      <c r="SBH106" s="117"/>
      <c r="SBI106" s="117"/>
      <c r="SBJ106" s="117"/>
      <c r="SBK106" s="117"/>
      <c r="SBL106" s="117"/>
      <c r="SBM106" s="117"/>
      <c r="SBN106" s="117"/>
      <c r="SBO106" s="117"/>
      <c r="SBP106" s="117"/>
      <c r="SBQ106" s="117"/>
      <c r="SBR106" s="117"/>
      <c r="SBS106" s="117"/>
      <c r="SBT106" s="117"/>
      <c r="SBU106" s="117"/>
      <c r="SBV106" s="117"/>
      <c r="SBW106" s="117"/>
      <c r="SBX106" s="117"/>
      <c r="SBY106" s="117"/>
      <c r="SBZ106" s="117"/>
      <c r="SCA106" s="117"/>
      <c r="SCB106" s="117"/>
      <c r="SCC106" s="117"/>
      <c r="SCD106" s="117"/>
      <c r="SCE106" s="117"/>
      <c r="SCF106" s="117"/>
      <c r="SCG106" s="117"/>
      <c r="SCH106" s="117"/>
      <c r="SCI106" s="117"/>
      <c r="SCJ106" s="117"/>
      <c r="SCK106" s="117"/>
      <c r="SCL106" s="117"/>
      <c r="SCM106" s="117"/>
      <c r="SCN106" s="117"/>
      <c r="SCO106" s="117"/>
      <c r="SCP106" s="117"/>
      <c r="SCQ106" s="117"/>
      <c r="SCR106" s="117"/>
      <c r="SCS106" s="117"/>
      <c r="SCT106" s="117"/>
      <c r="SCU106" s="117"/>
      <c r="SCV106" s="117"/>
      <c r="SCW106" s="117"/>
      <c r="SCX106" s="117"/>
      <c r="SCY106" s="117"/>
      <c r="SCZ106" s="117"/>
      <c r="SDA106" s="117"/>
      <c r="SDB106" s="117"/>
      <c r="SDC106" s="117"/>
      <c r="SDD106" s="117"/>
      <c r="SDE106" s="117"/>
      <c r="SDF106" s="117"/>
      <c r="SDG106" s="117"/>
      <c r="SDH106" s="117"/>
      <c r="SDI106" s="117"/>
      <c r="SDJ106" s="117"/>
      <c r="SDK106" s="117"/>
      <c r="SDL106" s="117"/>
      <c r="SDM106" s="117"/>
      <c r="SDN106" s="117"/>
      <c r="SDO106" s="117"/>
      <c r="SDP106" s="117"/>
      <c r="SDQ106" s="117"/>
      <c r="SDR106" s="117"/>
      <c r="SDS106" s="117"/>
      <c r="SDT106" s="117"/>
      <c r="SDU106" s="117"/>
      <c r="SDV106" s="117"/>
      <c r="SDW106" s="117"/>
      <c r="SDX106" s="117"/>
      <c r="SDY106" s="117"/>
      <c r="SDZ106" s="117"/>
      <c r="SEA106" s="117"/>
      <c r="SEB106" s="117"/>
      <c r="SEC106" s="117"/>
      <c r="SED106" s="117"/>
      <c r="SEE106" s="117"/>
      <c r="SEF106" s="117"/>
      <c r="SEG106" s="117"/>
      <c r="SEH106" s="117"/>
      <c r="SEI106" s="117"/>
      <c r="SEJ106" s="117"/>
      <c r="SEK106" s="117"/>
      <c r="SEL106" s="117"/>
      <c r="SEM106" s="117"/>
      <c r="SEN106" s="117"/>
      <c r="SEO106" s="117"/>
      <c r="SEP106" s="117"/>
      <c r="SEQ106" s="117"/>
      <c r="SER106" s="117"/>
      <c r="SES106" s="117"/>
      <c r="SET106" s="117"/>
      <c r="SEU106" s="117"/>
      <c r="SEV106" s="117"/>
      <c r="SEW106" s="117"/>
      <c r="SEX106" s="117"/>
      <c r="SEY106" s="117"/>
      <c r="SEZ106" s="117"/>
      <c r="SFA106" s="117"/>
      <c r="SFB106" s="117"/>
      <c r="SFC106" s="117"/>
      <c r="SFD106" s="117"/>
      <c r="SFE106" s="117"/>
      <c r="SFF106" s="117"/>
      <c r="SFG106" s="117"/>
      <c r="SFH106" s="117"/>
      <c r="SFI106" s="117"/>
      <c r="SFJ106" s="117"/>
      <c r="SFK106" s="117"/>
      <c r="SFL106" s="117"/>
      <c r="SFM106" s="117"/>
      <c r="SFN106" s="117"/>
      <c r="SFO106" s="117"/>
      <c r="SFP106" s="117"/>
      <c r="SFQ106" s="117"/>
      <c r="SFR106" s="117"/>
      <c r="SFS106" s="117"/>
      <c r="SFT106" s="117"/>
      <c r="SFU106" s="117"/>
      <c r="SFV106" s="117"/>
      <c r="SFW106" s="117"/>
      <c r="SFX106" s="117"/>
      <c r="SFY106" s="117"/>
      <c r="SFZ106" s="117"/>
      <c r="SGA106" s="117"/>
      <c r="SGB106" s="117"/>
      <c r="SGC106" s="117"/>
      <c r="SGD106" s="117"/>
      <c r="SGE106" s="117"/>
      <c r="SGF106" s="117"/>
      <c r="SGG106" s="117"/>
      <c r="SGH106" s="117"/>
      <c r="SGI106" s="117"/>
      <c r="SGJ106" s="117"/>
      <c r="SGK106" s="117"/>
      <c r="SGL106" s="117"/>
      <c r="SGM106" s="117"/>
      <c r="SGN106" s="117"/>
      <c r="SGO106" s="117"/>
      <c r="SGP106" s="117"/>
      <c r="SGQ106" s="117"/>
      <c r="SGR106" s="117"/>
      <c r="SGS106" s="117"/>
      <c r="SGT106" s="117"/>
      <c r="SGU106" s="117"/>
      <c r="SGV106" s="117"/>
      <c r="SGW106" s="117"/>
      <c r="SGX106" s="117"/>
      <c r="SGY106" s="117"/>
      <c r="SGZ106" s="117"/>
      <c r="SHA106" s="117"/>
      <c r="SHB106" s="117"/>
      <c r="SHC106" s="117"/>
      <c r="SHD106" s="117"/>
      <c r="SHE106" s="117"/>
      <c r="SHF106" s="117"/>
      <c r="SHG106" s="117"/>
      <c r="SHH106" s="117"/>
      <c r="SHI106" s="117"/>
      <c r="SHJ106" s="117"/>
      <c r="SHK106" s="117"/>
      <c r="SHL106" s="117"/>
      <c r="SHM106" s="117"/>
      <c r="SHN106" s="117"/>
      <c r="SHO106" s="117"/>
      <c r="SHP106" s="117"/>
      <c r="SHQ106" s="117"/>
      <c r="SHR106" s="117"/>
      <c r="SHS106" s="117"/>
      <c r="SHT106" s="117"/>
      <c r="SHU106" s="117"/>
      <c r="SHV106" s="117"/>
      <c r="SHW106" s="117"/>
      <c r="SHX106" s="117"/>
      <c r="SHY106" s="117"/>
      <c r="SHZ106" s="117"/>
      <c r="SIA106" s="117"/>
      <c r="SIB106" s="117"/>
      <c r="SIC106" s="117"/>
      <c r="SID106" s="117"/>
      <c r="SIE106" s="117"/>
      <c r="SIF106" s="117"/>
      <c r="SIG106" s="117"/>
      <c r="SIH106" s="117"/>
      <c r="SII106" s="117"/>
      <c r="SIJ106" s="117"/>
      <c r="SIK106" s="117"/>
      <c r="SIL106" s="117"/>
      <c r="SIM106" s="117"/>
      <c r="SIN106" s="117"/>
      <c r="SIO106" s="117"/>
      <c r="SIP106" s="117"/>
      <c r="SIQ106" s="117"/>
      <c r="SIR106" s="117"/>
      <c r="SIS106" s="117"/>
      <c r="SIT106" s="117"/>
      <c r="SIU106" s="117"/>
      <c r="SIV106" s="117"/>
      <c r="SIW106" s="117"/>
      <c r="SIX106" s="117"/>
      <c r="SIY106" s="117"/>
      <c r="SIZ106" s="117"/>
      <c r="SJA106" s="117"/>
      <c r="SJB106" s="117"/>
      <c r="SJC106" s="117"/>
      <c r="SJD106" s="117"/>
      <c r="SJE106" s="117"/>
      <c r="SJF106" s="117"/>
      <c r="SJG106" s="117"/>
      <c r="SJH106" s="117"/>
      <c r="SJI106" s="117"/>
      <c r="SJJ106" s="117"/>
      <c r="SJK106" s="117"/>
      <c r="SJL106" s="117"/>
      <c r="SJM106" s="117"/>
      <c r="SJN106" s="117"/>
      <c r="SJO106" s="117"/>
      <c r="SJP106" s="117"/>
      <c r="SJQ106" s="117"/>
      <c r="SJR106" s="117"/>
      <c r="SJS106" s="117"/>
      <c r="SJT106" s="117"/>
      <c r="SJU106" s="117"/>
      <c r="SJV106" s="117"/>
      <c r="SJW106" s="117"/>
      <c r="SJX106" s="117"/>
      <c r="SJY106" s="117"/>
      <c r="SJZ106" s="117"/>
      <c r="SKA106" s="117"/>
      <c r="SKB106" s="117"/>
      <c r="SKC106" s="117"/>
      <c r="SKD106" s="117"/>
      <c r="SKE106" s="117"/>
      <c r="SKF106" s="117"/>
      <c r="SKG106" s="117"/>
      <c r="SKH106" s="117"/>
      <c r="SKI106" s="117"/>
      <c r="SKJ106" s="117"/>
      <c r="SKK106" s="117"/>
      <c r="SKL106" s="117"/>
      <c r="SKM106" s="117"/>
      <c r="SKN106" s="117"/>
      <c r="SKO106" s="117"/>
      <c r="SKP106" s="117"/>
      <c r="SKQ106" s="117"/>
      <c r="SKR106" s="117"/>
      <c r="SKS106" s="117"/>
      <c r="SKT106" s="117"/>
      <c r="SKU106" s="117"/>
      <c r="SKV106" s="117"/>
      <c r="SKW106" s="117"/>
      <c r="SKX106" s="117"/>
      <c r="SKY106" s="117"/>
      <c r="SKZ106" s="117"/>
      <c r="SLA106" s="117"/>
      <c r="SLB106" s="117"/>
      <c r="SLC106" s="117"/>
      <c r="SLD106" s="117"/>
      <c r="SLE106" s="117"/>
      <c r="SLF106" s="117"/>
      <c r="SLG106" s="117"/>
      <c r="SLH106" s="117"/>
      <c r="SLI106" s="117"/>
      <c r="SLJ106" s="117"/>
      <c r="SLK106" s="117"/>
      <c r="SLL106" s="117"/>
      <c r="SLM106" s="117"/>
      <c r="SLN106" s="117"/>
      <c r="SLO106" s="117"/>
      <c r="SLP106" s="117"/>
      <c r="SLQ106" s="117"/>
      <c r="SLR106" s="117"/>
      <c r="SLS106" s="117"/>
      <c r="SLT106" s="117"/>
      <c r="SLU106" s="117"/>
      <c r="SLV106" s="117"/>
      <c r="SLW106" s="117"/>
      <c r="SLX106" s="117"/>
      <c r="SLY106" s="117"/>
      <c r="SLZ106" s="117"/>
      <c r="SMA106" s="117"/>
      <c r="SMB106" s="117"/>
      <c r="SMC106" s="117"/>
      <c r="SMD106" s="117"/>
      <c r="SME106" s="117"/>
      <c r="SMF106" s="117"/>
      <c r="SMG106" s="117"/>
      <c r="SMH106" s="117"/>
      <c r="SMI106" s="117"/>
      <c r="SMJ106" s="117"/>
      <c r="SMK106" s="117"/>
      <c r="SML106" s="117"/>
      <c r="SMM106" s="117"/>
      <c r="SMN106" s="117"/>
      <c r="SMO106" s="117"/>
      <c r="SMP106" s="117"/>
      <c r="SMQ106" s="117"/>
      <c r="SMR106" s="117"/>
      <c r="SMS106" s="117"/>
      <c r="SMT106" s="117"/>
      <c r="SMU106" s="117"/>
      <c r="SMV106" s="117"/>
      <c r="SMW106" s="117"/>
      <c r="SMX106" s="117"/>
      <c r="SMY106" s="117"/>
      <c r="SMZ106" s="117"/>
      <c r="SNA106" s="117"/>
      <c r="SNB106" s="117"/>
      <c r="SNC106" s="117"/>
      <c r="SND106" s="117"/>
      <c r="SNE106" s="117"/>
      <c r="SNF106" s="117"/>
      <c r="SNG106" s="117"/>
      <c r="SNH106" s="117"/>
      <c r="SNI106" s="117"/>
      <c r="SNJ106" s="117"/>
      <c r="SNK106" s="117"/>
      <c r="SNL106" s="117"/>
      <c r="SNM106" s="117"/>
      <c r="SNN106" s="117"/>
      <c r="SNO106" s="117"/>
      <c r="SNP106" s="117"/>
      <c r="SNQ106" s="117"/>
      <c r="SNR106" s="117"/>
      <c r="SNS106" s="117"/>
      <c r="SNT106" s="117"/>
      <c r="SNU106" s="117"/>
      <c r="SNV106" s="117"/>
      <c r="SNW106" s="117"/>
      <c r="SNX106" s="117"/>
      <c r="SNY106" s="117"/>
      <c r="SNZ106" s="117"/>
      <c r="SOA106" s="117"/>
      <c r="SOB106" s="117"/>
      <c r="SOC106" s="117"/>
      <c r="SOD106" s="117"/>
      <c r="SOE106" s="117"/>
      <c r="SOF106" s="117"/>
      <c r="SOG106" s="117"/>
      <c r="SOH106" s="117"/>
      <c r="SOI106" s="117"/>
      <c r="SOJ106" s="117"/>
      <c r="SOK106" s="117"/>
      <c r="SOL106" s="117"/>
      <c r="SOM106" s="117"/>
      <c r="SON106" s="117"/>
      <c r="SOO106" s="117"/>
      <c r="SOP106" s="117"/>
      <c r="SOQ106" s="117"/>
      <c r="SOR106" s="117"/>
      <c r="SOS106" s="117"/>
      <c r="SOT106" s="117"/>
      <c r="SOU106" s="117"/>
      <c r="SOV106" s="117"/>
      <c r="SOW106" s="117"/>
      <c r="SOX106" s="117"/>
      <c r="SOY106" s="117"/>
      <c r="SOZ106" s="117"/>
      <c r="SPA106" s="117"/>
      <c r="SPB106" s="117"/>
      <c r="SPC106" s="117"/>
      <c r="SPD106" s="117"/>
      <c r="SPE106" s="117"/>
      <c r="SPF106" s="117"/>
      <c r="SPG106" s="117"/>
      <c r="SPH106" s="117"/>
      <c r="SPI106" s="117"/>
      <c r="SPJ106" s="117"/>
      <c r="SPK106" s="117"/>
      <c r="SPL106" s="117"/>
      <c r="SPM106" s="117"/>
      <c r="SPN106" s="117"/>
      <c r="SPO106" s="117"/>
      <c r="SPP106" s="117"/>
      <c r="SPQ106" s="117"/>
      <c r="SPR106" s="117"/>
      <c r="SPS106" s="117"/>
      <c r="SPT106" s="117"/>
      <c r="SPU106" s="117"/>
      <c r="SPV106" s="117"/>
      <c r="SPW106" s="117"/>
      <c r="SPX106" s="117"/>
      <c r="SPY106" s="117"/>
      <c r="SPZ106" s="117"/>
      <c r="SQA106" s="117"/>
      <c r="SQB106" s="117"/>
      <c r="SQC106" s="117"/>
      <c r="SQD106" s="117"/>
      <c r="SQE106" s="117"/>
      <c r="SQF106" s="117"/>
      <c r="SQG106" s="117"/>
      <c r="SQH106" s="117"/>
      <c r="SQI106" s="117"/>
      <c r="SQJ106" s="117"/>
      <c r="SQK106" s="117"/>
      <c r="SQL106" s="117"/>
      <c r="SQM106" s="117"/>
      <c r="SQN106" s="117"/>
      <c r="SQO106" s="117"/>
      <c r="SQP106" s="117"/>
      <c r="SQQ106" s="117"/>
      <c r="SQR106" s="117"/>
      <c r="SQS106" s="117"/>
      <c r="SQT106" s="117"/>
      <c r="SQU106" s="117"/>
      <c r="SQV106" s="117"/>
      <c r="SQW106" s="117"/>
      <c r="SQX106" s="117"/>
      <c r="SQY106" s="117"/>
      <c r="SQZ106" s="117"/>
      <c r="SRA106" s="117"/>
      <c r="SRB106" s="117"/>
      <c r="SRC106" s="117"/>
      <c r="SRD106" s="117"/>
      <c r="SRE106" s="117"/>
      <c r="SRF106" s="117"/>
      <c r="SRG106" s="117"/>
      <c r="SRH106" s="117"/>
      <c r="SRI106" s="117"/>
      <c r="SRJ106" s="117"/>
      <c r="SRK106" s="117"/>
      <c r="SRL106" s="117"/>
      <c r="SRM106" s="117"/>
      <c r="SRN106" s="117"/>
      <c r="SRO106" s="117"/>
      <c r="SRP106" s="117"/>
      <c r="SRQ106" s="117"/>
      <c r="SRR106" s="117"/>
      <c r="SRS106" s="117"/>
      <c r="SRT106" s="117"/>
      <c r="SRU106" s="117"/>
      <c r="SRV106" s="117"/>
      <c r="SRW106" s="117"/>
      <c r="SRX106" s="117"/>
      <c r="SRY106" s="117"/>
      <c r="SRZ106" s="117"/>
      <c r="SSA106" s="117"/>
      <c r="SSB106" s="117"/>
      <c r="SSC106" s="117"/>
      <c r="SSD106" s="117"/>
      <c r="SSE106" s="117"/>
      <c r="SSF106" s="117"/>
      <c r="SSG106" s="117"/>
      <c r="SSH106" s="117"/>
      <c r="SSI106" s="117"/>
      <c r="SSJ106" s="117"/>
      <c r="SSK106" s="117"/>
      <c r="SSL106" s="117"/>
      <c r="SSM106" s="117"/>
      <c r="SSN106" s="117"/>
      <c r="SSO106" s="117"/>
      <c r="SSP106" s="117"/>
      <c r="SSQ106" s="117"/>
      <c r="SSR106" s="117"/>
      <c r="SSS106" s="117"/>
      <c r="SST106" s="117"/>
      <c r="SSU106" s="117"/>
      <c r="SSV106" s="117"/>
      <c r="SSW106" s="117"/>
      <c r="SSX106" s="117"/>
      <c r="SSY106" s="117"/>
      <c r="SSZ106" s="117"/>
      <c r="STA106" s="117"/>
      <c r="STB106" s="117"/>
      <c r="STC106" s="117"/>
      <c r="STD106" s="117"/>
      <c r="STE106" s="117"/>
      <c r="STF106" s="117"/>
      <c r="STG106" s="117"/>
      <c r="STH106" s="117"/>
      <c r="STI106" s="117"/>
      <c r="STJ106" s="117"/>
      <c r="STK106" s="117"/>
      <c r="STL106" s="117"/>
      <c r="STM106" s="117"/>
      <c r="STN106" s="117"/>
      <c r="STO106" s="117"/>
      <c r="STP106" s="117"/>
      <c r="STQ106" s="117"/>
      <c r="STR106" s="117"/>
      <c r="STS106" s="117"/>
      <c r="STT106" s="117"/>
      <c r="STU106" s="117"/>
      <c r="STV106" s="117"/>
      <c r="STW106" s="117"/>
      <c r="STX106" s="117"/>
      <c r="STY106" s="117"/>
      <c r="STZ106" s="117"/>
      <c r="SUA106" s="117"/>
      <c r="SUB106" s="117"/>
      <c r="SUC106" s="117"/>
      <c r="SUD106" s="117"/>
      <c r="SUE106" s="117"/>
      <c r="SUF106" s="117"/>
      <c r="SUG106" s="117"/>
      <c r="SUH106" s="117"/>
      <c r="SUI106" s="117"/>
      <c r="SUJ106" s="117"/>
      <c r="SUK106" s="117"/>
      <c r="SUL106" s="117"/>
      <c r="SUM106" s="117"/>
      <c r="SUN106" s="117"/>
      <c r="SUO106" s="117"/>
      <c r="SUP106" s="117"/>
      <c r="SUQ106" s="117"/>
      <c r="SUR106" s="117"/>
      <c r="SUS106" s="117"/>
      <c r="SUT106" s="117"/>
      <c r="SUU106" s="117"/>
      <c r="SUV106" s="117"/>
      <c r="SUW106" s="117"/>
      <c r="SUX106" s="117"/>
      <c r="SUY106" s="117"/>
      <c r="SUZ106" s="117"/>
      <c r="SVA106" s="117"/>
      <c r="SVB106" s="117"/>
      <c r="SVC106" s="117"/>
      <c r="SVD106" s="117"/>
      <c r="SVE106" s="117"/>
      <c r="SVF106" s="117"/>
      <c r="SVG106" s="117"/>
      <c r="SVH106" s="117"/>
      <c r="SVI106" s="117"/>
      <c r="SVJ106" s="117"/>
      <c r="SVK106" s="117"/>
      <c r="SVL106" s="117"/>
      <c r="SVM106" s="117"/>
      <c r="SVN106" s="117"/>
      <c r="SVO106" s="117"/>
      <c r="SVP106" s="117"/>
      <c r="SVQ106" s="117"/>
      <c r="SVR106" s="117"/>
      <c r="SVS106" s="117"/>
      <c r="SVT106" s="117"/>
      <c r="SVU106" s="117"/>
      <c r="SVV106" s="117"/>
      <c r="SVW106" s="117"/>
      <c r="SVX106" s="117"/>
      <c r="SVY106" s="117"/>
      <c r="SVZ106" s="117"/>
      <c r="SWA106" s="117"/>
      <c r="SWB106" s="117"/>
      <c r="SWC106" s="117"/>
      <c r="SWD106" s="117"/>
      <c r="SWE106" s="117"/>
      <c r="SWF106" s="117"/>
      <c r="SWG106" s="117"/>
      <c r="SWH106" s="117"/>
      <c r="SWI106" s="117"/>
      <c r="SWJ106" s="117"/>
      <c r="SWK106" s="117"/>
      <c r="SWL106" s="117"/>
      <c r="SWM106" s="117"/>
      <c r="SWN106" s="117"/>
      <c r="SWO106" s="117"/>
      <c r="SWP106" s="117"/>
      <c r="SWQ106" s="117"/>
      <c r="SWR106" s="117"/>
      <c r="SWS106" s="117"/>
      <c r="SWT106" s="117"/>
      <c r="SWU106" s="117"/>
      <c r="SWV106" s="117"/>
      <c r="SWW106" s="117"/>
      <c r="SWX106" s="117"/>
      <c r="SWY106" s="117"/>
      <c r="SWZ106" s="117"/>
      <c r="SXA106" s="117"/>
      <c r="SXB106" s="117"/>
      <c r="SXC106" s="117"/>
      <c r="SXD106" s="117"/>
      <c r="SXE106" s="117"/>
      <c r="SXF106" s="117"/>
      <c r="SXG106" s="117"/>
      <c r="SXH106" s="117"/>
      <c r="SXI106" s="117"/>
      <c r="SXJ106" s="117"/>
      <c r="SXK106" s="117"/>
      <c r="SXL106" s="117"/>
      <c r="SXM106" s="117"/>
      <c r="SXN106" s="117"/>
      <c r="SXO106" s="117"/>
      <c r="SXP106" s="117"/>
      <c r="SXQ106" s="117"/>
      <c r="SXR106" s="117"/>
      <c r="SXS106" s="117"/>
      <c r="SXT106" s="117"/>
      <c r="SXU106" s="117"/>
      <c r="SXV106" s="117"/>
      <c r="SXW106" s="117"/>
      <c r="SXX106" s="117"/>
      <c r="SXY106" s="117"/>
      <c r="SXZ106" s="117"/>
      <c r="SYA106" s="117"/>
      <c r="SYB106" s="117"/>
      <c r="SYC106" s="117"/>
      <c r="SYD106" s="117"/>
      <c r="SYE106" s="117"/>
      <c r="SYF106" s="117"/>
      <c r="SYG106" s="117"/>
      <c r="SYH106" s="117"/>
      <c r="SYI106" s="117"/>
      <c r="SYJ106" s="117"/>
      <c r="SYK106" s="117"/>
      <c r="SYL106" s="117"/>
      <c r="SYM106" s="117"/>
      <c r="SYN106" s="117"/>
      <c r="SYO106" s="117"/>
      <c r="SYP106" s="117"/>
      <c r="SYQ106" s="117"/>
      <c r="SYR106" s="117"/>
      <c r="SYS106" s="117"/>
      <c r="SYT106" s="117"/>
      <c r="SYU106" s="117"/>
      <c r="SYV106" s="117"/>
      <c r="SYW106" s="117"/>
      <c r="SYX106" s="117"/>
      <c r="SYY106" s="117"/>
      <c r="SYZ106" s="117"/>
      <c r="SZA106" s="117"/>
      <c r="SZB106" s="117"/>
      <c r="SZC106" s="117"/>
      <c r="SZD106" s="117"/>
      <c r="SZE106" s="117"/>
      <c r="SZF106" s="117"/>
      <c r="SZG106" s="117"/>
      <c r="SZH106" s="117"/>
      <c r="SZI106" s="117"/>
      <c r="SZJ106" s="117"/>
      <c r="SZK106" s="117"/>
      <c r="SZL106" s="117"/>
      <c r="SZM106" s="117"/>
      <c r="SZN106" s="117"/>
      <c r="SZO106" s="117"/>
      <c r="SZP106" s="117"/>
      <c r="SZQ106" s="117"/>
      <c r="SZR106" s="117"/>
      <c r="SZS106" s="117"/>
      <c r="SZT106" s="117"/>
      <c r="SZU106" s="117"/>
      <c r="SZV106" s="117"/>
      <c r="SZW106" s="117"/>
      <c r="SZX106" s="117"/>
      <c r="SZY106" s="117"/>
      <c r="SZZ106" s="117"/>
      <c r="TAA106" s="117"/>
      <c r="TAB106" s="117"/>
      <c r="TAC106" s="117"/>
      <c r="TAD106" s="117"/>
      <c r="TAE106" s="117"/>
      <c r="TAF106" s="117"/>
      <c r="TAG106" s="117"/>
      <c r="TAH106" s="117"/>
      <c r="TAI106" s="117"/>
      <c r="TAJ106" s="117"/>
      <c r="TAK106" s="117"/>
      <c r="TAL106" s="117"/>
      <c r="TAM106" s="117"/>
      <c r="TAN106" s="117"/>
      <c r="TAO106" s="117"/>
      <c r="TAP106" s="117"/>
      <c r="TAQ106" s="117"/>
      <c r="TAR106" s="117"/>
      <c r="TAS106" s="117"/>
      <c r="TAT106" s="117"/>
      <c r="TAU106" s="117"/>
      <c r="TAV106" s="117"/>
      <c r="TAW106" s="117"/>
      <c r="TAX106" s="117"/>
      <c r="TAY106" s="117"/>
      <c r="TAZ106" s="117"/>
      <c r="TBA106" s="117"/>
      <c r="TBB106" s="117"/>
      <c r="TBC106" s="117"/>
      <c r="TBD106" s="117"/>
      <c r="TBE106" s="117"/>
      <c r="TBF106" s="117"/>
      <c r="TBG106" s="117"/>
      <c r="TBH106" s="117"/>
      <c r="TBI106" s="117"/>
      <c r="TBJ106" s="117"/>
      <c r="TBK106" s="117"/>
      <c r="TBL106" s="117"/>
      <c r="TBM106" s="117"/>
      <c r="TBN106" s="117"/>
      <c r="TBO106" s="117"/>
      <c r="TBP106" s="117"/>
      <c r="TBQ106" s="117"/>
      <c r="TBR106" s="117"/>
      <c r="TBS106" s="117"/>
      <c r="TBT106" s="117"/>
      <c r="TBU106" s="117"/>
      <c r="TBV106" s="117"/>
      <c r="TBW106" s="117"/>
      <c r="TBX106" s="117"/>
      <c r="TBY106" s="117"/>
      <c r="TBZ106" s="117"/>
      <c r="TCA106" s="117"/>
      <c r="TCB106" s="117"/>
      <c r="TCC106" s="117"/>
      <c r="TCD106" s="117"/>
      <c r="TCE106" s="117"/>
      <c r="TCF106" s="117"/>
      <c r="TCG106" s="117"/>
      <c r="TCH106" s="117"/>
      <c r="TCI106" s="117"/>
      <c r="TCJ106" s="117"/>
      <c r="TCK106" s="117"/>
      <c r="TCL106" s="117"/>
      <c r="TCM106" s="117"/>
      <c r="TCN106" s="117"/>
      <c r="TCO106" s="117"/>
      <c r="TCP106" s="117"/>
      <c r="TCQ106" s="117"/>
      <c r="TCR106" s="117"/>
      <c r="TCS106" s="117"/>
      <c r="TCT106" s="117"/>
      <c r="TCU106" s="117"/>
      <c r="TCV106" s="117"/>
      <c r="TCW106" s="117"/>
      <c r="TCX106" s="117"/>
      <c r="TCY106" s="117"/>
      <c r="TCZ106" s="117"/>
      <c r="TDA106" s="117"/>
      <c r="TDB106" s="117"/>
      <c r="TDC106" s="117"/>
      <c r="TDD106" s="117"/>
      <c r="TDE106" s="117"/>
      <c r="TDF106" s="117"/>
      <c r="TDG106" s="117"/>
      <c r="TDH106" s="117"/>
      <c r="TDI106" s="117"/>
      <c r="TDJ106" s="117"/>
      <c r="TDK106" s="117"/>
      <c r="TDL106" s="117"/>
      <c r="TDM106" s="117"/>
      <c r="TDN106" s="117"/>
      <c r="TDO106" s="117"/>
      <c r="TDP106" s="117"/>
      <c r="TDQ106" s="117"/>
      <c r="TDR106" s="117"/>
      <c r="TDS106" s="117"/>
      <c r="TDT106" s="117"/>
      <c r="TDU106" s="117"/>
      <c r="TDV106" s="117"/>
      <c r="TDW106" s="117"/>
      <c r="TDX106" s="117"/>
      <c r="TDY106" s="117"/>
      <c r="TDZ106" s="117"/>
      <c r="TEA106" s="117"/>
      <c r="TEB106" s="117"/>
      <c r="TEC106" s="117"/>
      <c r="TED106" s="117"/>
      <c r="TEE106" s="117"/>
      <c r="TEF106" s="117"/>
      <c r="TEG106" s="117"/>
      <c r="TEH106" s="117"/>
      <c r="TEI106" s="117"/>
      <c r="TEJ106" s="117"/>
      <c r="TEK106" s="117"/>
      <c r="TEL106" s="117"/>
      <c r="TEM106" s="117"/>
      <c r="TEN106" s="117"/>
      <c r="TEO106" s="117"/>
      <c r="TEP106" s="117"/>
      <c r="TEQ106" s="117"/>
      <c r="TER106" s="117"/>
      <c r="TES106" s="117"/>
      <c r="TET106" s="117"/>
      <c r="TEU106" s="117"/>
      <c r="TEV106" s="117"/>
      <c r="TEW106" s="117"/>
      <c r="TEX106" s="117"/>
      <c r="TEY106" s="117"/>
      <c r="TEZ106" s="117"/>
      <c r="TFA106" s="117"/>
      <c r="TFB106" s="117"/>
      <c r="TFC106" s="117"/>
      <c r="TFD106" s="117"/>
      <c r="TFE106" s="117"/>
      <c r="TFF106" s="117"/>
      <c r="TFG106" s="117"/>
      <c r="TFH106" s="117"/>
      <c r="TFI106" s="117"/>
      <c r="TFJ106" s="117"/>
      <c r="TFK106" s="117"/>
      <c r="TFL106" s="117"/>
      <c r="TFM106" s="117"/>
      <c r="TFN106" s="117"/>
      <c r="TFO106" s="117"/>
      <c r="TFP106" s="117"/>
      <c r="TFQ106" s="117"/>
      <c r="TFR106" s="117"/>
      <c r="TFS106" s="117"/>
      <c r="TFT106" s="117"/>
      <c r="TFU106" s="117"/>
      <c r="TFV106" s="117"/>
      <c r="TFW106" s="117"/>
      <c r="TFX106" s="117"/>
      <c r="TFY106" s="117"/>
      <c r="TFZ106" s="117"/>
      <c r="TGA106" s="117"/>
      <c r="TGB106" s="117"/>
      <c r="TGC106" s="117"/>
      <c r="TGD106" s="117"/>
      <c r="TGE106" s="117"/>
      <c r="TGF106" s="117"/>
      <c r="TGG106" s="117"/>
      <c r="TGH106" s="117"/>
      <c r="TGI106" s="117"/>
      <c r="TGJ106" s="117"/>
      <c r="TGK106" s="117"/>
      <c r="TGL106" s="117"/>
      <c r="TGM106" s="117"/>
      <c r="TGN106" s="117"/>
      <c r="TGO106" s="117"/>
      <c r="TGP106" s="117"/>
      <c r="TGQ106" s="117"/>
      <c r="TGR106" s="117"/>
      <c r="TGS106" s="117"/>
      <c r="TGT106" s="117"/>
      <c r="TGU106" s="117"/>
      <c r="TGV106" s="117"/>
      <c r="TGW106" s="117"/>
      <c r="TGX106" s="117"/>
      <c r="TGY106" s="117"/>
      <c r="TGZ106" s="117"/>
      <c r="THA106" s="117"/>
      <c r="THB106" s="117"/>
      <c r="THC106" s="117"/>
      <c r="THD106" s="117"/>
      <c r="THE106" s="117"/>
      <c r="THF106" s="117"/>
      <c r="THG106" s="117"/>
      <c r="THH106" s="117"/>
      <c r="THI106" s="117"/>
      <c r="THJ106" s="117"/>
      <c r="THK106" s="117"/>
      <c r="THL106" s="117"/>
      <c r="THM106" s="117"/>
      <c r="THN106" s="117"/>
      <c r="THO106" s="117"/>
      <c r="THP106" s="117"/>
      <c r="THQ106" s="117"/>
      <c r="THR106" s="117"/>
      <c r="THS106" s="117"/>
      <c r="THT106" s="117"/>
      <c r="THU106" s="117"/>
      <c r="THV106" s="117"/>
      <c r="THW106" s="117"/>
      <c r="THX106" s="117"/>
      <c r="THY106" s="117"/>
      <c r="THZ106" s="117"/>
      <c r="TIA106" s="117"/>
      <c r="TIB106" s="117"/>
      <c r="TIC106" s="117"/>
      <c r="TID106" s="117"/>
      <c r="TIE106" s="117"/>
      <c r="TIF106" s="117"/>
      <c r="TIG106" s="117"/>
      <c r="TIH106" s="117"/>
      <c r="TII106" s="117"/>
      <c r="TIJ106" s="117"/>
      <c r="TIK106" s="117"/>
      <c r="TIL106" s="117"/>
      <c r="TIM106" s="117"/>
      <c r="TIN106" s="117"/>
      <c r="TIO106" s="117"/>
      <c r="TIP106" s="117"/>
      <c r="TIQ106" s="117"/>
      <c r="TIR106" s="117"/>
      <c r="TIS106" s="117"/>
      <c r="TIT106" s="117"/>
      <c r="TIU106" s="117"/>
      <c r="TIV106" s="117"/>
      <c r="TIW106" s="117"/>
      <c r="TIX106" s="117"/>
      <c r="TIY106" s="117"/>
      <c r="TIZ106" s="117"/>
      <c r="TJA106" s="117"/>
      <c r="TJB106" s="117"/>
      <c r="TJC106" s="117"/>
      <c r="TJD106" s="117"/>
      <c r="TJE106" s="117"/>
      <c r="TJF106" s="117"/>
      <c r="TJG106" s="117"/>
      <c r="TJH106" s="117"/>
      <c r="TJI106" s="117"/>
      <c r="TJJ106" s="117"/>
      <c r="TJK106" s="117"/>
      <c r="TJL106" s="117"/>
      <c r="TJM106" s="117"/>
      <c r="TJN106" s="117"/>
      <c r="TJO106" s="117"/>
      <c r="TJP106" s="117"/>
      <c r="TJQ106" s="117"/>
      <c r="TJR106" s="117"/>
      <c r="TJS106" s="117"/>
      <c r="TJT106" s="117"/>
      <c r="TJU106" s="117"/>
      <c r="TJV106" s="117"/>
      <c r="TJW106" s="117"/>
      <c r="TJX106" s="117"/>
      <c r="TJY106" s="117"/>
      <c r="TJZ106" s="117"/>
      <c r="TKA106" s="117"/>
      <c r="TKB106" s="117"/>
      <c r="TKC106" s="117"/>
      <c r="TKD106" s="117"/>
      <c r="TKE106" s="117"/>
      <c r="TKF106" s="117"/>
      <c r="TKG106" s="117"/>
      <c r="TKH106" s="117"/>
      <c r="TKI106" s="117"/>
      <c r="TKJ106" s="117"/>
      <c r="TKK106" s="117"/>
      <c r="TKL106" s="117"/>
      <c r="TKM106" s="117"/>
      <c r="TKN106" s="117"/>
      <c r="TKO106" s="117"/>
      <c r="TKP106" s="117"/>
      <c r="TKQ106" s="117"/>
      <c r="TKR106" s="117"/>
      <c r="TKS106" s="117"/>
      <c r="TKT106" s="117"/>
      <c r="TKU106" s="117"/>
      <c r="TKV106" s="117"/>
      <c r="TKW106" s="117"/>
      <c r="TKX106" s="117"/>
      <c r="TKY106" s="117"/>
      <c r="TKZ106" s="117"/>
      <c r="TLA106" s="117"/>
      <c r="TLB106" s="117"/>
      <c r="TLC106" s="117"/>
      <c r="TLD106" s="117"/>
      <c r="TLE106" s="117"/>
      <c r="TLF106" s="117"/>
      <c r="TLG106" s="117"/>
      <c r="TLH106" s="117"/>
      <c r="TLI106" s="117"/>
      <c r="TLJ106" s="117"/>
      <c r="TLK106" s="117"/>
      <c r="TLL106" s="117"/>
      <c r="TLM106" s="117"/>
      <c r="TLN106" s="117"/>
      <c r="TLO106" s="117"/>
      <c r="TLP106" s="117"/>
      <c r="TLQ106" s="117"/>
      <c r="TLR106" s="117"/>
      <c r="TLS106" s="117"/>
      <c r="TLT106" s="117"/>
      <c r="TLU106" s="117"/>
      <c r="TLV106" s="117"/>
      <c r="TLW106" s="117"/>
      <c r="TLX106" s="117"/>
      <c r="TLY106" s="117"/>
      <c r="TLZ106" s="117"/>
      <c r="TMA106" s="117"/>
      <c r="TMB106" s="117"/>
      <c r="TMC106" s="117"/>
      <c r="TMD106" s="117"/>
      <c r="TME106" s="117"/>
      <c r="TMF106" s="117"/>
      <c r="TMG106" s="117"/>
      <c r="TMH106" s="117"/>
      <c r="TMI106" s="117"/>
      <c r="TMJ106" s="117"/>
      <c r="TMK106" s="117"/>
      <c r="TML106" s="117"/>
      <c r="TMM106" s="117"/>
      <c r="TMN106" s="117"/>
      <c r="TMO106" s="117"/>
      <c r="TMP106" s="117"/>
      <c r="TMQ106" s="117"/>
      <c r="TMR106" s="117"/>
      <c r="TMS106" s="117"/>
      <c r="TMT106" s="117"/>
      <c r="TMU106" s="117"/>
      <c r="TMV106" s="117"/>
      <c r="TMW106" s="117"/>
      <c r="TMX106" s="117"/>
      <c r="TMY106" s="117"/>
      <c r="TMZ106" s="117"/>
      <c r="TNA106" s="117"/>
      <c r="TNB106" s="117"/>
      <c r="TNC106" s="117"/>
      <c r="TND106" s="117"/>
      <c r="TNE106" s="117"/>
      <c r="TNF106" s="117"/>
      <c r="TNG106" s="117"/>
      <c r="TNH106" s="117"/>
      <c r="TNI106" s="117"/>
      <c r="TNJ106" s="117"/>
      <c r="TNK106" s="117"/>
      <c r="TNL106" s="117"/>
      <c r="TNM106" s="117"/>
      <c r="TNN106" s="117"/>
      <c r="TNO106" s="117"/>
      <c r="TNP106" s="117"/>
      <c r="TNQ106" s="117"/>
      <c r="TNR106" s="117"/>
      <c r="TNS106" s="117"/>
      <c r="TNT106" s="117"/>
      <c r="TNU106" s="117"/>
      <c r="TNV106" s="117"/>
      <c r="TNW106" s="117"/>
      <c r="TNX106" s="117"/>
      <c r="TNY106" s="117"/>
      <c r="TNZ106" s="117"/>
      <c r="TOA106" s="117"/>
      <c r="TOB106" s="117"/>
      <c r="TOC106" s="117"/>
      <c r="TOD106" s="117"/>
      <c r="TOE106" s="117"/>
      <c r="TOF106" s="117"/>
      <c r="TOG106" s="117"/>
      <c r="TOH106" s="117"/>
      <c r="TOI106" s="117"/>
      <c r="TOJ106" s="117"/>
      <c r="TOK106" s="117"/>
      <c r="TOL106" s="117"/>
      <c r="TOM106" s="117"/>
      <c r="TON106" s="117"/>
      <c r="TOO106" s="117"/>
      <c r="TOP106" s="117"/>
      <c r="TOQ106" s="117"/>
      <c r="TOR106" s="117"/>
      <c r="TOS106" s="117"/>
      <c r="TOT106" s="117"/>
      <c r="TOU106" s="117"/>
      <c r="TOV106" s="117"/>
      <c r="TOW106" s="117"/>
      <c r="TOX106" s="117"/>
      <c r="TOY106" s="117"/>
      <c r="TOZ106" s="117"/>
      <c r="TPA106" s="117"/>
      <c r="TPB106" s="117"/>
      <c r="TPC106" s="117"/>
      <c r="TPD106" s="117"/>
      <c r="TPE106" s="117"/>
      <c r="TPF106" s="117"/>
      <c r="TPG106" s="117"/>
      <c r="TPH106" s="117"/>
      <c r="TPI106" s="117"/>
      <c r="TPJ106" s="117"/>
      <c r="TPK106" s="117"/>
      <c r="TPL106" s="117"/>
      <c r="TPM106" s="117"/>
      <c r="TPN106" s="117"/>
      <c r="TPO106" s="117"/>
      <c r="TPP106" s="117"/>
      <c r="TPQ106" s="117"/>
      <c r="TPR106" s="117"/>
      <c r="TPS106" s="117"/>
      <c r="TPT106" s="117"/>
      <c r="TPU106" s="117"/>
      <c r="TPV106" s="117"/>
      <c r="TPW106" s="117"/>
      <c r="TPX106" s="117"/>
      <c r="TPY106" s="117"/>
      <c r="TPZ106" s="117"/>
      <c r="TQA106" s="117"/>
      <c r="TQB106" s="117"/>
      <c r="TQC106" s="117"/>
      <c r="TQD106" s="117"/>
      <c r="TQE106" s="117"/>
      <c r="TQF106" s="117"/>
      <c r="TQG106" s="117"/>
      <c r="TQH106" s="117"/>
      <c r="TQI106" s="117"/>
      <c r="TQJ106" s="117"/>
      <c r="TQK106" s="117"/>
      <c r="TQL106" s="117"/>
      <c r="TQM106" s="117"/>
      <c r="TQN106" s="117"/>
      <c r="TQO106" s="117"/>
      <c r="TQP106" s="117"/>
      <c r="TQQ106" s="117"/>
      <c r="TQR106" s="117"/>
      <c r="TQS106" s="117"/>
      <c r="TQT106" s="117"/>
      <c r="TQU106" s="117"/>
      <c r="TQV106" s="117"/>
      <c r="TQW106" s="117"/>
      <c r="TQX106" s="117"/>
      <c r="TQY106" s="117"/>
      <c r="TQZ106" s="117"/>
      <c r="TRA106" s="117"/>
      <c r="TRB106" s="117"/>
      <c r="TRC106" s="117"/>
      <c r="TRD106" s="117"/>
      <c r="TRE106" s="117"/>
      <c r="TRF106" s="117"/>
      <c r="TRG106" s="117"/>
      <c r="TRH106" s="117"/>
      <c r="TRI106" s="117"/>
      <c r="TRJ106" s="117"/>
      <c r="TRK106" s="117"/>
      <c r="TRL106" s="117"/>
      <c r="TRM106" s="117"/>
      <c r="TRN106" s="117"/>
      <c r="TRO106" s="117"/>
      <c r="TRP106" s="117"/>
      <c r="TRQ106" s="117"/>
      <c r="TRR106" s="117"/>
      <c r="TRS106" s="117"/>
      <c r="TRT106" s="117"/>
      <c r="TRU106" s="117"/>
      <c r="TRV106" s="117"/>
      <c r="TRW106" s="117"/>
      <c r="TRX106" s="117"/>
      <c r="TRY106" s="117"/>
      <c r="TRZ106" s="117"/>
      <c r="TSA106" s="117"/>
      <c r="TSB106" s="117"/>
      <c r="TSC106" s="117"/>
      <c r="TSD106" s="117"/>
      <c r="TSE106" s="117"/>
      <c r="TSF106" s="117"/>
      <c r="TSG106" s="117"/>
      <c r="TSH106" s="117"/>
      <c r="TSI106" s="117"/>
      <c r="TSJ106" s="117"/>
      <c r="TSK106" s="117"/>
      <c r="TSL106" s="117"/>
      <c r="TSM106" s="117"/>
      <c r="TSN106" s="117"/>
      <c r="TSO106" s="117"/>
      <c r="TSP106" s="117"/>
      <c r="TSQ106" s="117"/>
      <c r="TSR106" s="117"/>
      <c r="TSS106" s="117"/>
      <c r="TST106" s="117"/>
      <c r="TSU106" s="117"/>
      <c r="TSV106" s="117"/>
      <c r="TSW106" s="117"/>
      <c r="TSX106" s="117"/>
      <c r="TSY106" s="117"/>
      <c r="TSZ106" s="117"/>
      <c r="TTA106" s="117"/>
      <c r="TTB106" s="117"/>
      <c r="TTC106" s="117"/>
      <c r="TTD106" s="117"/>
      <c r="TTE106" s="117"/>
      <c r="TTF106" s="117"/>
      <c r="TTG106" s="117"/>
      <c r="TTH106" s="117"/>
      <c r="TTI106" s="117"/>
      <c r="TTJ106" s="117"/>
      <c r="TTK106" s="117"/>
      <c r="TTL106" s="117"/>
      <c r="TTM106" s="117"/>
      <c r="TTN106" s="117"/>
      <c r="TTO106" s="117"/>
      <c r="TTP106" s="117"/>
      <c r="TTQ106" s="117"/>
      <c r="TTR106" s="117"/>
      <c r="TTS106" s="117"/>
      <c r="TTT106" s="117"/>
      <c r="TTU106" s="117"/>
      <c r="TTV106" s="117"/>
      <c r="TTW106" s="117"/>
      <c r="TTX106" s="117"/>
      <c r="TTY106" s="117"/>
      <c r="TTZ106" s="117"/>
      <c r="TUA106" s="117"/>
      <c r="TUB106" s="117"/>
      <c r="TUC106" s="117"/>
      <c r="TUD106" s="117"/>
      <c r="TUE106" s="117"/>
      <c r="TUF106" s="117"/>
      <c r="TUG106" s="117"/>
      <c r="TUH106" s="117"/>
      <c r="TUI106" s="117"/>
      <c r="TUJ106" s="117"/>
      <c r="TUK106" s="117"/>
      <c r="TUL106" s="117"/>
      <c r="TUM106" s="117"/>
      <c r="TUN106" s="117"/>
      <c r="TUO106" s="117"/>
      <c r="TUP106" s="117"/>
      <c r="TUQ106" s="117"/>
      <c r="TUR106" s="117"/>
      <c r="TUS106" s="117"/>
      <c r="TUT106" s="117"/>
      <c r="TUU106" s="117"/>
      <c r="TUV106" s="117"/>
      <c r="TUW106" s="117"/>
      <c r="TUX106" s="117"/>
      <c r="TUY106" s="117"/>
      <c r="TUZ106" s="117"/>
      <c r="TVA106" s="117"/>
      <c r="TVB106" s="117"/>
      <c r="TVC106" s="117"/>
      <c r="TVD106" s="117"/>
      <c r="TVE106" s="117"/>
      <c r="TVF106" s="117"/>
      <c r="TVG106" s="117"/>
      <c r="TVH106" s="117"/>
      <c r="TVI106" s="117"/>
      <c r="TVJ106" s="117"/>
      <c r="TVK106" s="117"/>
      <c r="TVL106" s="117"/>
      <c r="TVM106" s="117"/>
      <c r="TVN106" s="117"/>
      <c r="TVO106" s="117"/>
      <c r="TVP106" s="117"/>
      <c r="TVQ106" s="117"/>
      <c r="TVR106" s="117"/>
      <c r="TVS106" s="117"/>
      <c r="TVT106" s="117"/>
      <c r="TVU106" s="117"/>
      <c r="TVV106" s="117"/>
      <c r="TVW106" s="117"/>
      <c r="TVX106" s="117"/>
      <c r="TVY106" s="117"/>
      <c r="TVZ106" s="117"/>
      <c r="TWA106" s="117"/>
      <c r="TWB106" s="117"/>
      <c r="TWC106" s="117"/>
      <c r="TWD106" s="117"/>
      <c r="TWE106" s="117"/>
      <c r="TWF106" s="117"/>
      <c r="TWG106" s="117"/>
      <c r="TWH106" s="117"/>
      <c r="TWI106" s="117"/>
      <c r="TWJ106" s="117"/>
      <c r="TWK106" s="117"/>
      <c r="TWL106" s="117"/>
      <c r="TWM106" s="117"/>
      <c r="TWN106" s="117"/>
      <c r="TWO106" s="117"/>
      <c r="TWP106" s="117"/>
      <c r="TWQ106" s="117"/>
      <c r="TWR106" s="117"/>
      <c r="TWS106" s="117"/>
      <c r="TWT106" s="117"/>
      <c r="TWU106" s="117"/>
      <c r="TWV106" s="117"/>
      <c r="TWW106" s="117"/>
      <c r="TWX106" s="117"/>
      <c r="TWY106" s="117"/>
      <c r="TWZ106" s="117"/>
      <c r="TXA106" s="117"/>
      <c r="TXB106" s="117"/>
      <c r="TXC106" s="117"/>
      <c r="TXD106" s="117"/>
      <c r="TXE106" s="117"/>
      <c r="TXF106" s="117"/>
      <c r="TXG106" s="117"/>
      <c r="TXH106" s="117"/>
      <c r="TXI106" s="117"/>
      <c r="TXJ106" s="117"/>
      <c r="TXK106" s="117"/>
      <c r="TXL106" s="117"/>
      <c r="TXM106" s="117"/>
      <c r="TXN106" s="117"/>
      <c r="TXO106" s="117"/>
      <c r="TXP106" s="117"/>
      <c r="TXQ106" s="117"/>
      <c r="TXR106" s="117"/>
      <c r="TXS106" s="117"/>
      <c r="TXT106" s="117"/>
      <c r="TXU106" s="117"/>
      <c r="TXV106" s="117"/>
      <c r="TXW106" s="117"/>
      <c r="TXX106" s="117"/>
      <c r="TXY106" s="117"/>
      <c r="TXZ106" s="117"/>
      <c r="TYA106" s="117"/>
      <c r="TYB106" s="117"/>
      <c r="TYC106" s="117"/>
      <c r="TYD106" s="117"/>
      <c r="TYE106" s="117"/>
      <c r="TYF106" s="117"/>
      <c r="TYG106" s="117"/>
      <c r="TYH106" s="117"/>
      <c r="TYI106" s="117"/>
      <c r="TYJ106" s="117"/>
      <c r="TYK106" s="117"/>
      <c r="TYL106" s="117"/>
      <c r="TYM106" s="117"/>
      <c r="TYN106" s="117"/>
      <c r="TYO106" s="117"/>
      <c r="TYP106" s="117"/>
      <c r="TYQ106" s="117"/>
      <c r="TYR106" s="117"/>
      <c r="TYS106" s="117"/>
      <c r="TYT106" s="117"/>
      <c r="TYU106" s="117"/>
      <c r="TYV106" s="117"/>
      <c r="TYW106" s="117"/>
      <c r="TYX106" s="117"/>
      <c r="TYY106" s="117"/>
      <c r="TYZ106" s="117"/>
      <c r="TZA106" s="117"/>
      <c r="TZB106" s="117"/>
      <c r="TZC106" s="117"/>
      <c r="TZD106" s="117"/>
      <c r="TZE106" s="117"/>
      <c r="TZF106" s="117"/>
      <c r="TZG106" s="117"/>
      <c r="TZH106" s="117"/>
      <c r="TZI106" s="117"/>
      <c r="TZJ106" s="117"/>
      <c r="TZK106" s="117"/>
      <c r="TZL106" s="117"/>
      <c r="TZM106" s="117"/>
      <c r="TZN106" s="117"/>
      <c r="TZO106" s="117"/>
      <c r="TZP106" s="117"/>
      <c r="TZQ106" s="117"/>
      <c r="TZR106" s="117"/>
      <c r="TZS106" s="117"/>
      <c r="TZT106" s="117"/>
      <c r="TZU106" s="117"/>
      <c r="TZV106" s="117"/>
      <c r="TZW106" s="117"/>
      <c r="TZX106" s="117"/>
      <c r="TZY106" s="117"/>
      <c r="TZZ106" s="117"/>
      <c r="UAA106" s="117"/>
      <c r="UAB106" s="117"/>
      <c r="UAC106" s="117"/>
      <c r="UAD106" s="117"/>
      <c r="UAE106" s="117"/>
      <c r="UAF106" s="117"/>
      <c r="UAG106" s="117"/>
      <c r="UAH106" s="117"/>
      <c r="UAI106" s="117"/>
      <c r="UAJ106" s="117"/>
      <c r="UAK106" s="117"/>
      <c r="UAL106" s="117"/>
      <c r="UAM106" s="117"/>
      <c r="UAN106" s="117"/>
      <c r="UAO106" s="117"/>
      <c r="UAP106" s="117"/>
      <c r="UAQ106" s="117"/>
      <c r="UAR106" s="117"/>
      <c r="UAS106" s="117"/>
      <c r="UAT106" s="117"/>
      <c r="UAU106" s="117"/>
      <c r="UAV106" s="117"/>
      <c r="UAW106" s="117"/>
      <c r="UAX106" s="117"/>
      <c r="UAY106" s="117"/>
      <c r="UAZ106" s="117"/>
      <c r="UBA106" s="117"/>
      <c r="UBB106" s="117"/>
      <c r="UBC106" s="117"/>
      <c r="UBD106" s="117"/>
      <c r="UBE106" s="117"/>
      <c r="UBF106" s="117"/>
      <c r="UBG106" s="117"/>
      <c r="UBH106" s="117"/>
      <c r="UBI106" s="117"/>
      <c r="UBJ106" s="117"/>
      <c r="UBK106" s="117"/>
      <c r="UBL106" s="117"/>
      <c r="UBM106" s="117"/>
      <c r="UBN106" s="117"/>
      <c r="UBO106" s="117"/>
      <c r="UBP106" s="117"/>
      <c r="UBQ106" s="117"/>
      <c r="UBR106" s="117"/>
      <c r="UBS106" s="117"/>
      <c r="UBT106" s="117"/>
      <c r="UBU106" s="117"/>
      <c r="UBV106" s="117"/>
      <c r="UBW106" s="117"/>
      <c r="UBX106" s="117"/>
      <c r="UBY106" s="117"/>
      <c r="UBZ106" s="117"/>
      <c r="UCA106" s="117"/>
      <c r="UCB106" s="117"/>
      <c r="UCC106" s="117"/>
      <c r="UCD106" s="117"/>
      <c r="UCE106" s="117"/>
      <c r="UCF106" s="117"/>
      <c r="UCG106" s="117"/>
      <c r="UCH106" s="117"/>
      <c r="UCI106" s="117"/>
      <c r="UCJ106" s="117"/>
      <c r="UCK106" s="117"/>
      <c r="UCL106" s="117"/>
      <c r="UCM106" s="117"/>
      <c r="UCN106" s="117"/>
      <c r="UCO106" s="117"/>
      <c r="UCP106" s="117"/>
      <c r="UCQ106" s="117"/>
      <c r="UCR106" s="117"/>
      <c r="UCS106" s="117"/>
      <c r="UCT106" s="117"/>
      <c r="UCU106" s="117"/>
      <c r="UCV106" s="117"/>
      <c r="UCW106" s="117"/>
      <c r="UCX106" s="117"/>
      <c r="UCY106" s="117"/>
      <c r="UCZ106" s="117"/>
      <c r="UDA106" s="117"/>
      <c r="UDB106" s="117"/>
      <c r="UDC106" s="117"/>
      <c r="UDD106" s="117"/>
      <c r="UDE106" s="117"/>
      <c r="UDF106" s="117"/>
      <c r="UDG106" s="117"/>
      <c r="UDH106" s="117"/>
      <c r="UDI106" s="117"/>
      <c r="UDJ106" s="117"/>
      <c r="UDK106" s="117"/>
      <c r="UDL106" s="117"/>
      <c r="UDM106" s="117"/>
      <c r="UDN106" s="117"/>
      <c r="UDO106" s="117"/>
      <c r="UDP106" s="117"/>
      <c r="UDQ106" s="117"/>
      <c r="UDR106" s="117"/>
      <c r="UDS106" s="117"/>
      <c r="UDT106" s="117"/>
      <c r="UDU106" s="117"/>
      <c r="UDV106" s="117"/>
      <c r="UDW106" s="117"/>
      <c r="UDX106" s="117"/>
      <c r="UDY106" s="117"/>
      <c r="UDZ106" s="117"/>
      <c r="UEA106" s="117"/>
      <c r="UEB106" s="117"/>
      <c r="UEC106" s="117"/>
      <c r="UED106" s="117"/>
      <c r="UEE106" s="117"/>
      <c r="UEF106" s="117"/>
      <c r="UEG106" s="117"/>
      <c r="UEH106" s="117"/>
      <c r="UEI106" s="117"/>
      <c r="UEJ106" s="117"/>
      <c r="UEK106" s="117"/>
      <c r="UEL106" s="117"/>
      <c r="UEM106" s="117"/>
      <c r="UEN106" s="117"/>
      <c r="UEO106" s="117"/>
      <c r="UEP106" s="117"/>
      <c r="UEQ106" s="117"/>
      <c r="UER106" s="117"/>
      <c r="UES106" s="117"/>
      <c r="UET106" s="117"/>
      <c r="UEU106" s="117"/>
      <c r="UEV106" s="117"/>
      <c r="UEW106" s="117"/>
      <c r="UEX106" s="117"/>
      <c r="UEY106" s="117"/>
      <c r="UEZ106" s="117"/>
      <c r="UFA106" s="117"/>
      <c r="UFB106" s="117"/>
      <c r="UFC106" s="117"/>
      <c r="UFD106" s="117"/>
      <c r="UFE106" s="117"/>
      <c r="UFF106" s="117"/>
      <c r="UFG106" s="117"/>
      <c r="UFH106" s="117"/>
      <c r="UFI106" s="117"/>
      <c r="UFJ106" s="117"/>
      <c r="UFK106" s="117"/>
      <c r="UFL106" s="117"/>
      <c r="UFM106" s="117"/>
      <c r="UFN106" s="117"/>
      <c r="UFO106" s="117"/>
      <c r="UFP106" s="117"/>
      <c r="UFQ106" s="117"/>
      <c r="UFR106" s="117"/>
      <c r="UFS106" s="117"/>
      <c r="UFT106" s="117"/>
      <c r="UFU106" s="117"/>
      <c r="UFV106" s="117"/>
      <c r="UFW106" s="117"/>
      <c r="UFX106" s="117"/>
      <c r="UFY106" s="117"/>
      <c r="UFZ106" s="117"/>
      <c r="UGA106" s="117"/>
      <c r="UGB106" s="117"/>
      <c r="UGC106" s="117"/>
      <c r="UGD106" s="117"/>
      <c r="UGE106" s="117"/>
      <c r="UGF106" s="117"/>
      <c r="UGG106" s="117"/>
      <c r="UGH106" s="117"/>
      <c r="UGI106" s="117"/>
      <c r="UGJ106" s="117"/>
      <c r="UGK106" s="117"/>
      <c r="UGL106" s="117"/>
      <c r="UGM106" s="117"/>
      <c r="UGN106" s="117"/>
      <c r="UGO106" s="117"/>
      <c r="UGP106" s="117"/>
      <c r="UGQ106" s="117"/>
      <c r="UGR106" s="117"/>
      <c r="UGS106" s="117"/>
      <c r="UGT106" s="117"/>
      <c r="UGU106" s="117"/>
      <c r="UGV106" s="117"/>
      <c r="UGW106" s="117"/>
      <c r="UGX106" s="117"/>
      <c r="UGY106" s="117"/>
      <c r="UGZ106" s="117"/>
      <c r="UHA106" s="117"/>
      <c r="UHB106" s="117"/>
      <c r="UHC106" s="117"/>
      <c r="UHD106" s="117"/>
      <c r="UHE106" s="117"/>
      <c r="UHF106" s="117"/>
      <c r="UHG106" s="117"/>
      <c r="UHH106" s="117"/>
      <c r="UHI106" s="117"/>
      <c r="UHJ106" s="117"/>
      <c r="UHK106" s="117"/>
      <c r="UHL106" s="117"/>
      <c r="UHM106" s="117"/>
      <c r="UHN106" s="117"/>
      <c r="UHO106" s="117"/>
      <c r="UHP106" s="117"/>
      <c r="UHQ106" s="117"/>
      <c r="UHR106" s="117"/>
      <c r="UHS106" s="117"/>
      <c r="UHT106" s="117"/>
      <c r="UHU106" s="117"/>
      <c r="UHV106" s="117"/>
      <c r="UHW106" s="117"/>
      <c r="UHX106" s="117"/>
      <c r="UHY106" s="117"/>
      <c r="UHZ106" s="117"/>
      <c r="UIA106" s="117"/>
      <c r="UIB106" s="117"/>
      <c r="UIC106" s="117"/>
      <c r="UID106" s="117"/>
      <c r="UIE106" s="117"/>
      <c r="UIF106" s="117"/>
      <c r="UIG106" s="117"/>
      <c r="UIH106" s="117"/>
      <c r="UII106" s="117"/>
      <c r="UIJ106" s="117"/>
      <c r="UIK106" s="117"/>
      <c r="UIL106" s="117"/>
      <c r="UIM106" s="117"/>
      <c r="UIN106" s="117"/>
      <c r="UIO106" s="117"/>
      <c r="UIP106" s="117"/>
      <c r="UIQ106" s="117"/>
      <c r="UIR106" s="117"/>
      <c r="UIS106" s="117"/>
      <c r="UIT106" s="117"/>
      <c r="UIU106" s="117"/>
      <c r="UIV106" s="117"/>
      <c r="UIW106" s="117"/>
      <c r="UIX106" s="117"/>
      <c r="UIY106" s="117"/>
      <c r="UIZ106" s="117"/>
      <c r="UJA106" s="117"/>
      <c r="UJB106" s="117"/>
      <c r="UJC106" s="117"/>
      <c r="UJD106" s="117"/>
      <c r="UJE106" s="117"/>
      <c r="UJF106" s="117"/>
      <c r="UJG106" s="117"/>
      <c r="UJH106" s="117"/>
      <c r="UJI106" s="117"/>
      <c r="UJJ106" s="117"/>
      <c r="UJK106" s="117"/>
      <c r="UJL106" s="117"/>
      <c r="UJM106" s="117"/>
      <c r="UJN106" s="117"/>
      <c r="UJO106" s="117"/>
      <c r="UJP106" s="117"/>
      <c r="UJQ106" s="117"/>
      <c r="UJR106" s="117"/>
      <c r="UJS106" s="117"/>
      <c r="UJT106" s="117"/>
      <c r="UJU106" s="117"/>
      <c r="UJV106" s="117"/>
      <c r="UJW106" s="117"/>
      <c r="UJX106" s="117"/>
      <c r="UJY106" s="117"/>
      <c r="UJZ106" s="117"/>
      <c r="UKA106" s="117"/>
      <c r="UKB106" s="117"/>
      <c r="UKC106" s="117"/>
      <c r="UKD106" s="117"/>
      <c r="UKE106" s="117"/>
      <c r="UKF106" s="117"/>
      <c r="UKG106" s="117"/>
      <c r="UKH106" s="117"/>
      <c r="UKI106" s="117"/>
      <c r="UKJ106" s="117"/>
      <c r="UKK106" s="117"/>
      <c r="UKL106" s="117"/>
      <c r="UKM106" s="117"/>
      <c r="UKN106" s="117"/>
      <c r="UKO106" s="117"/>
      <c r="UKP106" s="117"/>
      <c r="UKQ106" s="117"/>
      <c r="UKR106" s="117"/>
      <c r="UKS106" s="117"/>
      <c r="UKT106" s="117"/>
      <c r="UKU106" s="117"/>
      <c r="UKV106" s="117"/>
      <c r="UKW106" s="117"/>
      <c r="UKX106" s="117"/>
      <c r="UKY106" s="117"/>
      <c r="UKZ106" s="117"/>
      <c r="ULA106" s="117"/>
      <c r="ULB106" s="117"/>
      <c r="ULC106" s="117"/>
      <c r="ULD106" s="117"/>
      <c r="ULE106" s="117"/>
      <c r="ULF106" s="117"/>
      <c r="ULG106" s="117"/>
      <c r="ULH106" s="117"/>
      <c r="ULI106" s="117"/>
      <c r="ULJ106" s="117"/>
      <c r="ULK106" s="117"/>
      <c r="ULL106" s="117"/>
      <c r="ULM106" s="117"/>
      <c r="ULN106" s="117"/>
      <c r="ULO106" s="117"/>
      <c r="ULP106" s="117"/>
      <c r="ULQ106" s="117"/>
      <c r="ULR106" s="117"/>
      <c r="ULS106" s="117"/>
      <c r="ULT106" s="117"/>
      <c r="ULU106" s="117"/>
      <c r="ULV106" s="117"/>
      <c r="ULW106" s="117"/>
      <c r="ULX106" s="117"/>
      <c r="ULY106" s="117"/>
      <c r="ULZ106" s="117"/>
      <c r="UMA106" s="117"/>
      <c r="UMB106" s="117"/>
      <c r="UMC106" s="117"/>
      <c r="UMD106" s="117"/>
      <c r="UME106" s="117"/>
      <c r="UMF106" s="117"/>
      <c r="UMG106" s="117"/>
      <c r="UMH106" s="117"/>
      <c r="UMI106" s="117"/>
      <c r="UMJ106" s="117"/>
      <c r="UMK106" s="117"/>
      <c r="UML106" s="117"/>
      <c r="UMM106" s="117"/>
      <c r="UMN106" s="117"/>
      <c r="UMO106" s="117"/>
      <c r="UMP106" s="117"/>
      <c r="UMQ106" s="117"/>
      <c r="UMR106" s="117"/>
      <c r="UMS106" s="117"/>
      <c r="UMT106" s="117"/>
      <c r="UMU106" s="117"/>
      <c r="UMV106" s="117"/>
      <c r="UMW106" s="117"/>
      <c r="UMX106" s="117"/>
      <c r="UMY106" s="117"/>
      <c r="UMZ106" s="117"/>
      <c r="UNA106" s="117"/>
      <c r="UNB106" s="117"/>
      <c r="UNC106" s="117"/>
      <c r="UND106" s="117"/>
      <c r="UNE106" s="117"/>
      <c r="UNF106" s="117"/>
      <c r="UNG106" s="117"/>
      <c r="UNH106" s="117"/>
      <c r="UNI106" s="117"/>
      <c r="UNJ106" s="117"/>
      <c r="UNK106" s="117"/>
      <c r="UNL106" s="117"/>
      <c r="UNM106" s="117"/>
      <c r="UNN106" s="117"/>
      <c r="UNO106" s="117"/>
      <c r="UNP106" s="117"/>
      <c r="UNQ106" s="117"/>
      <c r="UNR106" s="117"/>
      <c r="UNS106" s="117"/>
      <c r="UNT106" s="117"/>
      <c r="UNU106" s="117"/>
      <c r="UNV106" s="117"/>
      <c r="UNW106" s="117"/>
      <c r="UNX106" s="117"/>
      <c r="UNY106" s="117"/>
      <c r="UNZ106" s="117"/>
      <c r="UOA106" s="117"/>
      <c r="UOB106" s="117"/>
      <c r="UOC106" s="117"/>
      <c r="UOD106" s="117"/>
      <c r="UOE106" s="117"/>
      <c r="UOF106" s="117"/>
      <c r="UOG106" s="117"/>
      <c r="UOH106" s="117"/>
      <c r="UOI106" s="117"/>
      <c r="UOJ106" s="117"/>
      <c r="UOK106" s="117"/>
      <c r="UOL106" s="117"/>
      <c r="UOM106" s="117"/>
      <c r="UON106" s="117"/>
      <c r="UOO106" s="117"/>
      <c r="UOP106" s="117"/>
      <c r="UOQ106" s="117"/>
      <c r="UOR106" s="117"/>
      <c r="UOS106" s="117"/>
      <c r="UOT106" s="117"/>
      <c r="UOU106" s="117"/>
      <c r="UOV106" s="117"/>
      <c r="UOW106" s="117"/>
      <c r="UOX106" s="117"/>
      <c r="UOY106" s="117"/>
      <c r="UOZ106" s="117"/>
      <c r="UPA106" s="117"/>
      <c r="UPB106" s="117"/>
      <c r="UPC106" s="117"/>
      <c r="UPD106" s="117"/>
      <c r="UPE106" s="117"/>
      <c r="UPF106" s="117"/>
      <c r="UPG106" s="117"/>
      <c r="UPH106" s="117"/>
      <c r="UPI106" s="117"/>
      <c r="UPJ106" s="117"/>
      <c r="UPK106" s="117"/>
      <c r="UPL106" s="117"/>
      <c r="UPM106" s="117"/>
      <c r="UPN106" s="117"/>
      <c r="UPO106" s="117"/>
      <c r="UPP106" s="117"/>
      <c r="UPQ106" s="117"/>
      <c r="UPR106" s="117"/>
      <c r="UPS106" s="117"/>
      <c r="UPT106" s="117"/>
      <c r="UPU106" s="117"/>
      <c r="UPV106" s="117"/>
      <c r="UPW106" s="117"/>
      <c r="UPX106" s="117"/>
      <c r="UPY106" s="117"/>
      <c r="UPZ106" s="117"/>
      <c r="UQA106" s="117"/>
      <c r="UQB106" s="117"/>
      <c r="UQC106" s="117"/>
      <c r="UQD106" s="117"/>
      <c r="UQE106" s="117"/>
      <c r="UQF106" s="117"/>
      <c r="UQG106" s="117"/>
      <c r="UQH106" s="117"/>
      <c r="UQI106" s="117"/>
      <c r="UQJ106" s="117"/>
      <c r="UQK106" s="117"/>
      <c r="UQL106" s="117"/>
      <c r="UQM106" s="117"/>
      <c r="UQN106" s="117"/>
      <c r="UQO106" s="117"/>
      <c r="UQP106" s="117"/>
      <c r="UQQ106" s="117"/>
      <c r="UQR106" s="117"/>
      <c r="UQS106" s="117"/>
      <c r="UQT106" s="117"/>
      <c r="UQU106" s="117"/>
      <c r="UQV106" s="117"/>
      <c r="UQW106" s="117"/>
      <c r="UQX106" s="117"/>
      <c r="UQY106" s="117"/>
      <c r="UQZ106" s="117"/>
      <c r="URA106" s="117"/>
      <c r="URB106" s="117"/>
      <c r="URC106" s="117"/>
      <c r="URD106" s="117"/>
      <c r="URE106" s="117"/>
      <c r="URF106" s="117"/>
      <c r="URG106" s="117"/>
      <c r="URH106" s="117"/>
      <c r="URI106" s="117"/>
      <c r="URJ106" s="117"/>
      <c r="URK106" s="117"/>
      <c r="URL106" s="117"/>
      <c r="URM106" s="117"/>
      <c r="URN106" s="117"/>
      <c r="URO106" s="117"/>
      <c r="URP106" s="117"/>
      <c r="URQ106" s="117"/>
      <c r="URR106" s="117"/>
      <c r="URS106" s="117"/>
      <c r="URT106" s="117"/>
      <c r="URU106" s="117"/>
      <c r="URV106" s="117"/>
      <c r="URW106" s="117"/>
      <c r="URX106" s="117"/>
      <c r="URY106" s="117"/>
      <c r="URZ106" s="117"/>
      <c r="USA106" s="117"/>
      <c r="USB106" s="117"/>
      <c r="USC106" s="117"/>
      <c r="USD106" s="117"/>
      <c r="USE106" s="117"/>
      <c r="USF106" s="117"/>
      <c r="USG106" s="117"/>
      <c r="USH106" s="117"/>
      <c r="USI106" s="117"/>
      <c r="USJ106" s="117"/>
      <c r="USK106" s="117"/>
      <c r="USL106" s="117"/>
      <c r="USM106" s="117"/>
      <c r="USN106" s="117"/>
      <c r="USO106" s="117"/>
      <c r="USP106" s="117"/>
      <c r="USQ106" s="117"/>
      <c r="USR106" s="117"/>
      <c r="USS106" s="117"/>
      <c r="UST106" s="117"/>
      <c r="USU106" s="117"/>
      <c r="USV106" s="117"/>
      <c r="USW106" s="117"/>
      <c r="USX106" s="117"/>
      <c r="USY106" s="117"/>
      <c r="USZ106" s="117"/>
      <c r="UTA106" s="117"/>
      <c r="UTB106" s="117"/>
      <c r="UTC106" s="117"/>
      <c r="UTD106" s="117"/>
      <c r="UTE106" s="117"/>
      <c r="UTF106" s="117"/>
      <c r="UTG106" s="117"/>
      <c r="UTH106" s="117"/>
      <c r="UTI106" s="117"/>
      <c r="UTJ106" s="117"/>
      <c r="UTK106" s="117"/>
      <c r="UTL106" s="117"/>
      <c r="UTM106" s="117"/>
      <c r="UTN106" s="117"/>
      <c r="UTO106" s="117"/>
      <c r="UTP106" s="117"/>
      <c r="UTQ106" s="117"/>
      <c r="UTR106" s="117"/>
      <c r="UTS106" s="117"/>
      <c r="UTT106" s="117"/>
      <c r="UTU106" s="117"/>
      <c r="UTV106" s="117"/>
      <c r="UTW106" s="117"/>
      <c r="UTX106" s="117"/>
      <c r="UTY106" s="117"/>
      <c r="UTZ106" s="117"/>
      <c r="UUA106" s="117"/>
      <c r="UUB106" s="117"/>
      <c r="UUC106" s="117"/>
      <c r="UUD106" s="117"/>
      <c r="UUE106" s="117"/>
      <c r="UUF106" s="117"/>
      <c r="UUG106" s="117"/>
      <c r="UUH106" s="117"/>
      <c r="UUI106" s="117"/>
      <c r="UUJ106" s="117"/>
      <c r="UUK106" s="117"/>
      <c r="UUL106" s="117"/>
      <c r="UUM106" s="117"/>
      <c r="UUN106" s="117"/>
      <c r="UUO106" s="117"/>
      <c r="UUP106" s="117"/>
      <c r="UUQ106" s="117"/>
      <c r="UUR106" s="117"/>
      <c r="UUS106" s="117"/>
      <c r="UUT106" s="117"/>
      <c r="UUU106" s="117"/>
      <c r="UUV106" s="117"/>
      <c r="UUW106" s="117"/>
      <c r="UUX106" s="117"/>
      <c r="UUY106" s="117"/>
      <c r="UUZ106" s="117"/>
      <c r="UVA106" s="117"/>
      <c r="UVB106" s="117"/>
      <c r="UVC106" s="117"/>
      <c r="UVD106" s="117"/>
      <c r="UVE106" s="117"/>
      <c r="UVF106" s="117"/>
      <c r="UVG106" s="117"/>
      <c r="UVH106" s="117"/>
      <c r="UVI106" s="117"/>
      <c r="UVJ106" s="117"/>
      <c r="UVK106" s="117"/>
      <c r="UVL106" s="117"/>
      <c r="UVM106" s="117"/>
      <c r="UVN106" s="117"/>
      <c r="UVO106" s="117"/>
      <c r="UVP106" s="117"/>
      <c r="UVQ106" s="117"/>
      <c r="UVR106" s="117"/>
      <c r="UVS106" s="117"/>
      <c r="UVT106" s="117"/>
      <c r="UVU106" s="117"/>
      <c r="UVV106" s="117"/>
      <c r="UVW106" s="117"/>
      <c r="UVX106" s="117"/>
      <c r="UVY106" s="117"/>
      <c r="UVZ106" s="117"/>
      <c r="UWA106" s="117"/>
      <c r="UWB106" s="117"/>
      <c r="UWC106" s="117"/>
      <c r="UWD106" s="117"/>
      <c r="UWE106" s="117"/>
      <c r="UWF106" s="117"/>
      <c r="UWG106" s="117"/>
      <c r="UWH106" s="117"/>
      <c r="UWI106" s="117"/>
      <c r="UWJ106" s="117"/>
      <c r="UWK106" s="117"/>
      <c r="UWL106" s="117"/>
      <c r="UWM106" s="117"/>
      <c r="UWN106" s="117"/>
      <c r="UWO106" s="117"/>
      <c r="UWP106" s="117"/>
      <c r="UWQ106" s="117"/>
      <c r="UWR106" s="117"/>
      <c r="UWS106" s="117"/>
      <c r="UWT106" s="117"/>
      <c r="UWU106" s="117"/>
      <c r="UWV106" s="117"/>
      <c r="UWW106" s="117"/>
      <c r="UWX106" s="117"/>
      <c r="UWY106" s="117"/>
      <c r="UWZ106" s="117"/>
      <c r="UXA106" s="117"/>
      <c r="UXB106" s="117"/>
      <c r="UXC106" s="117"/>
      <c r="UXD106" s="117"/>
      <c r="UXE106" s="117"/>
      <c r="UXF106" s="117"/>
      <c r="UXG106" s="117"/>
      <c r="UXH106" s="117"/>
      <c r="UXI106" s="117"/>
      <c r="UXJ106" s="117"/>
      <c r="UXK106" s="117"/>
      <c r="UXL106" s="117"/>
      <c r="UXM106" s="117"/>
      <c r="UXN106" s="117"/>
      <c r="UXO106" s="117"/>
      <c r="UXP106" s="117"/>
      <c r="UXQ106" s="117"/>
      <c r="UXR106" s="117"/>
      <c r="UXS106" s="117"/>
      <c r="UXT106" s="117"/>
      <c r="UXU106" s="117"/>
      <c r="UXV106" s="117"/>
      <c r="UXW106" s="117"/>
      <c r="UXX106" s="117"/>
      <c r="UXY106" s="117"/>
      <c r="UXZ106" s="117"/>
      <c r="UYA106" s="117"/>
      <c r="UYB106" s="117"/>
      <c r="UYC106" s="117"/>
      <c r="UYD106" s="117"/>
      <c r="UYE106" s="117"/>
      <c r="UYF106" s="117"/>
      <c r="UYG106" s="117"/>
      <c r="UYH106" s="117"/>
      <c r="UYI106" s="117"/>
      <c r="UYJ106" s="117"/>
      <c r="UYK106" s="117"/>
      <c r="UYL106" s="117"/>
      <c r="UYM106" s="117"/>
      <c r="UYN106" s="117"/>
      <c r="UYO106" s="117"/>
      <c r="UYP106" s="117"/>
      <c r="UYQ106" s="117"/>
      <c r="UYR106" s="117"/>
      <c r="UYS106" s="117"/>
      <c r="UYT106" s="117"/>
      <c r="UYU106" s="117"/>
      <c r="UYV106" s="117"/>
      <c r="UYW106" s="117"/>
      <c r="UYX106" s="117"/>
      <c r="UYY106" s="117"/>
      <c r="UYZ106" s="117"/>
      <c r="UZA106" s="117"/>
      <c r="UZB106" s="117"/>
      <c r="UZC106" s="117"/>
      <c r="UZD106" s="117"/>
      <c r="UZE106" s="117"/>
      <c r="UZF106" s="117"/>
      <c r="UZG106" s="117"/>
      <c r="UZH106" s="117"/>
      <c r="UZI106" s="117"/>
      <c r="UZJ106" s="117"/>
      <c r="UZK106" s="117"/>
      <c r="UZL106" s="117"/>
      <c r="UZM106" s="117"/>
      <c r="UZN106" s="117"/>
      <c r="UZO106" s="117"/>
      <c r="UZP106" s="117"/>
      <c r="UZQ106" s="117"/>
      <c r="UZR106" s="117"/>
      <c r="UZS106" s="117"/>
      <c r="UZT106" s="117"/>
      <c r="UZU106" s="117"/>
      <c r="UZV106" s="117"/>
      <c r="UZW106" s="117"/>
      <c r="UZX106" s="117"/>
      <c r="UZY106" s="117"/>
      <c r="UZZ106" s="117"/>
      <c r="VAA106" s="117"/>
      <c r="VAB106" s="117"/>
      <c r="VAC106" s="117"/>
      <c r="VAD106" s="117"/>
      <c r="VAE106" s="117"/>
      <c r="VAF106" s="117"/>
      <c r="VAG106" s="117"/>
      <c r="VAH106" s="117"/>
      <c r="VAI106" s="117"/>
      <c r="VAJ106" s="117"/>
      <c r="VAK106" s="117"/>
      <c r="VAL106" s="117"/>
      <c r="VAM106" s="117"/>
      <c r="VAN106" s="117"/>
      <c r="VAO106" s="117"/>
      <c r="VAP106" s="117"/>
      <c r="VAQ106" s="117"/>
      <c r="VAR106" s="117"/>
      <c r="VAS106" s="117"/>
      <c r="VAT106" s="117"/>
      <c r="VAU106" s="117"/>
      <c r="VAV106" s="117"/>
      <c r="VAW106" s="117"/>
      <c r="VAX106" s="117"/>
      <c r="VAY106" s="117"/>
      <c r="VAZ106" s="117"/>
      <c r="VBA106" s="117"/>
      <c r="VBB106" s="117"/>
      <c r="VBC106" s="117"/>
      <c r="VBD106" s="117"/>
      <c r="VBE106" s="117"/>
      <c r="VBF106" s="117"/>
      <c r="VBG106" s="117"/>
      <c r="VBH106" s="117"/>
      <c r="VBI106" s="117"/>
      <c r="VBJ106" s="117"/>
      <c r="VBK106" s="117"/>
      <c r="VBL106" s="117"/>
      <c r="VBM106" s="117"/>
      <c r="VBN106" s="117"/>
      <c r="VBO106" s="117"/>
      <c r="VBP106" s="117"/>
      <c r="VBQ106" s="117"/>
      <c r="VBR106" s="117"/>
      <c r="VBS106" s="117"/>
      <c r="VBT106" s="117"/>
      <c r="VBU106" s="117"/>
      <c r="VBV106" s="117"/>
      <c r="VBW106" s="117"/>
      <c r="VBX106" s="117"/>
      <c r="VBY106" s="117"/>
      <c r="VBZ106" s="117"/>
      <c r="VCA106" s="117"/>
      <c r="VCB106" s="117"/>
      <c r="VCC106" s="117"/>
      <c r="VCD106" s="117"/>
      <c r="VCE106" s="117"/>
      <c r="VCF106" s="117"/>
      <c r="VCG106" s="117"/>
      <c r="VCH106" s="117"/>
      <c r="VCI106" s="117"/>
      <c r="VCJ106" s="117"/>
      <c r="VCK106" s="117"/>
      <c r="VCL106" s="117"/>
      <c r="VCM106" s="117"/>
      <c r="VCN106" s="117"/>
      <c r="VCO106" s="117"/>
      <c r="VCP106" s="117"/>
      <c r="VCQ106" s="117"/>
      <c r="VCR106" s="117"/>
      <c r="VCS106" s="117"/>
      <c r="VCT106" s="117"/>
      <c r="VCU106" s="117"/>
      <c r="VCV106" s="117"/>
      <c r="VCW106" s="117"/>
      <c r="VCX106" s="117"/>
      <c r="VCY106" s="117"/>
      <c r="VCZ106" s="117"/>
      <c r="VDA106" s="117"/>
      <c r="VDB106" s="117"/>
      <c r="VDC106" s="117"/>
      <c r="VDD106" s="117"/>
      <c r="VDE106" s="117"/>
      <c r="VDF106" s="117"/>
      <c r="VDG106" s="117"/>
      <c r="VDH106" s="117"/>
      <c r="VDI106" s="117"/>
      <c r="VDJ106" s="117"/>
      <c r="VDK106" s="117"/>
      <c r="VDL106" s="117"/>
      <c r="VDM106" s="117"/>
      <c r="VDN106" s="117"/>
      <c r="VDO106" s="117"/>
      <c r="VDP106" s="117"/>
      <c r="VDQ106" s="117"/>
      <c r="VDR106" s="117"/>
      <c r="VDS106" s="117"/>
      <c r="VDT106" s="117"/>
      <c r="VDU106" s="117"/>
      <c r="VDV106" s="117"/>
      <c r="VDW106" s="117"/>
      <c r="VDX106" s="117"/>
      <c r="VDY106" s="117"/>
      <c r="VDZ106" s="117"/>
      <c r="VEA106" s="117"/>
      <c r="VEB106" s="117"/>
      <c r="VEC106" s="117"/>
      <c r="VED106" s="117"/>
      <c r="VEE106" s="117"/>
      <c r="VEF106" s="117"/>
      <c r="VEG106" s="117"/>
      <c r="VEH106" s="117"/>
      <c r="VEI106" s="117"/>
      <c r="VEJ106" s="117"/>
      <c r="VEK106" s="117"/>
      <c r="VEL106" s="117"/>
      <c r="VEM106" s="117"/>
      <c r="VEN106" s="117"/>
      <c r="VEO106" s="117"/>
      <c r="VEP106" s="117"/>
      <c r="VEQ106" s="117"/>
      <c r="VER106" s="117"/>
      <c r="VES106" s="117"/>
      <c r="VET106" s="117"/>
      <c r="VEU106" s="117"/>
      <c r="VEV106" s="117"/>
      <c r="VEW106" s="117"/>
      <c r="VEX106" s="117"/>
      <c r="VEY106" s="117"/>
      <c r="VEZ106" s="117"/>
      <c r="VFA106" s="117"/>
      <c r="VFB106" s="117"/>
      <c r="VFC106" s="117"/>
      <c r="VFD106" s="117"/>
      <c r="VFE106" s="117"/>
      <c r="VFF106" s="117"/>
      <c r="VFG106" s="117"/>
      <c r="VFH106" s="117"/>
      <c r="VFI106" s="117"/>
      <c r="VFJ106" s="117"/>
      <c r="VFK106" s="117"/>
      <c r="VFL106" s="117"/>
      <c r="VFM106" s="117"/>
      <c r="VFN106" s="117"/>
      <c r="VFO106" s="117"/>
      <c r="VFP106" s="117"/>
      <c r="VFQ106" s="117"/>
      <c r="VFR106" s="117"/>
      <c r="VFS106" s="117"/>
      <c r="VFT106" s="117"/>
      <c r="VFU106" s="117"/>
      <c r="VFV106" s="117"/>
      <c r="VFW106" s="117"/>
      <c r="VFX106" s="117"/>
      <c r="VFY106" s="117"/>
      <c r="VFZ106" s="117"/>
      <c r="VGA106" s="117"/>
      <c r="VGB106" s="117"/>
      <c r="VGC106" s="117"/>
      <c r="VGD106" s="117"/>
      <c r="VGE106" s="117"/>
      <c r="VGF106" s="117"/>
      <c r="VGG106" s="117"/>
      <c r="VGH106" s="117"/>
      <c r="VGI106" s="117"/>
      <c r="VGJ106" s="117"/>
      <c r="VGK106" s="117"/>
      <c r="VGL106" s="117"/>
      <c r="VGM106" s="117"/>
      <c r="VGN106" s="117"/>
      <c r="VGO106" s="117"/>
      <c r="VGP106" s="117"/>
      <c r="VGQ106" s="117"/>
      <c r="VGR106" s="117"/>
      <c r="VGS106" s="117"/>
      <c r="VGT106" s="117"/>
      <c r="VGU106" s="117"/>
      <c r="VGV106" s="117"/>
      <c r="VGW106" s="117"/>
      <c r="VGX106" s="117"/>
      <c r="VGY106" s="117"/>
      <c r="VGZ106" s="117"/>
      <c r="VHA106" s="117"/>
      <c r="VHB106" s="117"/>
      <c r="VHC106" s="117"/>
      <c r="VHD106" s="117"/>
      <c r="VHE106" s="117"/>
      <c r="VHF106" s="117"/>
      <c r="VHG106" s="117"/>
      <c r="VHH106" s="117"/>
      <c r="VHI106" s="117"/>
      <c r="VHJ106" s="117"/>
      <c r="VHK106" s="117"/>
      <c r="VHL106" s="117"/>
      <c r="VHM106" s="117"/>
      <c r="VHN106" s="117"/>
      <c r="VHO106" s="117"/>
      <c r="VHP106" s="117"/>
      <c r="VHQ106" s="117"/>
      <c r="VHR106" s="117"/>
      <c r="VHS106" s="117"/>
      <c r="VHT106" s="117"/>
      <c r="VHU106" s="117"/>
      <c r="VHV106" s="117"/>
      <c r="VHW106" s="117"/>
      <c r="VHX106" s="117"/>
      <c r="VHY106" s="117"/>
      <c r="VHZ106" s="117"/>
      <c r="VIA106" s="117"/>
      <c r="VIB106" s="117"/>
      <c r="VIC106" s="117"/>
      <c r="VID106" s="117"/>
      <c r="VIE106" s="117"/>
      <c r="VIF106" s="117"/>
      <c r="VIG106" s="117"/>
      <c r="VIH106" s="117"/>
      <c r="VII106" s="117"/>
      <c r="VIJ106" s="117"/>
      <c r="VIK106" s="117"/>
      <c r="VIL106" s="117"/>
      <c r="VIM106" s="117"/>
      <c r="VIN106" s="117"/>
      <c r="VIO106" s="117"/>
      <c r="VIP106" s="117"/>
      <c r="VIQ106" s="117"/>
      <c r="VIR106" s="117"/>
      <c r="VIS106" s="117"/>
      <c r="VIT106" s="117"/>
      <c r="VIU106" s="117"/>
      <c r="VIV106" s="117"/>
      <c r="VIW106" s="117"/>
      <c r="VIX106" s="117"/>
      <c r="VIY106" s="117"/>
      <c r="VIZ106" s="117"/>
      <c r="VJA106" s="117"/>
      <c r="VJB106" s="117"/>
      <c r="VJC106" s="117"/>
      <c r="VJD106" s="117"/>
      <c r="VJE106" s="117"/>
      <c r="VJF106" s="117"/>
      <c r="VJG106" s="117"/>
      <c r="VJH106" s="117"/>
      <c r="VJI106" s="117"/>
      <c r="VJJ106" s="117"/>
      <c r="VJK106" s="117"/>
      <c r="VJL106" s="117"/>
      <c r="VJM106" s="117"/>
      <c r="VJN106" s="117"/>
      <c r="VJO106" s="117"/>
      <c r="VJP106" s="117"/>
      <c r="VJQ106" s="117"/>
      <c r="VJR106" s="117"/>
      <c r="VJS106" s="117"/>
      <c r="VJT106" s="117"/>
      <c r="VJU106" s="117"/>
      <c r="VJV106" s="117"/>
      <c r="VJW106" s="117"/>
      <c r="VJX106" s="117"/>
      <c r="VJY106" s="117"/>
      <c r="VJZ106" s="117"/>
      <c r="VKA106" s="117"/>
      <c r="VKB106" s="117"/>
      <c r="VKC106" s="117"/>
      <c r="VKD106" s="117"/>
      <c r="VKE106" s="117"/>
      <c r="VKF106" s="117"/>
      <c r="VKG106" s="117"/>
      <c r="VKH106" s="117"/>
      <c r="VKI106" s="117"/>
      <c r="VKJ106" s="117"/>
      <c r="VKK106" s="117"/>
      <c r="VKL106" s="117"/>
      <c r="VKM106" s="117"/>
      <c r="VKN106" s="117"/>
      <c r="VKO106" s="117"/>
      <c r="VKP106" s="117"/>
      <c r="VKQ106" s="117"/>
      <c r="VKR106" s="117"/>
      <c r="VKS106" s="117"/>
      <c r="VKT106" s="117"/>
      <c r="VKU106" s="117"/>
      <c r="VKV106" s="117"/>
      <c r="VKW106" s="117"/>
      <c r="VKX106" s="117"/>
      <c r="VKY106" s="117"/>
      <c r="VKZ106" s="117"/>
      <c r="VLA106" s="117"/>
      <c r="VLB106" s="117"/>
      <c r="VLC106" s="117"/>
      <c r="VLD106" s="117"/>
      <c r="VLE106" s="117"/>
      <c r="VLF106" s="117"/>
      <c r="VLG106" s="117"/>
      <c r="VLH106" s="117"/>
      <c r="VLI106" s="117"/>
      <c r="VLJ106" s="117"/>
      <c r="VLK106" s="117"/>
      <c r="VLL106" s="117"/>
      <c r="VLM106" s="117"/>
      <c r="VLN106" s="117"/>
      <c r="VLO106" s="117"/>
      <c r="VLP106" s="117"/>
      <c r="VLQ106" s="117"/>
      <c r="VLR106" s="117"/>
      <c r="VLS106" s="117"/>
      <c r="VLT106" s="117"/>
      <c r="VLU106" s="117"/>
      <c r="VLV106" s="117"/>
      <c r="VLW106" s="117"/>
      <c r="VLX106" s="117"/>
      <c r="VLY106" s="117"/>
      <c r="VLZ106" s="117"/>
      <c r="VMA106" s="117"/>
      <c r="VMB106" s="117"/>
      <c r="VMC106" s="117"/>
      <c r="VMD106" s="117"/>
      <c r="VME106" s="117"/>
      <c r="VMF106" s="117"/>
      <c r="VMG106" s="117"/>
      <c r="VMH106" s="117"/>
      <c r="VMI106" s="117"/>
      <c r="VMJ106" s="117"/>
      <c r="VMK106" s="117"/>
      <c r="VML106" s="117"/>
      <c r="VMM106" s="117"/>
      <c r="VMN106" s="117"/>
      <c r="VMO106" s="117"/>
      <c r="VMP106" s="117"/>
      <c r="VMQ106" s="117"/>
      <c r="VMR106" s="117"/>
      <c r="VMS106" s="117"/>
      <c r="VMT106" s="117"/>
      <c r="VMU106" s="117"/>
      <c r="VMV106" s="117"/>
      <c r="VMW106" s="117"/>
      <c r="VMX106" s="117"/>
      <c r="VMY106" s="117"/>
      <c r="VMZ106" s="117"/>
      <c r="VNA106" s="117"/>
      <c r="VNB106" s="117"/>
      <c r="VNC106" s="117"/>
      <c r="VND106" s="117"/>
      <c r="VNE106" s="117"/>
      <c r="VNF106" s="117"/>
      <c r="VNG106" s="117"/>
      <c r="VNH106" s="117"/>
      <c r="VNI106" s="117"/>
      <c r="VNJ106" s="117"/>
      <c r="VNK106" s="117"/>
      <c r="VNL106" s="117"/>
      <c r="VNM106" s="117"/>
      <c r="VNN106" s="117"/>
      <c r="VNO106" s="117"/>
      <c r="VNP106" s="117"/>
      <c r="VNQ106" s="117"/>
      <c r="VNR106" s="117"/>
      <c r="VNS106" s="117"/>
      <c r="VNT106" s="117"/>
      <c r="VNU106" s="117"/>
      <c r="VNV106" s="117"/>
      <c r="VNW106" s="117"/>
      <c r="VNX106" s="117"/>
      <c r="VNY106" s="117"/>
      <c r="VNZ106" s="117"/>
      <c r="VOA106" s="117"/>
      <c r="VOB106" s="117"/>
      <c r="VOC106" s="117"/>
      <c r="VOD106" s="117"/>
      <c r="VOE106" s="117"/>
      <c r="VOF106" s="117"/>
      <c r="VOG106" s="117"/>
      <c r="VOH106" s="117"/>
      <c r="VOI106" s="117"/>
      <c r="VOJ106" s="117"/>
      <c r="VOK106" s="117"/>
      <c r="VOL106" s="117"/>
      <c r="VOM106" s="117"/>
      <c r="VON106" s="117"/>
      <c r="VOO106" s="117"/>
      <c r="VOP106" s="117"/>
      <c r="VOQ106" s="117"/>
      <c r="VOR106" s="117"/>
      <c r="VOS106" s="117"/>
      <c r="VOT106" s="117"/>
      <c r="VOU106" s="117"/>
      <c r="VOV106" s="117"/>
      <c r="VOW106" s="117"/>
      <c r="VOX106" s="117"/>
      <c r="VOY106" s="117"/>
      <c r="VOZ106" s="117"/>
      <c r="VPA106" s="117"/>
      <c r="VPB106" s="117"/>
      <c r="VPC106" s="117"/>
      <c r="VPD106" s="117"/>
      <c r="VPE106" s="117"/>
      <c r="VPF106" s="117"/>
      <c r="VPG106" s="117"/>
      <c r="VPH106" s="117"/>
      <c r="VPI106" s="117"/>
      <c r="VPJ106" s="117"/>
      <c r="VPK106" s="117"/>
      <c r="VPL106" s="117"/>
      <c r="VPM106" s="117"/>
      <c r="VPN106" s="117"/>
      <c r="VPO106" s="117"/>
      <c r="VPP106" s="117"/>
      <c r="VPQ106" s="117"/>
      <c r="VPR106" s="117"/>
      <c r="VPS106" s="117"/>
      <c r="VPT106" s="117"/>
      <c r="VPU106" s="117"/>
      <c r="VPV106" s="117"/>
      <c r="VPW106" s="117"/>
      <c r="VPX106" s="117"/>
      <c r="VPY106" s="117"/>
      <c r="VPZ106" s="117"/>
      <c r="VQA106" s="117"/>
      <c r="VQB106" s="117"/>
      <c r="VQC106" s="117"/>
      <c r="VQD106" s="117"/>
      <c r="VQE106" s="117"/>
      <c r="VQF106" s="117"/>
      <c r="VQG106" s="117"/>
      <c r="VQH106" s="117"/>
      <c r="VQI106" s="117"/>
      <c r="VQJ106" s="117"/>
      <c r="VQK106" s="117"/>
      <c r="VQL106" s="117"/>
      <c r="VQM106" s="117"/>
      <c r="VQN106" s="117"/>
      <c r="VQO106" s="117"/>
      <c r="VQP106" s="117"/>
      <c r="VQQ106" s="117"/>
      <c r="VQR106" s="117"/>
      <c r="VQS106" s="117"/>
      <c r="VQT106" s="117"/>
      <c r="VQU106" s="117"/>
      <c r="VQV106" s="117"/>
      <c r="VQW106" s="117"/>
      <c r="VQX106" s="117"/>
      <c r="VQY106" s="117"/>
      <c r="VQZ106" s="117"/>
      <c r="VRA106" s="117"/>
      <c r="VRB106" s="117"/>
      <c r="VRC106" s="117"/>
      <c r="VRD106" s="117"/>
      <c r="VRE106" s="117"/>
      <c r="VRF106" s="117"/>
      <c r="VRG106" s="117"/>
      <c r="VRH106" s="117"/>
      <c r="VRI106" s="117"/>
      <c r="VRJ106" s="117"/>
      <c r="VRK106" s="117"/>
      <c r="VRL106" s="117"/>
      <c r="VRM106" s="117"/>
      <c r="VRN106" s="117"/>
      <c r="VRO106" s="117"/>
      <c r="VRP106" s="117"/>
      <c r="VRQ106" s="117"/>
      <c r="VRR106" s="117"/>
      <c r="VRS106" s="117"/>
      <c r="VRT106" s="117"/>
      <c r="VRU106" s="117"/>
      <c r="VRV106" s="117"/>
      <c r="VRW106" s="117"/>
      <c r="VRX106" s="117"/>
      <c r="VRY106" s="117"/>
      <c r="VRZ106" s="117"/>
      <c r="VSA106" s="117"/>
      <c r="VSB106" s="117"/>
      <c r="VSC106" s="117"/>
      <c r="VSD106" s="117"/>
      <c r="VSE106" s="117"/>
      <c r="VSF106" s="117"/>
      <c r="VSG106" s="117"/>
      <c r="VSH106" s="117"/>
      <c r="VSI106" s="117"/>
      <c r="VSJ106" s="117"/>
      <c r="VSK106" s="117"/>
      <c r="VSL106" s="117"/>
      <c r="VSM106" s="117"/>
      <c r="VSN106" s="117"/>
      <c r="VSO106" s="117"/>
      <c r="VSP106" s="117"/>
      <c r="VSQ106" s="117"/>
      <c r="VSR106" s="117"/>
      <c r="VSS106" s="117"/>
      <c r="VST106" s="117"/>
      <c r="VSU106" s="117"/>
      <c r="VSV106" s="117"/>
      <c r="VSW106" s="117"/>
      <c r="VSX106" s="117"/>
      <c r="VSY106" s="117"/>
      <c r="VSZ106" s="117"/>
      <c r="VTA106" s="117"/>
      <c r="VTB106" s="117"/>
      <c r="VTC106" s="117"/>
      <c r="VTD106" s="117"/>
      <c r="VTE106" s="117"/>
      <c r="VTF106" s="117"/>
      <c r="VTG106" s="117"/>
      <c r="VTH106" s="117"/>
      <c r="VTI106" s="117"/>
      <c r="VTJ106" s="117"/>
      <c r="VTK106" s="117"/>
      <c r="VTL106" s="117"/>
      <c r="VTM106" s="117"/>
      <c r="VTN106" s="117"/>
      <c r="VTO106" s="117"/>
      <c r="VTP106" s="117"/>
      <c r="VTQ106" s="117"/>
      <c r="VTR106" s="117"/>
      <c r="VTS106" s="117"/>
      <c r="VTT106" s="117"/>
      <c r="VTU106" s="117"/>
      <c r="VTV106" s="117"/>
      <c r="VTW106" s="117"/>
      <c r="VTX106" s="117"/>
      <c r="VTY106" s="117"/>
      <c r="VTZ106" s="117"/>
      <c r="VUA106" s="117"/>
      <c r="VUB106" s="117"/>
      <c r="VUC106" s="117"/>
      <c r="VUD106" s="117"/>
      <c r="VUE106" s="117"/>
      <c r="VUF106" s="117"/>
      <c r="VUG106" s="117"/>
      <c r="VUH106" s="117"/>
      <c r="VUI106" s="117"/>
      <c r="VUJ106" s="117"/>
      <c r="VUK106" s="117"/>
      <c r="VUL106" s="117"/>
      <c r="VUM106" s="117"/>
      <c r="VUN106" s="117"/>
      <c r="VUO106" s="117"/>
      <c r="VUP106" s="117"/>
      <c r="VUQ106" s="117"/>
      <c r="VUR106" s="117"/>
      <c r="VUS106" s="117"/>
      <c r="VUT106" s="117"/>
      <c r="VUU106" s="117"/>
      <c r="VUV106" s="117"/>
      <c r="VUW106" s="117"/>
      <c r="VUX106" s="117"/>
      <c r="VUY106" s="117"/>
      <c r="VUZ106" s="117"/>
      <c r="VVA106" s="117"/>
      <c r="VVB106" s="117"/>
      <c r="VVC106" s="117"/>
      <c r="VVD106" s="117"/>
      <c r="VVE106" s="117"/>
      <c r="VVF106" s="117"/>
      <c r="VVG106" s="117"/>
      <c r="VVH106" s="117"/>
      <c r="VVI106" s="117"/>
      <c r="VVJ106" s="117"/>
      <c r="VVK106" s="117"/>
      <c r="VVL106" s="117"/>
      <c r="VVM106" s="117"/>
      <c r="VVN106" s="117"/>
      <c r="VVO106" s="117"/>
      <c r="VVP106" s="117"/>
      <c r="VVQ106" s="117"/>
      <c r="VVR106" s="117"/>
      <c r="VVS106" s="117"/>
      <c r="VVT106" s="117"/>
      <c r="VVU106" s="117"/>
      <c r="VVV106" s="117"/>
      <c r="VVW106" s="117"/>
      <c r="VVX106" s="117"/>
      <c r="VVY106" s="117"/>
      <c r="VVZ106" s="117"/>
      <c r="VWA106" s="117"/>
      <c r="VWB106" s="117"/>
      <c r="VWC106" s="117"/>
      <c r="VWD106" s="117"/>
      <c r="VWE106" s="117"/>
      <c r="VWF106" s="117"/>
      <c r="VWG106" s="117"/>
      <c r="VWH106" s="117"/>
      <c r="VWI106" s="117"/>
      <c r="VWJ106" s="117"/>
      <c r="VWK106" s="117"/>
      <c r="VWL106" s="117"/>
      <c r="VWM106" s="117"/>
      <c r="VWN106" s="117"/>
      <c r="VWO106" s="117"/>
      <c r="VWP106" s="117"/>
      <c r="VWQ106" s="117"/>
      <c r="VWR106" s="117"/>
      <c r="VWS106" s="117"/>
      <c r="VWT106" s="117"/>
      <c r="VWU106" s="117"/>
      <c r="VWV106" s="117"/>
      <c r="VWW106" s="117"/>
      <c r="VWX106" s="117"/>
      <c r="VWY106" s="117"/>
      <c r="VWZ106" s="117"/>
      <c r="VXA106" s="117"/>
      <c r="VXB106" s="117"/>
      <c r="VXC106" s="117"/>
      <c r="VXD106" s="117"/>
      <c r="VXE106" s="117"/>
      <c r="VXF106" s="117"/>
      <c r="VXG106" s="117"/>
      <c r="VXH106" s="117"/>
      <c r="VXI106" s="117"/>
      <c r="VXJ106" s="117"/>
      <c r="VXK106" s="117"/>
      <c r="VXL106" s="117"/>
      <c r="VXM106" s="117"/>
      <c r="VXN106" s="117"/>
      <c r="VXO106" s="117"/>
      <c r="VXP106" s="117"/>
      <c r="VXQ106" s="117"/>
      <c r="VXR106" s="117"/>
      <c r="VXS106" s="117"/>
      <c r="VXT106" s="117"/>
      <c r="VXU106" s="117"/>
      <c r="VXV106" s="117"/>
      <c r="VXW106" s="117"/>
      <c r="VXX106" s="117"/>
      <c r="VXY106" s="117"/>
      <c r="VXZ106" s="117"/>
      <c r="VYA106" s="117"/>
      <c r="VYB106" s="117"/>
      <c r="VYC106" s="117"/>
      <c r="VYD106" s="117"/>
      <c r="VYE106" s="117"/>
      <c r="VYF106" s="117"/>
      <c r="VYG106" s="117"/>
      <c r="VYH106" s="117"/>
      <c r="VYI106" s="117"/>
      <c r="VYJ106" s="117"/>
      <c r="VYK106" s="117"/>
      <c r="VYL106" s="117"/>
      <c r="VYM106" s="117"/>
      <c r="VYN106" s="117"/>
      <c r="VYO106" s="117"/>
      <c r="VYP106" s="117"/>
      <c r="VYQ106" s="117"/>
      <c r="VYR106" s="117"/>
      <c r="VYS106" s="117"/>
      <c r="VYT106" s="117"/>
      <c r="VYU106" s="117"/>
      <c r="VYV106" s="117"/>
      <c r="VYW106" s="117"/>
      <c r="VYX106" s="117"/>
      <c r="VYY106" s="117"/>
      <c r="VYZ106" s="117"/>
      <c r="VZA106" s="117"/>
      <c r="VZB106" s="117"/>
      <c r="VZC106" s="117"/>
      <c r="VZD106" s="117"/>
      <c r="VZE106" s="117"/>
      <c r="VZF106" s="117"/>
      <c r="VZG106" s="117"/>
      <c r="VZH106" s="117"/>
      <c r="VZI106" s="117"/>
      <c r="VZJ106" s="117"/>
      <c r="VZK106" s="117"/>
      <c r="VZL106" s="117"/>
      <c r="VZM106" s="117"/>
      <c r="VZN106" s="117"/>
      <c r="VZO106" s="117"/>
      <c r="VZP106" s="117"/>
      <c r="VZQ106" s="117"/>
      <c r="VZR106" s="117"/>
      <c r="VZS106" s="117"/>
      <c r="VZT106" s="117"/>
      <c r="VZU106" s="117"/>
      <c r="VZV106" s="117"/>
      <c r="VZW106" s="117"/>
      <c r="VZX106" s="117"/>
      <c r="VZY106" s="117"/>
      <c r="VZZ106" s="117"/>
      <c r="WAA106" s="117"/>
      <c r="WAB106" s="117"/>
      <c r="WAC106" s="117"/>
      <c r="WAD106" s="117"/>
      <c r="WAE106" s="117"/>
      <c r="WAF106" s="117"/>
      <c r="WAG106" s="117"/>
      <c r="WAH106" s="117"/>
      <c r="WAI106" s="117"/>
      <c r="WAJ106" s="117"/>
      <c r="WAK106" s="117"/>
      <c r="WAL106" s="117"/>
      <c r="WAM106" s="117"/>
      <c r="WAN106" s="117"/>
      <c r="WAO106" s="117"/>
      <c r="WAP106" s="117"/>
      <c r="WAQ106" s="117"/>
      <c r="WAR106" s="117"/>
      <c r="WAS106" s="117"/>
      <c r="WAT106" s="117"/>
      <c r="WAU106" s="117"/>
      <c r="WAV106" s="117"/>
      <c r="WAW106" s="117"/>
      <c r="WAX106" s="117"/>
      <c r="WAY106" s="117"/>
      <c r="WAZ106" s="117"/>
      <c r="WBA106" s="117"/>
      <c r="WBB106" s="117"/>
      <c r="WBC106" s="117"/>
      <c r="WBD106" s="117"/>
      <c r="WBE106" s="117"/>
      <c r="WBF106" s="117"/>
      <c r="WBG106" s="117"/>
      <c r="WBH106" s="117"/>
      <c r="WBI106" s="117"/>
      <c r="WBJ106" s="117"/>
      <c r="WBK106" s="117"/>
      <c r="WBL106" s="117"/>
      <c r="WBM106" s="117"/>
      <c r="WBN106" s="117"/>
      <c r="WBO106" s="117"/>
      <c r="WBP106" s="117"/>
      <c r="WBQ106" s="117"/>
      <c r="WBR106" s="117"/>
      <c r="WBS106" s="117"/>
      <c r="WBT106" s="117"/>
      <c r="WBU106" s="117"/>
      <c r="WBV106" s="117"/>
      <c r="WBW106" s="117"/>
      <c r="WBX106" s="117"/>
      <c r="WBY106" s="117"/>
      <c r="WBZ106" s="117"/>
      <c r="WCA106" s="117"/>
      <c r="WCB106" s="117"/>
      <c r="WCC106" s="117"/>
      <c r="WCD106" s="117"/>
      <c r="WCE106" s="117"/>
      <c r="WCF106" s="117"/>
      <c r="WCG106" s="117"/>
      <c r="WCH106" s="117"/>
      <c r="WCI106" s="117"/>
      <c r="WCJ106" s="117"/>
      <c r="WCK106" s="117"/>
      <c r="WCL106" s="117"/>
      <c r="WCM106" s="117"/>
      <c r="WCN106" s="117"/>
      <c r="WCO106" s="117"/>
      <c r="WCP106" s="117"/>
      <c r="WCQ106" s="117"/>
      <c r="WCR106" s="117"/>
      <c r="WCS106" s="117"/>
      <c r="WCT106" s="117"/>
      <c r="WCU106" s="117"/>
      <c r="WCV106" s="117"/>
      <c r="WCW106" s="117"/>
      <c r="WCX106" s="117"/>
      <c r="WCY106" s="117"/>
      <c r="WCZ106" s="117"/>
      <c r="WDA106" s="117"/>
      <c r="WDB106" s="117"/>
      <c r="WDC106" s="117"/>
      <c r="WDD106" s="117"/>
      <c r="WDE106" s="117"/>
      <c r="WDF106" s="117"/>
      <c r="WDG106" s="117"/>
      <c r="WDH106" s="117"/>
      <c r="WDI106" s="117"/>
      <c r="WDJ106" s="117"/>
      <c r="WDK106" s="117"/>
      <c r="WDL106" s="117"/>
      <c r="WDM106" s="117"/>
      <c r="WDN106" s="117"/>
      <c r="WDO106" s="117"/>
      <c r="WDP106" s="117"/>
      <c r="WDQ106" s="117"/>
      <c r="WDR106" s="117"/>
      <c r="WDS106" s="117"/>
      <c r="WDT106" s="117"/>
      <c r="WDU106" s="117"/>
      <c r="WDV106" s="117"/>
      <c r="WDW106" s="117"/>
      <c r="WDX106" s="117"/>
      <c r="WDY106" s="117"/>
      <c r="WDZ106" s="117"/>
      <c r="WEA106" s="117"/>
      <c r="WEB106" s="117"/>
      <c r="WEC106" s="117"/>
      <c r="WED106" s="117"/>
      <c r="WEE106" s="117"/>
      <c r="WEF106" s="117"/>
      <c r="WEG106" s="117"/>
      <c r="WEH106" s="117"/>
      <c r="WEI106" s="117"/>
      <c r="WEJ106" s="117"/>
      <c r="WEK106" s="117"/>
      <c r="WEL106" s="117"/>
      <c r="WEM106" s="117"/>
      <c r="WEN106" s="117"/>
      <c r="WEO106" s="117"/>
      <c r="WEP106" s="117"/>
      <c r="WEQ106" s="117"/>
      <c r="WER106" s="117"/>
      <c r="WES106" s="117"/>
      <c r="WET106" s="117"/>
      <c r="WEU106" s="117"/>
      <c r="WEV106" s="117"/>
      <c r="WEW106" s="117"/>
      <c r="WEX106" s="117"/>
      <c r="WEY106" s="117"/>
      <c r="WEZ106" s="117"/>
      <c r="WFA106" s="117"/>
      <c r="WFB106" s="117"/>
      <c r="WFC106" s="117"/>
      <c r="WFD106" s="117"/>
      <c r="WFE106" s="117"/>
      <c r="WFF106" s="117"/>
      <c r="WFG106" s="117"/>
      <c r="WFH106" s="117"/>
      <c r="WFI106" s="117"/>
      <c r="WFJ106" s="117"/>
      <c r="WFK106" s="117"/>
      <c r="WFL106" s="117"/>
      <c r="WFM106" s="117"/>
      <c r="WFN106" s="117"/>
      <c r="WFO106" s="117"/>
      <c r="WFP106" s="117"/>
      <c r="WFQ106" s="117"/>
      <c r="WFR106" s="117"/>
      <c r="WFS106" s="117"/>
      <c r="WFT106" s="117"/>
      <c r="WFU106" s="117"/>
      <c r="WFV106" s="117"/>
      <c r="WFW106" s="117"/>
      <c r="WFX106" s="117"/>
      <c r="WFY106" s="117"/>
      <c r="WFZ106" s="117"/>
      <c r="WGA106" s="117"/>
      <c r="WGB106" s="117"/>
      <c r="WGC106" s="117"/>
      <c r="WGD106" s="117"/>
      <c r="WGE106" s="117"/>
      <c r="WGF106" s="117"/>
      <c r="WGG106" s="117"/>
      <c r="WGH106" s="117"/>
      <c r="WGI106" s="117"/>
      <c r="WGJ106" s="117"/>
      <c r="WGK106" s="117"/>
      <c r="WGL106" s="117"/>
      <c r="WGM106" s="117"/>
      <c r="WGN106" s="117"/>
      <c r="WGO106" s="117"/>
      <c r="WGP106" s="117"/>
      <c r="WGQ106" s="117"/>
      <c r="WGR106" s="117"/>
      <c r="WGS106" s="117"/>
      <c r="WGT106" s="117"/>
      <c r="WGU106" s="117"/>
      <c r="WGV106" s="117"/>
      <c r="WGW106" s="117"/>
      <c r="WGX106" s="117"/>
      <c r="WGY106" s="117"/>
      <c r="WGZ106" s="117"/>
      <c r="WHA106" s="117"/>
      <c r="WHB106" s="117"/>
      <c r="WHC106" s="117"/>
      <c r="WHD106" s="117"/>
      <c r="WHE106" s="117"/>
      <c r="WHF106" s="117"/>
      <c r="WHG106" s="117"/>
      <c r="WHH106" s="117"/>
      <c r="WHI106" s="117"/>
      <c r="WHJ106" s="117"/>
      <c r="WHK106" s="117"/>
      <c r="WHL106" s="117"/>
      <c r="WHM106" s="117"/>
      <c r="WHN106" s="117"/>
      <c r="WHO106" s="117"/>
      <c r="WHP106" s="117"/>
      <c r="WHQ106" s="117"/>
      <c r="WHR106" s="117"/>
      <c r="WHS106" s="117"/>
      <c r="WHT106" s="117"/>
      <c r="WHU106" s="117"/>
      <c r="WHV106" s="117"/>
      <c r="WHW106" s="117"/>
      <c r="WHX106" s="117"/>
      <c r="WHY106" s="117"/>
      <c r="WHZ106" s="117"/>
      <c r="WIA106" s="117"/>
      <c r="WIB106" s="117"/>
      <c r="WIC106" s="117"/>
      <c r="WID106" s="117"/>
      <c r="WIE106" s="117"/>
      <c r="WIF106" s="117"/>
      <c r="WIG106" s="117"/>
      <c r="WIH106" s="117"/>
      <c r="WII106" s="117"/>
      <c r="WIJ106" s="117"/>
      <c r="WIK106" s="117"/>
      <c r="WIL106" s="117"/>
      <c r="WIM106" s="117"/>
      <c r="WIN106" s="117"/>
      <c r="WIO106" s="117"/>
      <c r="WIP106" s="117"/>
      <c r="WIQ106" s="117"/>
      <c r="WIR106" s="117"/>
      <c r="WIS106" s="117"/>
      <c r="WIT106" s="117"/>
      <c r="WIU106" s="117"/>
      <c r="WIV106" s="117"/>
      <c r="WIW106" s="117"/>
      <c r="WIX106" s="117"/>
      <c r="WIY106" s="117"/>
      <c r="WIZ106" s="117"/>
      <c r="WJA106" s="117"/>
      <c r="WJB106" s="117"/>
      <c r="WJC106" s="117"/>
      <c r="WJD106" s="117"/>
      <c r="WJE106" s="117"/>
      <c r="WJF106" s="117"/>
      <c r="WJG106" s="117"/>
      <c r="WJH106" s="117"/>
      <c r="WJI106" s="117"/>
      <c r="WJJ106" s="117"/>
      <c r="WJK106" s="117"/>
      <c r="WJL106" s="117"/>
      <c r="WJM106" s="117"/>
      <c r="WJN106" s="117"/>
      <c r="WJO106" s="117"/>
      <c r="WJP106" s="117"/>
      <c r="WJQ106" s="117"/>
      <c r="WJR106" s="117"/>
      <c r="WJS106" s="117"/>
      <c r="WJT106" s="117"/>
      <c r="WJU106" s="117"/>
      <c r="WJV106" s="117"/>
      <c r="WJW106" s="117"/>
      <c r="WJX106" s="117"/>
      <c r="WJY106" s="117"/>
      <c r="WJZ106" s="117"/>
      <c r="WKA106" s="117"/>
      <c r="WKB106" s="117"/>
      <c r="WKC106" s="117"/>
      <c r="WKD106" s="117"/>
      <c r="WKE106" s="117"/>
      <c r="WKF106" s="117"/>
      <c r="WKG106" s="117"/>
      <c r="WKH106" s="117"/>
      <c r="WKI106" s="117"/>
      <c r="WKJ106" s="117"/>
      <c r="WKK106" s="117"/>
      <c r="WKL106" s="117"/>
      <c r="WKM106" s="117"/>
      <c r="WKN106" s="117"/>
      <c r="WKO106" s="117"/>
      <c r="WKP106" s="117"/>
      <c r="WKQ106" s="117"/>
      <c r="WKR106" s="117"/>
      <c r="WKS106" s="117"/>
      <c r="WKT106" s="117"/>
      <c r="WKU106" s="117"/>
      <c r="WKV106" s="117"/>
      <c r="WKW106" s="117"/>
      <c r="WKX106" s="117"/>
      <c r="WKY106" s="117"/>
      <c r="WKZ106" s="117"/>
      <c r="WLA106" s="117"/>
      <c r="WLB106" s="117"/>
      <c r="WLC106" s="117"/>
      <c r="WLD106" s="117"/>
      <c r="WLE106" s="117"/>
      <c r="WLF106" s="117"/>
      <c r="WLG106" s="117"/>
      <c r="WLH106" s="117"/>
      <c r="WLI106" s="117"/>
      <c r="WLJ106" s="117"/>
      <c r="WLK106" s="117"/>
      <c r="WLL106" s="117"/>
      <c r="WLM106" s="117"/>
      <c r="WLN106" s="117"/>
      <c r="WLO106" s="117"/>
      <c r="WLP106" s="117"/>
      <c r="WLQ106" s="117"/>
      <c r="WLR106" s="117"/>
      <c r="WLS106" s="117"/>
      <c r="WLT106" s="117"/>
      <c r="WLU106" s="117"/>
      <c r="WLV106" s="117"/>
      <c r="WLW106" s="117"/>
      <c r="WLX106" s="117"/>
      <c r="WLY106" s="117"/>
      <c r="WLZ106" s="117"/>
      <c r="WMA106" s="117"/>
      <c r="WMB106" s="117"/>
      <c r="WMC106" s="117"/>
      <c r="WMD106" s="117"/>
      <c r="WME106" s="117"/>
      <c r="WMF106" s="117"/>
      <c r="WMG106" s="117"/>
      <c r="WMH106" s="117"/>
      <c r="WMI106" s="117"/>
      <c r="WMJ106" s="117"/>
      <c r="WMK106" s="117"/>
      <c r="WML106" s="117"/>
      <c r="WMM106" s="117"/>
      <c r="WMN106" s="117"/>
      <c r="WMO106" s="117"/>
      <c r="WMP106" s="117"/>
      <c r="WMQ106" s="117"/>
      <c r="WMR106" s="117"/>
      <c r="WMS106" s="117"/>
      <c r="WMT106" s="117"/>
      <c r="WMU106" s="117"/>
      <c r="WMV106" s="117"/>
      <c r="WMW106" s="117"/>
      <c r="WMX106" s="117"/>
      <c r="WMY106" s="117"/>
      <c r="WMZ106" s="117"/>
      <c r="WNA106" s="117"/>
      <c r="WNB106" s="117"/>
      <c r="WNC106" s="117"/>
      <c r="WND106" s="117"/>
      <c r="WNE106" s="117"/>
      <c r="WNF106" s="117"/>
      <c r="WNG106" s="117"/>
      <c r="WNH106" s="117"/>
      <c r="WNI106" s="117"/>
      <c r="WNJ106" s="117"/>
      <c r="WNK106" s="117"/>
      <c r="WNL106" s="117"/>
      <c r="WNM106" s="117"/>
      <c r="WNN106" s="117"/>
      <c r="WNO106" s="117"/>
      <c r="WNP106" s="117"/>
      <c r="WNQ106" s="117"/>
      <c r="WNR106" s="117"/>
      <c r="WNS106" s="117"/>
      <c r="WNT106" s="117"/>
      <c r="WNU106" s="117"/>
      <c r="WNV106" s="117"/>
      <c r="WNW106" s="117"/>
      <c r="WNX106" s="117"/>
      <c r="WNY106" s="117"/>
      <c r="WNZ106" s="117"/>
      <c r="WOA106" s="117"/>
      <c r="WOB106" s="117"/>
      <c r="WOC106" s="117"/>
      <c r="WOD106" s="117"/>
      <c r="WOE106" s="117"/>
      <c r="WOF106" s="117"/>
      <c r="WOG106" s="117"/>
      <c r="WOH106" s="117"/>
      <c r="WOI106" s="117"/>
      <c r="WOJ106" s="117"/>
      <c r="WOK106" s="117"/>
      <c r="WOL106" s="117"/>
      <c r="WOM106" s="117"/>
      <c r="WON106" s="117"/>
      <c r="WOO106" s="117"/>
      <c r="WOP106" s="117"/>
      <c r="WOQ106" s="117"/>
      <c r="WOR106" s="117"/>
      <c r="WOS106" s="117"/>
      <c r="WOT106" s="117"/>
      <c r="WOU106" s="117"/>
      <c r="WOV106" s="117"/>
      <c r="WOW106" s="117"/>
      <c r="WOX106" s="117"/>
      <c r="WOY106" s="117"/>
      <c r="WOZ106" s="117"/>
      <c r="WPA106" s="117"/>
      <c r="WPB106" s="117"/>
      <c r="WPC106" s="117"/>
      <c r="WPD106" s="117"/>
      <c r="WPE106" s="117"/>
      <c r="WPF106" s="117"/>
      <c r="WPG106" s="117"/>
      <c r="WPH106" s="117"/>
      <c r="WPI106" s="117"/>
      <c r="WPJ106" s="117"/>
      <c r="WPK106" s="117"/>
      <c r="WPL106" s="117"/>
      <c r="WPM106" s="117"/>
      <c r="WPN106" s="117"/>
      <c r="WPO106" s="117"/>
      <c r="WPP106" s="117"/>
      <c r="WPQ106" s="117"/>
      <c r="WPR106" s="117"/>
      <c r="WPS106" s="117"/>
      <c r="WPT106" s="117"/>
      <c r="WPU106" s="117"/>
      <c r="WPV106" s="117"/>
      <c r="WPW106" s="117"/>
      <c r="WPX106" s="117"/>
      <c r="WPY106" s="117"/>
      <c r="WPZ106" s="117"/>
      <c r="WQA106" s="117"/>
      <c r="WQB106" s="117"/>
      <c r="WQC106" s="117"/>
      <c r="WQD106" s="117"/>
      <c r="WQE106" s="117"/>
      <c r="WQF106" s="117"/>
      <c r="WQG106" s="117"/>
      <c r="WQH106" s="117"/>
      <c r="WQI106" s="117"/>
      <c r="WQJ106" s="117"/>
      <c r="WQK106" s="117"/>
      <c r="WQL106" s="117"/>
      <c r="WQM106" s="117"/>
      <c r="WQN106" s="117"/>
      <c r="WQO106" s="117"/>
      <c r="WQP106" s="117"/>
      <c r="WQQ106" s="117"/>
      <c r="WQR106" s="117"/>
      <c r="WQS106" s="117"/>
      <c r="WQT106" s="117"/>
      <c r="WQU106" s="117"/>
      <c r="WQV106" s="117"/>
      <c r="WQW106" s="117"/>
      <c r="WQX106" s="117"/>
      <c r="WQY106" s="117"/>
      <c r="WQZ106" s="117"/>
      <c r="WRA106" s="117"/>
      <c r="WRB106" s="117"/>
      <c r="WRC106" s="117"/>
      <c r="WRD106" s="117"/>
      <c r="WRE106" s="117"/>
      <c r="WRF106" s="117"/>
      <c r="WRG106" s="117"/>
      <c r="WRH106" s="117"/>
      <c r="WRI106" s="117"/>
      <c r="WRJ106" s="117"/>
      <c r="WRK106" s="117"/>
      <c r="WRL106" s="117"/>
      <c r="WRM106" s="117"/>
      <c r="WRN106" s="117"/>
      <c r="WRO106" s="117"/>
      <c r="WRP106" s="117"/>
      <c r="WRQ106" s="117"/>
      <c r="WRR106" s="117"/>
      <c r="WRS106" s="117"/>
      <c r="WRT106" s="117"/>
      <c r="WRU106" s="117"/>
      <c r="WRV106" s="117"/>
      <c r="WRW106" s="117"/>
      <c r="WRX106" s="117"/>
      <c r="WRY106" s="117"/>
      <c r="WRZ106" s="117"/>
      <c r="WSA106" s="117"/>
      <c r="WSB106" s="117"/>
      <c r="WSC106" s="117"/>
      <c r="WSD106" s="117"/>
      <c r="WSE106" s="117"/>
      <c r="WSF106" s="117"/>
      <c r="WSG106" s="117"/>
      <c r="WSH106" s="117"/>
      <c r="WSI106" s="117"/>
      <c r="WSJ106" s="117"/>
      <c r="WSK106" s="117"/>
      <c r="WSL106" s="117"/>
      <c r="WSM106" s="117"/>
      <c r="WSN106" s="117"/>
      <c r="WSO106" s="117"/>
      <c r="WSP106" s="117"/>
      <c r="WSQ106" s="117"/>
      <c r="WSR106" s="117"/>
      <c r="WSS106" s="117"/>
      <c r="WST106" s="117"/>
      <c r="WSU106" s="117"/>
      <c r="WSV106" s="117"/>
      <c r="WSW106" s="117"/>
      <c r="WSX106" s="117"/>
      <c r="WSY106" s="117"/>
      <c r="WSZ106" s="117"/>
      <c r="WTA106" s="117"/>
      <c r="WTB106" s="117"/>
      <c r="WTC106" s="117"/>
      <c r="WTD106" s="117"/>
      <c r="WTE106" s="117"/>
      <c r="WTF106" s="117"/>
      <c r="WTG106" s="117"/>
      <c r="WTH106" s="117"/>
      <c r="WTI106" s="117"/>
      <c r="WTJ106" s="117"/>
      <c r="WTK106" s="117"/>
      <c r="WTL106" s="117"/>
      <c r="WTM106" s="117"/>
      <c r="WTN106" s="117"/>
      <c r="WTO106" s="117"/>
      <c r="WTP106" s="117"/>
      <c r="WTQ106" s="117"/>
      <c r="WTR106" s="117"/>
      <c r="WTS106" s="117"/>
      <c r="WTT106" s="117"/>
      <c r="WTU106" s="117"/>
      <c r="WTV106" s="117"/>
      <c r="WTW106" s="117"/>
      <c r="WTX106" s="117"/>
      <c r="WTY106" s="117"/>
      <c r="WTZ106" s="117"/>
      <c r="WUA106" s="117"/>
      <c r="WUB106" s="117"/>
      <c r="WUC106" s="117"/>
      <c r="WUD106" s="117"/>
      <c r="WUE106" s="117"/>
      <c r="WUF106" s="117"/>
      <c r="WUG106" s="117"/>
      <c r="WUH106" s="117"/>
      <c r="WUI106" s="117"/>
      <c r="WUJ106" s="117"/>
      <c r="WUK106" s="117"/>
      <c r="WUL106" s="117"/>
      <c r="WUM106" s="117"/>
      <c r="WUN106" s="117"/>
      <c r="WUO106" s="117"/>
      <c r="WUP106" s="117"/>
      <c r="WUQ106" s="117"/>
      <c r="WUR106" s="117"/>
      <c r="WUS106" s="117"/>
      <c r="WUT106" s="117"/>
      <c r="WUU106" s="117"/>
      <c r="WUV106" s="117"/>
      <c r="WUW106" s="117"/>
      <c r="WUX106" s="117"/>
      <c r="WUY106" s="117"/>
      <c r="WUZ106" s="117"/>
      <c r="WVA106" s="117"/>
      <c r="WVB106" s="117"/>
      <c r="WVC106" s="117"/>
      <c r="WVD106" s="117"/>
      <c r="WVE106" s="117"/>
      <c r="WVF106" s="117"/>
      <c r="WVG106" s="117"/>
      <c r="WVH106" s="117"/>
      <c r="WVI106" s="117"/>
      <c r="WVJ106" s="117"/>
      <c r="WVK106" s="117"/>
      <c r="WVL106" s="117"/>
      <c r="WVM106" s="117"/>
      <c r="WVN106" s="117"/>
      <c r="WVO106" s="117"/>
      <c r="WVP106" s="117"/>
      <c r="WVQ106" s="117"/>
      <c r="WVR106" s="117"/>
      <c r="WVS106" s="117"/>
      <c r="WVT106" s="117"/>
      <c r="WVU106" s="117"/>
      <c r="WVV106" s="117"/>
      <c r="WVW106" s="117"/>
      <c r="WVX106" s="117"/>
      <c r="WVY106" s="117"/>
      <c r="WVZ106" s="117"/>
      <c r="WWA106" s="117"/>
      <c r="WWB106" s="117"/>
      <c r="WWC106" s="117"/>
      <c r="WWD106" s="117"/>
      <c r="WWE106" s="117"/>
      <c r="WWF106" s="117"/>
      <c r="WWG106" s="117"/>
      <c r="WWH106" s="117"/>
      <c r="WWI106" s="117"/>
      <c r="WWJ106" s="117"/>
      <c r="WWK106" s="117"/>
      <c r="WWL106" s="117"/>
      <c r="WWM106" s="117"/>
      <c r="WWN106" s="117"/>
      <c r="WWO106" s="117"/>
      <c r="WWP106" s="117"/>
      <c r="WWQ106" s="117"/>
      <c r="WWR106" s="117"/>
      <c r="WWS106" s="117"/>
      <c r="WWT106" s="117"/>
      <c r="WWU106" s="117"/>
      <c r="WWV106" s="117"/>
      <c r="WWW106" s="117"/>
      <c r="WWX106" s="117"/>
      <c r="WWY106" s="117"/>
      <c r="WWZ106" s="117"/>
      <c r="WXA106" s="117"/>
      <c r="WXB106" s="117"/>
      <c r="WXC106" s="117"/>
      <c r="WXD106" s="117"/>
      <c r="WXE106" s="117"/>
      <c r="WXF106" s="117"/>
      <c r="WXG106" s="117"/>
      <c r="WXH106" s="117"/>
      <c r="WXI106" s="117"/>
      <c r="WXJ106" s="117"/>
      <c r="WXK106" s="117"/>
      <c r="WXL106" s="117"/>
      <c r="WXM106" s="117"/>
      <c r="WXN106" s="117"/>
      <c r="WXO106" s="117"/>
      <c r="WXP106" s="117"/>
      <c r="WXQ106" s="117"/>
      <c r="WXR106" s="117"/>
      <c r="WXS106" s="117"/>
      <c r="WXT106" s="117"/>
      <c r="WXU106" s="117"/>
      <c r="WXV106" s="117"/>
      <c r="WXW106" s="117"/>
      <c r="WXX106" s="117"/>
      <c r="WXY106" s="117"/>
      <c r="WXZ106" s="117"/>
      <c r="WYA106" s="117"/>
      <c r="WYB106" s="117"/>
      <c r="WYC106" s="117"/>
      <c r="WYD106" s="117"/>
      <c r="WYE106" s="117"/>
      <c r="WYF106" s="117"/>
      <c r="WYG106" s="117"/>
      <c r="WYH106" s="117"/>
      <c r="WYI106" s="117"/>
      <c r="WYJ106" s="117"/>
      <c r="WYK106" s="117"/>
      <c r="WYL106" s="117"/>
      <c r="WYM106" s="117"/>
      <c r="WYN106" s="117"/>
      <c r="WYO106" s="117"/>
      <c r="WYP106" s="117"/>
      <c r="WYQ106" s="117"/>
      <c r="WYR106" s="117"/>
      <c r="WYS106" s="117"/>
      <c r="WYT106" s="117"/>
      <c r="WYU106" s="117"/>
      <c r="WYV106" s="117"/>
      <c r="WYW106" s="117"/>
      <c r="WYX106" s="117"/>
      <c r="WYY106" s="117"/>
      <c r="WYZ106" s="117"/>
      <c r="WZA106" s="117"/>
      <c r="WZB106" s="117"/>
      <c r="WZC106" s="117"/>
      <c r="WZD106" s="117"/>
      <c r="WZE106" s="117"/>
      <c r="WZF106" s="117"/>
      <c r="WZG106" s="117"/>
      <c r="WZH106" s="117"/>
      <c r="WZI106" s="117"/>
      <c r="WZJ106" s="117"/>
      <c r="WZK106" s="117"/>
      <c r="WZL106" s="117"/>
      <c r="WZM106" s="117"/>
      <c r="WZN106" s="117"/>
      <c r="WZO106" s="117"/>
      <c r="WZP106" s="117"/>
      <c r="WZQ106" s="117"/>
      <c r="WZR106" s="117"/>
      <c r="WZS106" s="117"/>
      <c r="WZT106" s="117"/>
      <c r="WZU106" s="117"/>
      <c r="WZV106" s="117"/>
      <c r="WZW106" s="117"/>
      <c r="WZX106" s="117"/>
      <c r="WZY106" s="117"/>
      <c r="WZZ106" s="117"/>
      <c r="XAA106" s="117"/>
      <c r="XAB106" s="117"/>
      <c r="XAC106" s="117"/>
      <c r="XAD106" s="117"/>
      <c r="XAE106" s="117"/>
      <c r="XAF106" s="117"/>
      <c r="XAG106" s="117"/>
      <c r="XAH106" s="117"/>
      <c r="XAI106" s="117"/>
      <c r="XAJ106" s="117"/>
      <c r="XAK106" s="117"/>
      <c r="XAL106" s="117"/>
      <c r="XAM106" s="117"/>
      <c r="XAN106" s="117"/>
      <c r="XAO106" s="117"/>
      <c r="XAP106" s="117"/>
      <c r="XAQ106" s="117"/>
      <c r="XAR106" s="117"/>
      <c r="XAS106" s="117"/>
      <c r="XAT106" s="117"/>
      <c r="XAU106" s="117"/>
      <c r="XAV106" s="117"/>
      <c r="XAW106" s="117"/>
      <c r="XAX106" s="117"/>
      <c r="XAY106" s="117"/>
      <c r="XAZ106" s="117"/>
      <c r="XBA106" s="117"/>
      <c r="XBB106" s="117"/>
      <c r="XBC106" s="117"/>
      <c r="XBD106" s="117"/>
      <c r="XBE106" s="117"/>
      <c r="XBF106" s="117"/>
      <c r="XBG106" s="117"/>
      <c r="XBH106" s="117"/>
      <c r="XBI106" s="117"/>
      <c r="XBJ106" s="117"/>
      <c r="XBK106" s="117"/>
      <c r="XBL106" s="117"/>
      <c r="XBM106" s="117"/>
      <c r="XBN106" s="117"/>
      <c r="XBO106" s="117"/>
      <c r="XBP106" s="117"/>
      <c r="XBQ106" s="117"/>
      <c r="XBR106" s="117"/>
      <c r="XBS106" s="117"/>
      <c r="XBT106" s="117"/>
      <c r="XBU106" s="117"/>
      <c r="XBV106" s="117"/>
      <c r="XBW106" s="117"/>
      <c r="XBX106" s="117"/>
      <c r="XBY106" s="117"/>
      <c r="XBZ106" s="117"/>
      <c r="XCA106" s="117"/>
      <c r="XCB106" s="117"/>
      <c r="XCC106" s="117"/>
      <c r="XCD106" s="117"/>
      <c r="XCE106" s="117"/>
      <c r="XCF106" s="117"/>
      <c r="XCG106" s="117"/>
      <c r="XCH106" s="117"/>
      <c r="XCI106" s="117"/>
      <c r="XCJ106" s="117"/>
      <c r="XCK106" s="117"/>
      <c r="XCL106" s="117"/>
      <c r="XCM106" s="117"/>
      <c r="XCN106" s="117"/>
      <c r="XCO106" s="117"/>
      <c r="XCP106" s="117"/>
      <c r="XCQ106" s="117"/>
      <c r="XCR106" s="117"/>
      <c r="XCS106" s="117"/>
      <c r="XCT106" s="117"/>
      <c r="XCU106" s="117"/>
      <c r="XCV106" s="117"/>
      <c r="XCW106" s="117"/>
      <c r="XCX106" s="117"/>
      <c r="XCY106" s="117"/>
      <c r="XCZ106" s="117"/>
      <c r="XDA106" s="117"/>
      <c r="XDB106" s="117"/>
      <c r="XDC106" s="117"/>
      <c r="XDD106" s="117"/>
      <c r="XDE106" s="117"/>
      <c r="XDF106" s="117"/>
      <c r="XDG106" s="117"/>
      <c r="XDH106" s="117"/>
      <c r="XDI106" s="117"/>
      <c r="XDJ106" s="117"/>
      <c r="XDK106" s="117"/>
      <c r="XDL106" s="117"/>
      <c r="XDM106" s="117"/>
      <c r="XDN106" s="117"/>
      <c r="XDO106" s="117"/>
      <c r="XDP106" s="117"/>
      <c r="XDQ106" s="117"/>
      <c r="XDR106" s="117"/>
      <c r="XDS106" s="117"/>
      <c r="XDT106" s="117"/>
      <c r="XDU106" s="117"/>
      <c r="XDV106" s="117"/>
      <c r="XDW106" s="117"/>
      <c r="XDX106" s="117"/>
      <c r="XDY106" s="117"/>
      <c r="XDZ106" s="117"/>
      <c r="XEA106" s="117"/>
      <c r="XEB106" s="117"/>
      <c r="XEC106" s="117"/>
      <c r="XED106" s="117"/>
      <c r="XEE106" s="117"/>
      <c r="XEF106" s="117"/>
      <c r="XEG106" s="117"/>
      <c r="XEH106" s="117"/>
      <c r="XEI106" s="117"/>
      <c r="XEJ106" s="117"/>
      <c r="XEK106" s="117"/>
      <c r="XEL106" s="117"/>
      <c r="XEM106" s="117"/>
      <c r="XEN106" s="117"/>
      <c r="XEO106" s="117"/>
      <c r="XEP106" s="117"/>
      <c r="XEQ106" s="117"/>
      <c r="XER106" s="117"/>
      <c r="XES106" s="117"/>
      <c r="XET106" s="117"/>
      <c r="XEU106" s="117"/>
      <c r="XEV106" s="117"/>
      <c r="XEW106" s="117"/>
      <c r="XEX106" s="117"/>
      <c r="XEY106" s="117"/>
      <c r="XEZ106" s="117"/>
      <c r="XFA106" s="117"/>
      <c r="XFB106" s="117"/>
      <c r="XFC106" s="117"/>
      <c r="XFD106" s="117"/>
    </row>
    <row r="107" spans="2:16384">
      <c r="B107" s="5"/>
      <c r="C107" s="57" t="s">
        <v>140</v>
      </c>
      <c r="D107" s="32"/>
      <c r="E107" s="32"/>
      <c r="F107" s="32"/>
      <c r="G107" s="32"/>
      <c r="H107" s="32"/>
      <c r="I107" s="32"/>
      <c r="J107" s="32"/>
      <c r="K107" s="116"/>
      <c r="L107" s="360">
        <v>890527.49725000001</v>
      </c>
      <c r="M107" s="361"/>
      <c r="N107" s="361"/>
      <c r="O107" s="361"/>
      <c r="P107" s="361"/>
      <c r="Q107" s="361"/>
      <c r="R107" s="361"/>
      <c r="S107" s="118"/>
      <c r="T107" s="6"/>
      <c r="V107" s="81"/>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c r="CW107" s="117"/>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17"/>
      <c r="EE107" s="117"/>
      <c r="EF107" s="117"/>
      <c r="EG107" s="117"/>
      <c r="EH107" s="117"/>
      <c r="EI107" s="117"/>
      <c r="EJ107" s="117"/>
      <c r="EK107" s="117"/>
      <c r="EL107" s="117"/>
      <c r="EM107" s="117"/>
      <c r="EN107" s="117"/>
      <c r="EO107" s="117"/>
      <c r="EP107" s="117"/>
      <c r="EQ107" s="117"/>
      <c r="ER107" s="117"/>
      <c r="ES107" s="117"/>
      <c r="ET107" s="117"/>
      <c r="EU107" s="117"/>
      <c r="EV107" s="117"/>
      <c r="EW107" s="117"/>
      <c r="EX107" s="117"/>
      <c r="EY107" s="117"/>
      <c r="EZ107" s="117"/>
      <c r="FA107" s="117"/>
      <c r="FB107" s="117"/>
      <c r="FC107" s="117"/>
      <c r="FD107" s="117"/>
      <c r="FE107" s="117"/>
      <c r="FF107" s="117"/>
      <c r="FG107" s="117"/>
      <c r="FH107" s="117"/>
      <c r="FI107" s="117"/>
      <c r="FJ107" s="117"/>
      <c r="FK107" s="117"/>
      <c r="FL107" s="117"/>
      <c r="FM107" s="117"/>
      <c r="FN107" s="117"/>
      <c r="FO107" s="117"/>
      <c r="FP107" s="117"/>
      <c r="FQ107" s="117"/>
      <c r="FR107" s="117"/>
      <c r="FS107" s="117"/>
      <c r="FT107" s="117"/>
      <c r="FU107" s="117"/>
      <c r="FV107" s="117"/>
      <c r="FW107" s="117"/>
      <c r="FX107" s="117"/>
      <c r="FY107" s="117"/>
      <c r="FZ107" s="117"/>
      <c r="GA107" s="117"/>
      <c r="GB107" s="117"/>
      <c r="GC107" s="117"/>
      <c r="GD107" s="117"/>
      <c r="GE107" s="117"/>
      <c r="GF107" s="117"/>
      <c r="GG107" s="117"/>
      <c r="GH107" s="117"/>
      <c r="GI107" s="117"/>
      <c r="GJ107" s="117"/>
      <c r="GK107" s="117"/>
      <c r="GL107" s="117"/>
      <c r="GM107" s="117"/>
      <c r="GN107" s="117"/>
      <c r="GO107" s="117"/>
      <c r="GP107" s="117"/>
      <c r="GQ107" s="117"/>
      <c r="GR107" s="117"/>
      <c r="GS107" s="117"/>
      <c r="GT107" s="117"/>
      <c r="GU107" s="117"/>
      <c r="GV107" s="117"/>
      <c r="GW107" s="117"/>
      <c r="GX107" s="117"/>
      <c r="GY107" s="117"/>
      <c r="GZ107" s="117"/>
      <c r="HA107" s="117"/>
      <c r="HB107" s="117"/>
      <c r="HC107" s="117"/>
      <c r="HD107" s="117"/>
      <c r="HE107" s="117"/>
      <c r="HF107" s="117"/>
      <c r="HG107" s="117"/>
      <c r="HH107" s="117"/>
      <c r="HI107" s="117"/>
      <c r="HJ107" s="117"/>
      <c r="HK107" s="117"/>
      <c r="HL107" s="117"/>
      <c r="HM107" s="117"/>
      <c r="HN107" s="117"/>
      <c r="HO107" s="117"/>
      <c r="HP107" s="117"/>
      <c r="HQ107" s="117"/>
      <c r="HR107" s="117"/>
      <c r="HS107" s="117"/>
      <c r="HT107" s="117"/>
      <c r="HU107" s="117"/>
      <c r="HV107" s="117"/>
      <c r="HW107" s="117"/>
      <c r="HX107" s="117"/>
      <c r="HY107" s="117"/>
      <c r="HZ107" s="117"/>
      <c r="IA107" s="117"/>
      <c r="IB107" s="117"/>
      <c r="IC107" s="117"/>
      <c r="ID107" s="117"/>
      <c r="IE107" s="117"/>
      <c r="IF107" s="117"/>
      <c r="IG107" s="117"/>
      <c r="IH107" s="117"/>
      <c r="II107" s="117"/>
      <c r="IJ107" s="117"/>
      <c r="IK107" s="117"/>
      <c r="IL107" s="117"/>
      <c r="IM107" s="117"/>
      <c r="IN107" s="117"/>
      <c r="IO107" s="117"/>
      <c r="IP107" s="117"/>
      <c r="IQ107" s="117"/>
      <c r="IR107" s="117"/>
      <c r="IS107" s="117"/>
      <c r="IT107" s="117"/>
      <c r="IU107" s="117"/>
      <c r="IV107" s="117"/>
      <c r="IW107" s="117"/>
      <c r="IX107" s="117"/>
      <c r="IY107" s="117"/>
      <c r="IZ107" s="117"/>
      <c r="JA107" s="117"/>
      <c r="JB107" s="117"/>
      <c r="JC107" s="117"/>
      <c r="JD107" s="117"/>
      <c r="JE107" s="117"/>
      <c r="JF107" s="117"/>
      <c r="JG107" s="117"/>
      <c r="JH107" s="117"/>
      <c r="JI107" s="117"/>
      <c r="JJ107" s="117"/>
      <c r="JK107" s="117"/>
      <c r="JL107" s="117"/>
      <c r="JM107" s="117"/>
      <c r="JN107" s="117"/>
      <c r="JO107" s="117"/>
      <c r="JP107" s="117"/>
      <c r="JQ107" s="117"/>
      <c r="JR107" s="117"/>
      <c r="JS107" s="117"/>
      <c r="JT107" s="117"/>
      <c r="JU107" s="117"/>
      <c r="JV107" s="117"/>
      <c r="JW107" s="117"/>
      <c r="JX107" s="117"/>
      <c r="JY107" s="117"/>
      <c r="JZ107" s="117"/>
      <c r="KA107" s="117"/>
      <c r="KB107" s="117"/>
      <c r="KC107" s="117"/>
      <c r="KD107" s="117"/>
      <c r="KE107" s="117"/>
      <c r="KF107" s="117"/>
      <c r="KG107" s="117"/>
      <c r="KH107" s="117"/>
      <c r="KI107" s="117"/>
      <c r="KJ107" s="117"/>
      <c r="KK107" s="117"/>
      <c r="KL107" s="117"/>
      <c r="KM107" s="117"/>
      <c r="KN107" s="117"/>
      <c r="KO107" s="117"/>
      <c r="KP107" s="117"/>
      <c r="KQ107" s="117"/>
      <c r="KR107" s="117"/>
      <c r="KS107" s="117"/>
      <c r="KT107" s="117"/>
      <c r="KU107" s="117"/>
      <c r="KV107" s="117"/>
      <c r="KW107" s="117"/>
      <c r="KX107" s="117"/>
      <c r="KY107" s="117"/>
      <c r="KZ107" s="117"/>
      <c r="LA107" s="117"/>
      <c r="LB107" s="117"/>
      <c r="LC107" s="117"/>
      <c r="LD107" s="117"/>
      <c r="LE107" s="117"/>
      <c r="LF107" s="117"/>
      <c r="LG107" s="117"/>
      <c r="LH107" s="117"/>
      <c r="LI107" s="117"/>
      <c r="LJ107" s="117"/>
      <c r="LK107" s="117"/>
      <c r="LL107" s="117"/>
      <c r="LM107" s="117"/>
      <c r="LN107" s="117"/>
      <c r="LO107" s="117"/>
      <c r="LP107" s="117"/>
      <c r="LQ107" s="117"/>
      <c r="LR107" s="117"/>
      <c r="LS107" s="117"/>
      <c r="LT107" s="117"/>
      <c r="LU107" s="117"/>
      <c r="LV107" s="117"/>
      <c r="LW107" s="117"/>
      <c r="LX107" s="117"/>
      <c r="LY107" s="117"/>
      <c r="LZ107" s="117"/>
      <c r="MA107" s="117"/>
      <c r="MB107" s="117"/>
      <c r="MC107" s="117"/>
      <c r="MD107" s="117"/>
      <c r="ME107" s="117"/>
      <c r="MF107" s="117"/>
      <c r="MG107" s="117"/>
      <c r="MH107" s="117"/>
      <c r="MI107" s="117"/>
      <c r="MJ107" s="117"/>
      <c r="MK107" s="117"/>
      <c r="ML107" s="117"/>
      <c r="MM107" s="117"/>
      <c r="MN107" s="117"/>
      <c r="MO107" s="117"/>
      <c r="MP107" s="117"/>
      <c r="MQ107" s="117"/>
      <c r="MR107" s="117"/>
      <c r="MS107" s="117"/>
      <c r="MT107" s="117"/>
      <c r="MU107" s="117"/>
      <c r="MV107" s="117"/>
      <c r="MW107" s="117"/>
      <c r="MX107" s="117"/>
      <c r="MY107" s="117"/>
      <c r="MZ107" s="117"/>
      <c r="NA107" s="117"/>
      <c r="NB107" s="117"/>
      <c r="NC107" s="117"/>
      <c r="ND107" s="117"/>
      <c r="NE107" s="117"/>
      <c r="NF107" s="117"/>
      <c r="NG107" s="117"/>
      <c r="NH107" s="117"/>
      <c r="NI107" s="117"/>
      <c r="NJ107" s="117"/>
      <c r="NK107" s="117"/>
      <c r="NL107" s="117"/>
      <c r="NM107" s="117"/>
      <c r="NN107" s="117"/>
      <c r="NO107" s="117"/>
      <c r="NP107" s="117"/>
      <c r="NQ107" s="117"/>
      <c r="NR107" s="117"/>
      <c r="NS107" s="117"/>
      <c r="NT107" s="117"/>
      <c r="NU107" s="117"/>
      <c r="NV107" s="117"/>
      <c r="NW107" s="117"/>
      <c r="NX107" s="117"/>
      <c r="NY107" s="117"/>
      <c r="NZ107" s="117"/>
      <c r="OA107" s="117"/>
      <c r="OB107" s="117"/>
      <c r="OC107" s="117"/>
      <c r="OD107" s="117"/>
      <c r="OE107" s="117"/>
      <c r="OF107" s="117"/>
      <c r="OG107" s="117"/>
      <c r="OH107" s="117"/>
      <c r="OI107" s="117"/>
      <c r="OJ107" s="117"/>
      <c r="OK107" s="117"/>
      <c r="OL107" s="117"/>
      <c r="OM107" s="117"/>
      <c r="ON107" s="117"/>
      <c r="OO107" s="117"/>
      <c r="OP107" s="117"/>
      <c r="OQ107" s="117"/>
      <c r="OR107" s="117"/>
      <c r="OS107" s="117"/>
      <c r="OT107" s="117"/>
      <c r="OU107" s="117"/>
      <c r="OV107" s="117"/>
      <c r="OW107" s="117"/>
      <c r="OX107" s="117"/>
      <c r="OY107" s="117"/>
      <c r="OZ107" s="117"/>
      <c r="PA107" s="117"/>
      <c r="PB107" s="117"/>
      <c r="PC107" s="117"/>
      <c r="PD107" s="117"/>
      <c r="PE107" s="117"/>
      <c r="PF107" s="117"/>
      <c r="PG107" s="117"/>
      <c r="PH107" s="117"/>
      <c r="PI107" s="117"/>
      <c r="PJ107" s="117"/>
      <c r="PK107" s="117"/>
      <c r="PL107" s="117"/>
      <c r="PM107" s="117"/>
      <c r="PN107" s="117"/>
      <c r="PO107" s="117"/>
      <c r="PP107" s="117"/>
      <c r="PQ107" s="117"/>
      <c r="PR107" s="117"/>
      <c r="PS107" s="117"/>
      <c r="PT107" s="117"/>
      <c r="PU107" s="117"/>
      <c r="PV107" s="117"/>
      <c r="PW107" s="117"/>
      <c r="PX107" s="117"/>
      <c r="PY107" s="117"/>
      <c r="PZ107" s="117"/>
      <c r="QA107" s="117"/>
      <c r="QB107" s="117"/>
      <c r="QC107" s="117"/>
      <c r="QD107" s="117"/>
      <c r="QE107" s="117"/>
      <c r="QF107" s="117"/>
      <c r="QG107" s="117"/>
      <c r="QH107" s="117"/>
      <c r="QI107" s="117"/>
      <c r="QJ107" s="117"/>
      <c r="QK107" s="117"/>
      <c r="QL107" s="117"/>
      <c r="QM107" s="117"/>
      <c r="QN107" s="117"/>
      <c r="QO107" s="117"/>
      <c r="QP107" s="117"/>
      <c r="QQ107" s="117"/>
      <c r="QR107" s="117"/>
      <c r="QS107" s="117"/>
      <c r="QT107" s="117"/>
      <c r="QU107" s="117"/>
      <c r="QV107" s="117"/>
      <c r="QW107" s="117"/>
      <c r="QX107" s="117"/>
      <c r="QY107" s="117"/>
      <c r="QZ107" s="117"/>
      <c r="RA107" s="117"/>
      <c r="RB107" s="117"/>
      <c r="RC107" s="117"/>
      <c r="RD107" s="117"/>
      <c r="RE107" s="117"/>
      <c r="RF107" s="117"/>
      <c r="RG107" s="117"/>
      <c r="RH107" s="117"/>
      <c r="RI107" s="117"/>
      <c r="RJ107" s="117"/>
      <c r="RK107" s="117"/>
      <c r="RL107" s="117"/>
      <c r="RM107" s="117"/>
      <c r="RN107" s="117"/>
      <c r="RO107" s="117"/>
      <c r="RP107" s="117"/>
      <c r="RQ107" s="117"/>
      <c r="RR107" s="117"/>
      <c r="RS107" s="117"/>
      <c r="RT107" s="117"/>
      <c r="RU107" s="117"/>
      <c r="RV107" s="117"/>
      <c r="RW107" s="117"/>
      <c r="RX107" s="117"/>
      <c r="RY107" s="117"/>
      <c r="RZ107" s="117"/>
      <c r="SA107" s="117"/>
      <c r="SB107" s="117"/>
      <c r="SC107" s="117"/>
      <c r="SD107" s="117"/>
      <c r="SE107" s="117"/>
      <c r="SF107" s="117"/>
      <c r="SG107" s="117"/>
      <c r="SH107" s="117"/>
      <c r="SI107" s="117"/>
      <c r="SJ107" s="117"/>
      <c r="SK107" s="117"/>
      <c r="SL107" s="117"/>
      <c r="SM107" s="117"/>
      <c r="SN107" s="117"/>
      <c r="SO107" s="117"/>
      <c r="SP107" s="117"/>
      <c r="SQ107" s="117"/>
      <c r="SR107" s="117"/>
      <c r="SS107" s="117"/>
      <c r="ST107" s="117"/>
      <c r="SU107" s="117"/>
      <c r="SV107" s="117"/>
      <c r="SW107" s="117"/>
      <c r="SX107" s="117"/>
      <c r="SY107" s="117"/>
      <c r="SZ107" s="117"/>
      <c r="TA107" s="117"/>
      <c r="TB107" s="117"/>
      <c r="TC107" s="117"/>
      <c r="TD107" s="117"/>
      <c r="TE107" s="117"/>
      <c r="TF107" s="117"/>
      <c r="TG107" s="117"/>
      <c r="TH107" s="117"/>
      <c r="TI107" s="117"/>
      <c r="TJ107" s="117"/>
      <c r="TK107" s="117"/>
      <c r="TL107" s="117"/>
      <c r="TM107" s="117"/>
      <c r="TN107" s="117"/>
      <c r="TO107" s="117"/>
      <c r="TP107" s="117"/>
      <c r="TQ107" s="117"/>
      <c r="TR107" s="117"/>
      <c r="TS107" s="117"/>
      <c r="TT107" s="117"/>
      <c r="TU107" s="117"/>
      <c r="TV107" s="117"/>
      <c r="TW107" s="117"/>
      <c r="TX107" s="117"/>
      <c r="TY107" s="117"/>
      <c r="TZ107" s="117"/>
      <c r="UA107" s="117"/>
      <c r="UB107" s="117"/>
      <c r="UC107" s="117"/>
      <c r="UD107" s="117"/>
      <c r="UE107" s="117"/>
      <c r="UF107" s="117"/>
      <c r="UG107" s="117"/>
      <c r="UH107" s="117"/>
      <c r="UI107" s="117"/>
      <c r="UJ107" s="117"/>
      <c r="UK107" s="117"/>
      <c r="UL107" s="117"/>
      <c r="UM107" s="117"/>
      <c r="UN107" s="117"/>
      <c r="UO107" s="117"/>
      <c r="UP107" s="117"/>
      <c r="UQ107" s="117"/>
      <c r="UR107" s="117"/>
      <c r="US107" s="117"/>
      <c r="UT107" s="117"/>
      <c r="UU107" s="117"/>
      <c r="UV107" s="117"/>
      <c r="UW107" s="117"/>
      <c r="UX107" s="117"/>
      <c r="UY107" s="117"/>
      <c r="UZ107" s="117"/>
      <c r="VA107" s="117"/>
      <c r="VB107" s="117"/>
      <c r="VC107" s="117"/>
      <c r="VD107" s="117"/>
      <c r="VE107" s="117"/>
      <c r="VF107" s="117"/>
      <c r="VG107" s="117"/>
      <c r="VH107" s="117"/>
      <c r="VI107" s="117"/>
      <c r="VJ107" s="117"/>
      <c r="VK107" s="117"/>
      <c r="VL107" s="117"/>
      <c r="VM107" s="117"/>
      <c r="VN107" s="117"/>
      <c r="VO107" s="117"/>
      <c r="VP107" s="117"/>
      <c r="VQ107" s="117"/>
      <c r="VR107" s="117"/>
      <c r="VS107" s="117"/>
      <c r="VT107" s="117"/>
      <c r="VU107" s="117"/>
      <c r="VV107" s="117"/>
      <c r="VW107" s="117"/>
      <c r="VX107" s="117"/>
      <c r="VY107" s="117"/>
      <c r="VZ107" s="117"/>
      <c r="WA107" s="117"/>
      <c r="WB107" s="117"/>
      <c r="WC107" s="117"/>
      <c r="WD107" s="117"/>
      <c r="WE107" s="117"/>
      <c r="WF107" s="117"/>
      <c r="WG107" s="117"/>
      <c r="WH107" s="117"/>
      <c r="WI107" s="117"/>
      <c r="WJ107" s="117"/>
      <c r="WK107" s="117"/>
      <c r="WL107" s="117"/>
      <c r="WM107" s="117"/>
      <c r="WN107" s="117"/>
      <c r="WO107" s="117"/>
      <c r="WP107" s="117"/>
      <c r="WQ107" s="117"/>
      <c r="WR107" s="117"/>
      <c r="WS107" s="117"/>
      <c r="WT107" s="117"/>
      <c r="WU107" s="117"/>
      <c r="WV107" s="117"/>
      <c r="WW107" s="117"/>
      <c r="WX107" s="117"/>
      <c r="WY107" s="117"/>
      <c r="WZ107" s="117"/>
      <c r="XA107" s="117"/>
      <c r="XB107" s="117"/>
      <c r="XC107" s="117"/>
      <c r="XD107" s="117"/>
      <c r="XE107" s="117"/>
      <c r="XF107" s="117"/>
      <c r="XG107" s="117"/>
      <c r="XH107" s="117"/>
      <c r="XI107" s="117"/>
      <c r="XJ107" s="117"/>
      <c r="XK107" s="117"/>
      <c r="XL107" s="117"/>
      <c r="XM107" s="117"/>
      <c r="XN107" s="117"/>
      <c r="XO107" s="117"/>
      <c r="XP107" s="117"/>
      <c r="XQ107" s="117"/>
      <c r="XR107" s="117"/>
      <c r="XS107" s="117"/>
      <c r="XT107" s="117"/>
      <c r="XU107" s="117"/>
      <c r="XV107" s="117"/>
      <c r="XW107" s="117"/>
      <c r="XX107" s="117"/>
      <c r="XY107" s="117"/>
      <c r="XZ107" s="117"/>
      <c r="YA107" s="117"/>
      <c r="YB107" s="117"/>
      <c r="YC107" s="117"/>
      <c r="YD107" s="117"/>
      <c r="YE107" s="117"/>
      <c r="YF107" s="117"/>
      <c r="YG107" s="117"/>
      <c r="YH107" s="117"/>
      <c r="YI107" s="117"/>
      <c r="YJ107" s="117"/>
      <c r="YK107" s="117"/>
      <c r="YL107" s="117"/>
      <c r="YM107" s="117"/>
      <c r="YN107" s="117"/>
      <c r="YO107" s="117"/>
      <c r="YP107" s="117"/>
      <c r="YQ107" s="117"/>
      <c r="YR107" s="117"/>
      <c r="YS107" s="117"/>
      <c r="YT107" s="117"/>
      <c r="YU107" s="117"/>
      <c r="YV107" s="117"/>
      <c r="YW107" s="117"/>
      <c r="YX107" s="117"/>
      <c r="YY107" s="117"/>
      <c r="YZ107" s="117"/>
      <c r="ZA107" s="117"/>
      <c r="ZB107" s="117"/>
      <c r="ZC107" s="117"/>
      <c r="ZD107" s="117"/>
      <c r="ZE107" s="117"/>
      <c r="ZF107" s="117"/>
      <c r="ZG107" s="117"/>
      <c r="ZH107" s="117"/>
      <c r="ZI107" s="117"/>
      <c r="ZJ107" s="117"/>
      <c r="ZK107" s="117"/>
      <c r="ZL107" s="117"/>
      <c r="ZM107" s="117"/>
      <c r="ZN107" s="117"/>
      <c r="ZO107" s="117"/>
      <c r="ZP107" s="117"/>
      <c r="ZQ107" s="117"/>
      <c r="ZR107" s="117"/>
      <c r="ZS107" s="117"/>
      <c r="ZT107" s="117"/>
      <c r="ZU107" s="117"/>
      <c r="ZV107" s="117"/>
      <c r="ZW107" s="117"/>
      <c r="ZX107" s="117"/>
      <c r="ZY107" s="117"/>
      <c r="ZZ107" s="117"/>
      <c r="AAA107" s="117"/>
      <c r="AAB107" s="117"/>
      <c r="AAC107" s="117"/>
      <c r="AAD107" s="117"/>
      <c r="AAE107" s="117"/>
      <c r="AAF107" s="117"/>
      <c r="AAG107" s="117"/>
      <c r="AAH107" s="117"/>
      <c r="AAI107" s="117"/>
      <c r="AAJ107" s="117"/>
      <c r="AAK107" s="117"/>
      <c r="AAL107" s="117"/>
      <c r="AAM107" s="117"/>
      <c r="AAN107" s="117"/>
      <c r="AAO107" s="117"/>
      <c r="AAP107" s="117"/>
      <c r="AAQ107" s="117"/>
      <c r="AAR107" s="117"/>
      <c r="AAS107" s="117"/>
      <c r="AAT107" s="117"/>
      <c r="AAU107" s="117"/>
      <c r="AAV107" s="117"/>
      <c r="AAW107" s="117"/>
      <c r="AAX107" s="117"/>
      <c r="AAY107" s="117"/>
      <c r="AAZ107" s="117"/>
      <c r="ABA107" s="117"/>
      <c r="ABB107" s="117"/>
      <c r="ABC107" s="117"/>
      <c r="ABD107" s="117"/>
      <c r="ABE107" s="117"/>
      <c r="ABF107" s="117"/>
      <c r="ABG107" s="117"/>
      <c r="ABH107" s="117"/>
      <c r="ABI107" s="117"/>
      <c r="ABJ107" s="117"/>
      <c r="ABK107" s="117"/>
      <c r="ABL107" s="117"/>
      <c r="ABM107" s="117"/>
      <c r="ABN107" s="117"/>
      <c r="ABO107" s="117"/>
      <c r="ABP107" s="117"/>
      <c r="ABQ107" s="117"/>
      <c r="ABR107" s="117"/>
      <c r="ABS107" s="117"/>
      <c r="ABT107" s="117"/>
      <c r="ABU107" s="117"/>
      <c r="ABV107" s="117"/>
      <c r="ABW107" s="117"/>
      <c r="ABX107" s="117"/>
      <c r="ABY107" s="117"/>
      <c r="ABZ107" s="117"/>
      <c r="ACA107" s="117"/>
      <c r="ACB107" s="117"/>
      <c r="ACC107" s="117"/>
      <c r="ACD107" s="117"/>
      <c r="ACE107" s="117"/>
      <c r="ACF107" s="117"/>
      <c r="ACG107" s="117"/>
      <c r="ACH107" s="117"/>
      <c r="ACI107" s="117"/>
      <c r="ACJ107" s="117"/>
      <c r="ACK107" s="117"/>
      <c r="ACL107" s="117"/>
      <c r="ACM107" s="117"/>
      <c r="ACN107" s="117"/>
      <c r="ACO107" s="117"/>
      <c r="ACP107" s="117"/>
      <c r="ACQ107" s="117"/>
      <c r="ACR107" s="117"/>
      <c r="ACS107" s="117"/>
      <c r="ACT107" s="117"/>
      <c r="ACU107" s="117"/>
      <c r="ACV107" s="117"/>
      <c r="ACW107" s="117"/>
      <c r="ACX107" s="117"/>
      <c r="ACY107" s="117"/>
      <c r="ACZ107" s="117"/>
      <c r="ADA107" s="117"/>
      <c r="ADB107" s="117"/>
      <c r="ADC107" s="117"/>
      <c r="ADD107" s="117"/>
      <c r="ADE107" s="117"/>
      <c r="ADF107" s="117"/>
      <c r="ADG107" s="117"/>
      <c r="ADH107" s="117"/>
      <c r="ADI107" s="117"/>
      <c r="ADJ107" s="117"/>
      <c r="ADK107" s="117"/>
      <c r="ADL107" s="117"/>
      <c r="ADM107" s="117"/>
      <c r="ADN107" s="117"/>
      <c r="ADO107" s="117"/>
      <c r="ADP107" s="117"/>
      <c r="ADQ107" s="117"/>
      <c r="ADR107" s="117"/>
      <c r="ADS107" s="117"/>
      <c r="ADT107" s="117"/>
      <c r="ADU107" s="117"/>
      <c r="ADV107" s="117"/>
      <c r="ADW107" s="117"/>
      <c r="ADX107" s="117"/>
      <c r="ADY107" s="117"/>
      <c r="ADZ107" s="117"/>
      <c r="AEA107" s="117"/>
      <c r="AEB107" s="117"/>
      <c r="AEC107" s="117"/>
      <c r="AED107" s="117"/>
      <c r="AEE107" s="117"/>
      <c r="AEF107" s="117"/>
      <c r="AEG107" s="117"/>
      <c r="AEH107" s="117"/>
      <c r="AEI107" s="117"/>
      <c r="AEJ107" s="117"/>
      <c r="AEK107" s="117"/>
      <c r="AEL107" s="117"/>
      <c r="AEM107" s="117"/>
      <c r="AEN107" s="117"/>
      <c r="AEO107" s="117"/>
      <c r="AEP107" s="117"/>
      <c r="AEQ107" s="117"/>
      <c r="AER107" s="117"/>
      <c r="AES107" s="117"/>
      <c r="AET107" s="117"/>
      <c r="AEU107" s="117"/>
      <c r="AEV107" s="117"/>
      <c r="AEW107" s="117"/>
      <c r="AEX107" s="117"/>
      <c r="AEY107" s="117"/>
      <c r="AEZ107" s="117"/>
      <c r="AFA107" s="117"/>
      <c r="AFB107" s="117"/>
      <c r="AFC107" s="117"/>
      <c r="AFD107" s="117"/>
      <c r="AFE107" s="117"/>
      <c r="AFF107" s="117"/>
      <c r="AFG107" s="117"/>
      <c r="AFH107" s="117"/>
      <c r="AFI107" s="117"/>
      <c r="AFJ107" s="117"/>
      <c r="AFK107" s="117"/>
      <c r="AFL107" s="117"/>
      <c r="AFM107" s="117"/>
      <c r="AFN107" s="117"/>
      <c r="AFO107" s="117"/>
      <c r="AFP107" s="117"/>
      <c r="AFQ107" s="117"/>
      <c r="AFR107" s="117"/>
      <c r="AFS107" s="117"/>
      <c r="AFT107" s="117"/>
      <c r="AFU107" s="117"/>
      <c r="AFV107" s="117"/>
      <c r="AFW107" s="117"/>
      <c r="AFX107" s="117"/>
      <c r="AFY107" s="117"/>
      <c r="AFZ107" s="117"/>
      <c r="AGA107" s="117"/>
      <c r="AGB107" s="117"/>
      <c r="AGC107" s="117"/>
      <c r="AGD107" s="117"/>
      <c r="AGE107" s="117"/>
      <c r="AGF107" s="117"/>
      <c r="AGG107" s="117"/>
      <c r="AGH107" s="117"/>
      <c r="AGI107" s="117"/>
      <c r="AGJ107" s="117"/>
      <c r="AGK107" s="117"/>
      <c r="AGL107" s="117"/>
      <c r="AGM107" s="117"/>
      <c r="AGN107" s="117"/>
      <c r="AGO107" s="117"/>
      <c r="AGP107" s="117"/>
      <c r="AGQ107" s="117"/>
      <c r="AGR107" s="117"/>
      <c r="AGS107" s="117"/>
      <c r="AGT107" s="117"/>
      <c r="AGU107" s="117"/>
      <c r="AGV107" s="117"/>
      <c r="AGW107" s="117"/>
      <c r="AGX107" s="117"/>
      <c r="AGY107" s="117"/>
      <c r="AGZ107" s="117"/>
      <c r="AHA107" s="117"/>
      <c r="AHB107" s="117"/>
      <c r="AHC107" s="117"/>
      <c r="AHD107" s="117"/>
      <c r="AHE107" s="117"/>
      <c r="AHF107" s="117"/>
      <c r="AHG107" s="117"/>
      <c r="AHH107" s="117"/>
      <c r="AHI107" s="117"/>
      <c r="AHJ107" s="117"/>
      <c r="AHK107" s="117"/>
      <c r="AHL107" s="117"/>
      <c r="AHM107" s="117"/>
      <c r="AHN107" s="117"/>
      <c r="AHO107" s="117"/>
      <c r="AHP107" s="117"/>
      <c r="AHQ107" s="117"/>
      <c r="AHR107" s="117"/>
      <c r="AHS107" s="117"/>
      <c r="AHT107" s="117"/>
      <c r="AHU107" s="117"/>
      <c r="AHV107" s="117"/>
      <c r="AHW107" s="117"/>
      <c r="AHX107" s="117"/>
      <c r="AHY107" s="117"/>
      <c r="AHZ107" s="117"/>
      <c r="AIA107" s="117"/>
      <c r="AIB107" s="117"/>
      <c r="AIC107" s="117"/>
      <c r="AID107" s="117"/>
      <c r="AIE107" s="117"/>
      <c r="AIF107" s="117"/>
      <c r="AIG107" s="117"/>
      <c r="AIH107" s="117"/>
      <c r="AII107" s="117"/>
      <c r="AIJ107" s="117"/>
      <c r="AIK107" s="117"/>
      <c r="AIL107" s="117"/>
      <c r="AIM107" s="117"/>
      <c r="AIN107" s="117"/>
      <c r="AIO107" s="117"/>
      <c r="AIP107" s="117"/>
      <c r="AIQ107" s="117"/>
      <c r="AIR107" s="117"/>
      <c r="AIS107" s="117"/>
      <c r="AIT107" s="117"/>
      <c r="AIU107" s="117"/>
      <c r="AIV107" s="117"/>
      <c r="AIW107" s="117"/>
      <c r="AIX107" s="117"/>
      <c r="AIY107" s="117"/>
      <c r="AIZ107" s="117"/>
      <c r="AJA107" s="117"/>
      <c r="AJB107" s="117"/>
      <c r="AJC107" s="117"/>
      <c r="AJD107" s="117"/>
      <c r="AJE107" s="117"/>
      <c r="AJF107" s="117"/>
      <c r="AJG107" s="117"/>
      <c r="AJH107" s="117"/>
      <c r="AJI107" s="117"/>
      <c r="AJJ107" s="117"/>
      <c r="AJK107" s="117"/>
      <c r="AJL107" s="117"/>
      <c r="AJM107" s="117"/>
      <c r="AJN107" s="117"/>
      <c r="AJO107" s="117"/>
      <c r="AJP107" s="117"/>
      <c r="AJQ107" s="117"/>
      <c r="AJR107" s="117"/>
      <c r="AJS107" s="117"/>
      <c r="AJT107" s="117"/>
      <c r="AJU107" s="117"/>
      <c r="AJV107" s="117"/>
      <c r="AJW107" s="117"/>
      <c r="AJX107" s="117"/>
      <c r="AJY107" s="117"/>
      <c r="AJZ107" s="117"/>
      <c r="AKA107" s="117"/>
      <c r="AKB107" s="117"/>
      <c r="AKC107" s="117"/>
      <c r="AKD107" s="117"/>
      <c r="AKE107" s="117"/>
      <c r="AKF107" s="117"/>
      <c r="AKG107" s="117"/>
      <c r="AKH107" s="117"/>
      <c r="AKI107" s="117"/>
      <c r="AKJ107" s="117"/>
      <c r="AKK107" s="117"/>
      <c r="AKL107" s="117"/>
      <c r="AKM107" s="117"/>
      <c r="AKN107" s="117"/>
      <c r="AKO107" s="117"/>
      <c r="AKP107" s="117"/>
      <c r="AKQ107" s="117"/>
      <c r="AKR107" s="117"/>
      <c r="AKS107" s="117"/>
      <c r="AKT107" s="117"/>
      <c r="AKU107" s="117"/>
      <c r="AKV107" s="117"/>
      <c r="AKW107" s="117"/>
      <c r="AKX107" s="117"/>
      <c r="AKY107" s="117"/>
      <c r="AKZ107" s="117"/>
      <c r="ALA107" s="117"/>
      <c r="ALB107" s="117"/>
      <c r="ALC107" s="117"/>
      <c r="ALD107" s="117"/>
      <c r="ALE107" s="117"/>
      <c r="ALF107" s="117"/>
      <c r="ALG107" s="117"/>
      <c r="ALH107" s="117"/>
      <c r="ALI107" s="117"/>
      <c r="ALJ107" s="117"/>
      <c r="ALK107" s="117"/>
      <c r="ALL107" s="117"/>
      <c r="ALM107" s="117"/>
      <c r="ALN107" s="117"/>
      <c r="ALO107" s="117"/>
      <c r="ALP107" s="117"/>
      <c r="ALQ107" s="117"/>
      <c r="ALR107" s="117"/>
      <c r="ALS107" s="117"/>
      <c r="ALT107" s="117"/>
      <c r="ALU107" s="117"/>
      <c r="ALV107" s="117"/>
      <c r="ALW107" s="117"/>
      <c r="ALX107" s="117"/>
      <c r="ALY107" s="117"/>
      <c r="ALZ107" s="117"/>
      <c r="AMA107" s="117"/>
      <c r="AMB107" s="117"/>
      <c r="AMC107" s="117"/>
      <c r="AMD107" s="117"/>
      <c r="AME107" s="117"/>
      <c r="AMF107" s="117"/>
      <c r="AMG107" s="117"/>
      <c r="AMH107" s="117"/>
      <c r="AMI107" s="117"/>
      <c r="AMJ107" s="117"/>
      <c r="AMK107" s="117"/>
      <c r="AML107" s="117"/>
      <c r="AMM107" s="117"/>
      <c r="AMN107" s="117"/>
      <c r="AMO107" s="117"/>
      <c r="AMP107" s="117"/>
      <c r="AMQ107" s="117"/>
      <c r="AMR107" s="117"/>
      <c r="AMS107" s="117"/>
      <c r="AMT107" s="117"/>
      <c r="AMU107" s="117"/>
      <c r="AMV107" s="117"/>
      <c r="AMW107" s="117"/>
      <c r="AMX107" s="117"/>
      <c r="AMY107" s="117"/>
      <c r="AMZ107" s="117"/>
      <c r="ANA107" s="117"/>
      <c r="ANB107" s="117"/>
      <c r="ANC107" s="117"/>
      <c r="AND107" s="117"/>
      <c r="ANE107" s="117"/>
      <c r="ANF107" s="117"/>
      <c r="ANG107" s="117"/>
      <c r="ANH107" s="117"/>
      <c r="ANI107" s="117"/>
      <c r="ANJ107" s="117"/>
      <c r="ANK107" s="117"/>
      <c r="ANL107" s="117"/>
      <c r="ANM107" s="117"/>
      <c r="ANN107" s="117"/>
      <c r="ANO107" s="117"/>
      <c r="ANP107" s="117"/>
      <c r="ANQ107" s="117"/>
      <c r="ANR107" s="117"/>
      <c r="ANS107" s="117"/>
      <c r="ANT107" s="117"/>
      <c r="ANU107" s="117"/>
      <c r="ANV107" s="117"/>
      <c r="ANW107" s="117"/>
      <c r="ANX107" s="117"/>
      <c r="ANY107" s="117"/>
      <c r="ANZ107" s="117"/>
      <c r="AOA107" s="117"/>
      <c r="AOB107" s="117"/>
      <c r="AOC107" s="117"/>
      <c r="AOD107" s="117"/>
      <c r="AOE107" s="117"/>
      <c r="AOF107" s="117"/>
      <c r="AOG107" s="117"/>
      <c r="AOH107" s="117"/>
      <c r="AOI107" s="117"/>
      <c r="AOJ107" s="117"/>
      <c r="AOK107" s="117"/>
      <c r="AOL107" s="117"/>
      <c r="AOM107" s="117"/>
      <c r="AON107" s="117"/>
      <c r="AOO107" s="117"/>
      <c r="AOP107" s="117"/>
      <c r="AOQ107" s="117"/>
      <c r="AOR107" s="117"/>
      <c r="AOS107" s="117"/>
      <c r="AOT107" s="117"/>
      <c r="AOU107" s="117"/>
      <c r="AOV107" s="117"/>
      <c r="AOW107" s="117"/>
      <c r="AOX107" s="117"/>
      <c r="AOY107" s="117"/>
      <c r="AOZ107" s="117"/>
      <c r="APA107" s="117"/>
      <c r="APB107" s="117"/>
      <c r="APC107" s="117"/>
      <c r="APD107" s="117"/>
      <c r="APE107" s="117"/>
      <c r="APF107" s="117"/>
      <c r="APG107" s="117"/>
      <c r="APH107" s="117"/>
      <c r="API107" s="117"/>
      <c r="APJ107" s="117"/>
      <c r="APK107" s="117"/>
      <c r="APL107" s="117"/>
      <c r="APM107" s="117"/>
      <c r="APN107" s="117"/>
      <c r="APO107" s="117"/>
      <c r="APP107" s="117"/>
      <c r="APQ107" s="117"/>
      <c r="APR107" s="117"/>
      <c r="APS107" s="117"/>
      <c r="APT107" s="117"/>
      <c r="APU107" s="117"/>
      <c r="APV107" s="117"/>
      <c r="APW107" s="117"/>
      <c r="APX107" s="117"/>
      <c r="APY107" s="117"/>
      <c r="APZ107" s="117"/>
      <c r="AQA107" s="117"/>
      <c r="AQB107" s="117"/>
      <c r="AQC107" s="117"/>
      <c r="AQD107" s="117"/>
      <c r="AQE107" s="117"/>
      <c r="AQF107" s="117"/>
      <c r="AQG107" s="117"/>
      <c r="AQH107" s="117"/>
      <c r="AQI107" s="117"/>
      <c r="AQJ107" s="117"/>
      <c r="AQK107" s="117"/>
      <c r="AQL107" s="117"/>
      <c r="AQM107" s="117"/>
      <c r="AQN107" s="117"/>
      <c r="AQO107" s="117"/>
      <c r="AQP107" s="117"/>
      <c r="AQQ107" s="117"/>
      <c r="AQR107" s="117"/>
      <c r="AQS107" s="117"/>
      <c r="AQT107" s="117"/>
      <c r="AQU107" s="117"/>
      <c r="AQV107" s="117"/>
      <c r="AQW107" s="117"/>
      <c r="AQX107" s="117"/>
      <c r="AQY107" s="117"/>
      <c r="AQZ107" s="117"/>
      <c r="ARA107" s="117"/>
      <c r="ARB107" s="117"/>
      <c r="ARC107" s="117"/>
      <c r="ARD107" s="117"/>
      <c r="ARE107" s="117"/>
      <c r="ARF107" s="117"/>
      <c r="ARG107" s="117"/>
      <c r="ARH107" s="117"/>
      <c r="ARI107" s="117"/>
      <c r="ARJ107" s="117"/>
      <c r="ARK107" s="117"/>
      <c r="ARL107" s="117"/>
      <c r="ARM107" s="117"/>
      <c r="ARN107" s="117"/>
      <c r="ARO107" s="117"/>
      <c r="ARP107" s="117"/>
      <c r="ARQ107" s="117"/>
      <c r="ARR107" s="117"/>
      <c r="ARS107" s="117"/>
      <c r="ART107" s="117"/>
      <c r="ARU107" s="117"/>
      <c r="ARV107" s="117"/>
      <c r="ARW107" s="117"/>
      <c r="ARX107" s="117"/>
      <c r="ARY107" s="117"/>
      <c r="ARZ107" s="117"/>
      <c r="ASA107" s="117"/>
      <c r="ASB107" s="117"/>
      <c r="ASC107" s="117"/>
      <c r="ASD107" s="117"/>
      <c r="ASE107" s="117"/>
      <c r="ASF107" s="117"/>
      <c r="ASG107" s="117"/>
      <c r="ASH107" s="117"/>
      <c r="ASI107" s="117"/>
      <c r="ASJ107" s="117"/>
      <c r="ASK107" s="117"/>
      <c r="ASL107" s="117"/>
      <c r="ASM107" s="117"/>
      <c r="ASN107" s="117"/>
      <c r="ASO107" s="117"/>
      <c r="ASP107" s="117"/>
      <c r="ASQ107" s="117"/>
      <c r="ASR107" s="117"/>
      <c r="ASS107" s="117"/>
      <c r="AST107" s="117"/>
      <c r="ASU107" s="117"/>
      <c r="ASV107" s="117"/>
      <c r="ASW107" s="117"/>
      <c r="ASX107" s="117"/>
      <c r="ASY107" s="117"/>
      <c r="ASZ107" s="117"/>
      <c r="ATA107" s="117"/>
      <c r="ATB107" s="117"/>
      <c r="ATC107" s="117"/>
      <c r="ATD107" s="117"/>
      <c r="ATE107" s="117"/>
      <c r="ATF107" s="117"/>
      <c r="ATG107" s="117"/>
      <c r="ATH107" s="117"/>
      <c r="ATI107" s="117"/>
      <c r="ATJ107" s="117"/>
      <c r="ATK107" s="117"/>
      <c r="ATL107" s="117"/>
      <c r="ATM107" s="117"/>
      <c r="ATN107" s="117"/>
      <c r="ATO107" s="117"/>
      <c r="ATP107" s="117"/>
      <c r="ATQ107" s="117"/>
      <c r="ATR107" s="117"/>
      <c r="ATS107" s="117"/>
      <c r="ATT107" s="117"/>
      <c r="ATU107" s="117"/>
      <c r="ATV107" s="117"/>
      <c r="ATW107" s="117"/>
      <c r="ATX107" s="117"/>
      <c r="ATY107" s="117"/>
      <c r="ATZ107" s="117"/>
      <c r="AUA107" s="117"/>
      <c r="AUB107" s="117"/>
      <c r="AUC107" s="117"/>
      <c r="AUD107" s="117"/>
      <c r="AUE107" s="117"/>
      <c r="AUF107" s="117"/>
      <c r="AUG107" s="117"/>
      <c r="AUH107" s="117"/>
      <c r="AUI107" s="117"/>
      <c r="AUJ107" s="117"/>
      <c r="AUK107" s="117"/>
      <c r="AUL107" s="117"/>
      <c r="AUM107" s="117"/>
      <c r="AUN107" s="117"/>
      <c r="AUO107" s="117"/>
      <c r="AUP107" s="117"/>
      <c r="AUQ107" s="117"/>
      <c r="AUR107" s="117"/>
      <c r="AUS107" s="117"/>
      <c r="AUT107" s="117"/>
      <c r="AUU107" s="117"/>
      <c r="AUV107" s="117"/>
      <c r="AUW107" s="117"/>
      <c r="AUX107" s="117"/>
      <c r="AUY107" s="117"/>
      <c r="AUZ107" s="117"/>
      <c r="AVA107" s="117"/>
      <c r="AVB107" s="117"/>
      <c r="AVC107" s="117"/>
      <c r="AVD107" s="117"/>
      <c r="AVE107" s="117"/>
      <c r="AVF107" s="117"/>
      <c r="AVG107" s="117"/>
      <c r="AVH107" s="117"/>
      <c r="AVI107" s="117"/>
      <c r="AVJ107" s="117"/>
      <c r="AVK107" s="117"/>
      <c r="AVL107" s="117"/>
      <c r="AVM107" s="117"/>
      <c r="AVN107" s="117"/>
      <c r="AVO107" s="117"/>
      <c r="AVP107" s="117"/>
      <c r="AVQ107" s="117"/>
      <c r="AVR107" s="117"/>
      <c r="AVS107" s="117"/>
      <c r="AVT107" s="117"/>
      <c r="AVU107" s="117"/>
      <c r="AVV107" s="117"/>
      <c r="AVW107" s="117"/>
      <c r="AVX107" s="117"/>
      <c r="AVY107" s="117"/>
      <c r="AVZ107" s="117"/>
      <c r="AWA107" s="117"/>
      <c r="AWB107" s="117"/>
      <c r="AWC107" s="117"/>
      <c r="AWD107" s="117"/>
      <c r="AWE107" s="117"/>
      <c r="AWF107" s="117"/>
      <c r="AWG107" s="117"/>
      <c r="AWH107" s="117"/>
      <c r="AWI107" s="117"/>
      <c r="AWJ107" s="117"/>
      <c r="AWK107" s="117"/>
      <c r="AWL107" s="117"/>
      <c r="AWM107" s="117"/>
      <c r="AWN107" s="117"/>
      <c r="AWO107" s="117"/>
      <c r="AWP107" s="117"/>
      <c r="AWQ107" s="117"/>
      <c r="AWR107" s="117"/>
      <c r="AWS107" s="117"/>
      <c r="AWT107" s="117"/>
      <c r="AWU107" s="117"/>
      <c r="AWV107" s="117"/>
      <c r="AWW107" s="117"/>
      <c r="AWX107" s="117"/>
      <c r="AWY107" s="117"/>
      <c r="AWZ107" s="117"/>
      <c r="AXA107" s="117"/>
      <c r="AXB107" s="117"/>
      <c r="AXC107" s="117"/>
      <c r="AXD107" s="117"/>
      <c r="AXE107" s="117"/>
      <c r="AXF107" s="117"/>
      <c r="AXG107" s="117"/>
      <c r="AXH107" s="117"/>
      <c r="AXI107" s="117"/>
      <c r="AXJ107" s="117"/>
      <c r="AXK107" s="117"/>
      <c r="AXL107" s="117"/>
      <c r="AXM107" s="117"/>
      <c r="AXN107" s="117"/>
      <c r="AXO107" s="117"/>
      <c r="AXP107" s="117"/>
      <c r="AXQ107" s="117"/>
      <c r="AXR107" s="117"/>
      <c r="AXS107" s="117"/>
      <c r="AXT107" s="117"/>
      <c r="AXU107" s="117"/>
      <c r="AXV107" s="117"/>
      <c r="AXW107" s="117"/>
      <c r="AXX107" s="117"/>
      <c r="AXY107" s="117"/>
      <c r="AXZ107" s="117"/>
      <c r="AYA107" s="117"/>
      <c r="AYB107" s="117"/>
      <c r="AYC107" s="117"/>
      <c r="AYD107" s="117"/>
      <c r="AYE107" s="117"/>
      <c r="AYF107" s="117"/>
      <c r="AYG107" s="117"/>
      <c r="AYH107" s="117"/>
      <c r="AYI107" s="117"/>
      <c r="AYJ107" s="117"/>
      <c r="AYK107" s="117"/>
      <c r="AYL107" s="117"/>
      <c r="AYM107" s="117"/>
      <c r="AYN107" s="117"/>
      <c r="AYO107" s="117"/>
      <c r="AYP107" s="117"/>
      <c r="AYQ107" s="117"/>
      <c r="AYR107" s="117"/>
      <c r="AYS107" s="117"/>
      <c r="AYT107" s="117"/>
      <c r="AYU107" s="117"/>
      <c r="AYV107" s="117"/>
      <c r="AYW107" s="117"/>
      <c r="AYX107" s="117"/>
      <c r="AYY107" s="117"/>
      <c r="AYZ107" s="117"/>
      <c r="AZA107" s="117"/>
      <c r="AZB107" s="117"/>
      <c r="AZC107" s="117"/>
      <c r="AZD107" s="117"/>
      <c r="AZE107" s="117"/>
      <c r="AZF107" s="117"/>
      <c r="AZG107" s="117"/>
      <c r="AZH107" s="117"/>
      <c r="AZI107" s="117"/>
      <c r="AZJ107" s="117"/>
      <c r="AZK107" s="117"/>
      <c r="AZL107" s="117"/>
      <c r="AZM107" s="117"/>
      <c r="AZN107" s="117"/>
      <c r="AZO107" s="117"/>
      <c r="AZP107" s="117"/>
      <c r="AZQ107" s="117"/>
      <c r="AZR107" s="117"/>
      <c r="AZS107" s="117"/>
      <c r="AZT107" s="117"/>
      <c r="AZU107" s="117"/>
      <c r="AZV107" s="117"/>
      <c r="AZW107" s="117"/>
      <c r="AZX107" s="117"/>
      <c r="AZY107" s="117"/>
      <c r="AZZ107" s="117"/>
      <c r="BAA107" s="117"/>
      <c r="BAB107" s="117"/>
      <c r="BAC107" s="117"/>
      <c r="BAD107" s="117"/>
      <c r="BAE107" s="117"/>
      <c r="BAF107" s="117"/>
      <c r="BAG107" s="117"/>
      <c r="BAH107" s="117"/>
      <c r="BAI107" s="117"/>
      <c r="BAJ107" s="117"/>
      <c r="BAK107" s="117"/>
      <c r="BAL107" s="117"/>
      <c r="BAM107" s="117"/>
      <c r="BAN107" s="117"/>
      <c r="BAO107" s="117"/>
      <c r="BAP107" s="117"/>
      <c r="BAQ107" s="117"/>
      <c r="BAR107" s="117"/>
      <c r="BAS107" s="117"/>
      <c r="BAT107" s="117"/>
      <c r="BAU107" s="117"/>
      <c r="BAV107" s="117"/>
      <c r="BAW107" s="117"/>
      <c r="BAX107" s="117"/>
      <c r="BAY107" s="117"/>
      <c r="BAZ107" s="117"/>
      <c r="BBA107" s="117"/>
      <c r="BBB107" s="117"/>
      <c r="BBC107" s="117"/>
      <c r="BBD107" s="117"/>
      <c r="BBE107" s="117"/>
      <c r="BBF107" s="117"/>
      <c r="BBG107" s="117"/>
      <c r="BBH107" s="117"/>
      <c r="BBI107" s="117"/>
      <c r="BBJ107" s="117"/>
      <c r="BBK107" s="117"/>
      <c r="BBL107" s="117"/>
      <c r="BBM107" s="117"/>
      <c r="BBN107" s="117"/>
      <c r="BBO107" s="117"/>
      <c r="BBP107" s="117"/>
      <c r="BBQ107" s="117"/>
      <c r="BBR107" s="117"/>
      <c r="BBS107" s="117"/>
      <c r="BBT107" s="117"/>
      <c r="BBU107" s="117"/>
      <c r="BBV107" s="117"/>
      <c r="BBW107" s="117"/>
      <c r="BBX107" s="117"/>
      <c r="BBY107" s="117"/>
      <c r="BBZ107" s="117"/>
      <c r="BCA107" s="117"/>
      <c r="BCB107" s="117"/>
      <c r="BCC107" s="117"/>
      <c r="BCD107" s="117"/>
      <c r="BCE107" s="117"/>
      <c r="BCF107" s="117"/>
      <c r="BCG107" s="117"/>
      <c r="BCH107" s="117"/>
      <c r="BCI107" s="117"/>
      <c r="BCJ107" s="117"/>
      <c r="BCK107" s="117"/>
      <c r="BCL107" s="117"/>
      <c r="BCM107" s="117"/>
      <c r="BCN107" s="117"/>
      <c r="BCO107" s="117"/>
      <c r="BCP107" s="117"/>
      <c r="BCQ107" s="117"/>
      <c r="BCR107" s="117"/>
      <c r="BCS107" s="117"/>
      <c r="BCT107" s="117"/>
      <c r="BCU107" s="117"/>
      <c r="BCV107" s="117"/>
      <c r="BCW107" s="117"/>
      <c r="BCX107" s="117"/>
      <c r="BCY107" s="117"/>
      <c r="BCZ107" s="117"/>
      <c r="BDA107" s="117"/>
      <c r="BDB107" s="117"/>
      <c r="BDC107" s="117"/>
      <c r="BDD107" s="117"/>
      <c r="BDE107" s="117"/>
      <c r="BDF107" s="117"/>
      <c r="BDG107" s="117"/>
      <c r="BDH107" s="117"/>
      <c r="BDI107" s="117"/>
      <c r="BDJ107" s="117"/>
      <c r="BDK107" s="117"/>
      <c r="BDL107" s="117"/>
      <c r="BDM107" s="117"/>
      <c r="BDN107" s="117"/>
      <c r="BDO107" s="117"/>
      <c r="BDP107" s="117"/>
      <c r="BDQ107" s="117"/>
      <c r="BDR107" s="117"/>
      <c r="BDS107" s="117"/>
      <c r="BDT107" s="117"/>
      <c r="BDU107" s="117"/>
      <c r="BDV107" s="117"/>
      <c r="BDW107" s="117"/>
      <c r="BDX107" s="117"/>
      <c r="BDY107" s="117"/>
      <c r="BDZ107" s="117"/>
      <c r="BEA107" s="117"/>
      <c r="BEB107" s="117"/>
      <c r="BEC107" s="117"/>
      <c r="BED107" s="117"/>
      <c r="BEE107" s="117"/>
      <c r="BEF107" s="117"/>
      <c r="BEG107" s="117"/>
      <c r="BEH107" s="117"/>
      <c r="BEI107" s="117"/>
      <c r="BEJ107" s="117"/>
      <c r="BEK107" s="117"/>
      <c r="BEL107" s="117"/>
      <c r="BEM107" s="117"/>
      <c r="BEN107" s="117"/>
      <c r="BEO107" s="117"/>
      <c r="BEP107" s="117"/>
      <c r="BEQ107" s="117"/>
      <c r="BER107" s="117"/>
      <c r="BES107" s="117"/>
      <c r="BET107" s="117"/>
      <c r="BEU107" s="117"/>
      <c r="BEV107" s="117"/>
      <c r="BEW107" s="117"/>
      <c r="BEX107" s="117"/>
      <c r="BEY107" s="117"/>
      <c r="BEZ107" s="117"/>
      <c r="BFA107" s="117"/>
      <c r="BFB107" s="117"/>
      <c r="BFC107" s="117"/>
      <c r="BFD107" s="117"/>
      <c r="BFE107" s="117"/>
      <c r="BFF107" s="117"/>
      <c r="BFG107" s="117"/>
      <c r="BFH107" s="117"/>
      <c r="BFI107" s="117"/>
      <c r="BFJ107" s="117"/>
      <c r="BFK107" s="117"/>
      <c r="BFL107" s="117"/>
      <c r="BFM107" s="117"/>
      <c r="BFN107" s="117"/>
      <c r="BFO107" s="117"/>
      <c r="BFP107" s="117"/>
      <c r="BFQ107" s="117"/>
      <c r="BFR107" s="117"/>
      <c r="BFS107" s="117"/>
      <c r="BFT107" s="117"/>
      <c r="BFU107" s="117"/>
      <c r="BFV107" s="117"/>
      <c r="BFW107" s="117"/>
      <c r="BFX107" s="117"/>
      <c r="BFY107" s="117"/>
      <c r="BFZ107" s="117"/>
      <c r="BGA107" s="117"/>
      <c r="BGB107" s="117"/>
      <c r="BGC107" s="117"/>
      <c r="BGD107" s="117"/>
      <c r="BGE107" s="117"/>
      <c r="BGF107" s="117"/>
      <c r="BGG107" s="117"/>
      <c r="BGH107" s="117"/>
      <c r="BGI107" s="117"/>
      <c r="BGJ107" s="117"/>
      <c r="BGK107" s="117"/>
      <c r="BGL107" s="117"/>
      <c r="BGM107" s="117"/>
      <c r="BGN107" s="117"/>
      <c r="BGO107" s="117"/>
      <c r="BGP107" s="117"/>
      <c r="BGQ107" s="117"/>
      <c r="BGR107" s="117"/>
      <c r="BGS107" s="117"/>
      <c r="BGT107" s="117"/>
      <c r="BGU107" s="117"/>
      <c r="BGV107" s="117"/>
      <c r="BGW107" s="117"/>
      <c r="BGX107" s="117"/>
      <c r="BGY107" s="117"/>
      <c r="BGZ107" s="117"/>
      <c r="BHA107" s="117"/>
      <c r="BHB107" s="117"/>
      <c r="BHC107" s="117"/>
      <c r="BHD107" s="117"/>
      <c r="BHE107" s="117"/>
      <c r="BHF107" s="117"/>
      <c r="BHG107" s="117"/>
      <c r="BHH107" s="117"/>
      <c r="BHI107" s="117"/>
      <c r="BHJ107" s="117"/>
      <c r="BHK107" s="117"/>
      <c r="BHL107" s="117"/>
      <c r="BHM107" s="117"/>
      <c r="BHN107" s="117"/>
      <c r="BHO107" s="117"/>
      <c r="BHP107" s="117"/>
      <c r="BHQ107" s="117"/>
      <c r="BHR107" s="117"/>
      <c r="BHS107" s="117"/>
      <c r="BHT107" s="117"/>
      <c r="BHU107" s="117"/>
      <c r="BHV107" s="117"/>
      <c r="BHW107" s="117"/>
      <c r="BHX107" s="117"/>
      <c r="BHY107" s="117"/>
      <c r="BHZ107" s="117"/>
      <c r="BIA107" s="117"/>
      <c r="BIB107" s="117"/>
      <c r="BIC107" s="117"/>
      <c r="BID107" s="117"/>
      <c r="BIE107" s="117"/>
      <c r="BIF107" s="117"/>
      <c r="BIG107" s="117"/>
      <c r="BIH107" s="117"/>
      <c r="BII107" s="117"/>
      <c r="BIJ107" s="117"/>
      <c r="BIK107" s="117"/>
      <c r="BIL107" s="117"/>
      <c r="BIM107" s="117"/>
      <c r="BIN107" s="117"/>
      <c r="BIO107" s="117"/>
      <c r="BIP107" s="117"/>
      <c r="BIQ107" s="117"/>
      <c r="BIR107" s="117"/>
      <c r="BIS107" s="117"/>
      <c r="BIT107" s="117"/>
      <c r="BIU107" s="117"/>
      <c r="BIV107" s="117"/>
      <c r="BIW107" s="117"/>
      <c r="BIX107" s="117"/>
      <c r="BIY107" s="117"/>
      <c r="BIZ107" s="117"/>
      <c r="BJA107" s="117"/>
      <c r="BJB107" s="117"/>
      <c r="BJC107" s="117"/>
      <c r="BJD107" s="117"/>
      <c r="BJE107" s="117"/>
      <c r="BJF107" s="117"/>
      <c r="BJG107" s="117"/>
      <c r="BJH107" s="117"/>
      <c r="BJI107" s="117"/>
      <c r="BJJ107" s="117"/>
      <c r="BJK107" s="117"/>
      <c r="BJL107" s="117"/>
      <c r="BJM107" s="117"/>
      <c r="BJN107" s="117"/>
      <c r="BJO107" s="117"/>
      <c r="BJP107" s="117"/>
      <c r="BJQ107" s="117"/>
      <c r="BJR107" s="117"/>
      <c r="BJS107" s="117"/>
      <c r="BJT107" s="117"/>
      <c r="BJU107" s="117"/>
      <c r="BJV107" s="117"/>
      <c r="BJW107" s="117"/>
      <c r="BJX107" s="117"/>
      <c r="BJY107" s="117"/>
      <c r="BJZ107" s="117"/>
      <c r="BKA107" s="117"/>
      <c r="BKB107" s="117"/>
      <c r="BKC107" s="117"/>
      <c r="BKD107" s="117"/>
      <c r="BKE107" s="117"/>
      <c r="BKF107" s="117"/>
      <c r="BKG107" s="117"/>
      <c r="BKH107" s="117"/>
      <c r="BKI107" s="117"/>
      <c r="BKJ107" s="117"/>
      <c r="BKK107" s="117"/>
      <c r="BKL107" s="117"/>
      <c r="BKM107" s="117"/>
      <c r="BKN107" s="117"/>
      <c r="BKO107" s="117"/>
      <c r="BKP107" s="117"/>
      <c r="BKQ107" s="117"/>
      <c r="BKR107" s="117"/>
      <c r="BKS107" s="117"/>
      <c r="BKT107" s="117"/>
      <c r="BKU107" s="117"/>
      <c r="BKV107" s="117"/>
      <c r="BKW107" s="117"/>
      <c r="BKX107" s="117"/>
      <c r="BKY107" s="117"/>
      <c r="BKZ107" s="117"/>
      <c r="BLA107" s="117"/>
      <c r="BLB107" s="117"/>
      <c r="BLC107" s="117"/>
      <c r="BLD107" s="117"/>
      <c r="BLE107" s="117"/>
      <c r="BLF107" s="117"/>
      <c r="BLG107" s="117"/>
      <c r="BLH107" s="117"/>
      <c r="BLI107" s="117"/>
      <c r="BLJ107" s="117"/>
      <c r="BLK107" s="117"/>
      <c r="BLL107" s="117"/>
      <c r="BLM107" s="117"/>
      <c r="BLN107" s="117"/>
      <c r="BLO107" s="117"/>
      <c r="BLP107" s="117"/>
      <c r="BLQ107" s="117"/>
      <c r="BLR107" s="117"/>
      <c r="BLS107" s="117"/>
      <c r="BLT107" s="117"/>
      <c r="BLU107" s="117"/>
      <c r="BLV107" s="117"/>
      <c r="BLW107" s="117"/>
      <c r="BLX107" s="117"/>
      <c r="BLY107" s="117"/>
      <c r="BLZ107" s="117"/>
      <c r="BMA107" s="117"/>
      <c r="BMB107" s="117"/>
      <c r="BMC107" s="117"/>
      <c r="BMD107" s="117"/>
      <c r="BME107" s="117"/>
      <c r="BMF107" s="117"/>
      <c r="BMG107" s="117"/>
      <c r="BMH107" s="117"/>
      <c r="BMI107" s="117"/>
      <c r="BMJ107" s="117"/>
      <c r="BMK107" s="117"/>
      <c r="BML107" s="117"/>
      <c r="BMM107" s="117"/>
      <c r="BMN107" s="117"/>
      <c r="BMO107" s="117"/>
      <c r="BMP107" s="117"/>
      <c r="BMQ107" s="117"/>
      <c r="BMR107" s="117"/>
      <c r="BMS107" s="117"/>
      <c r="BMT107" s="117"/>
      <c r="BMU107" s="117"/>
      <c r="BMV107" s="117"/>
      <c r="BMW107" s="117"/>
      <c r="BMX107" s="117"/>
      <c r="BMY107" s="117"/>
      <c r="BMZ107" s="117"/>
      <c r="BNA107" s="117"/>
      <c r="BNB107" s="117"/>
      <c r="BNC107" s="117"/>
      <c r="BND107" s="117"/>
      <c r="BNE107" s="117"/>
      <c r="BNF107" s="117"/>
      <c r="BNG107" s="117"/>
      <c r="BNH107" s="117"/>
      <c r="BNI107" s="117"/>
      <c r="BNJ107" s="117"/>
      <c r="BNK107" s="117"/>
      <c r="BNL107" s="117"/>
      <c r="BNM107" s="117"/>
      <c r="BNN107" s="117"/>
      <c r="BNO107" s="117"/>
      <c r="BNP107" s="117"/>
      <c r="BNQ107" s="117"/>
      <c r="BNR107" s="117"/>
      <c r="BNS107" s="117"/>
      <c r="BNT107" s="117"/>
      <c r="BNU107" s="117"/>
      <c r="BNV107" s="117"/>
      <c r="BNW107" s="117"/>
      <c r="BNX107" s="117"/>
      <c r="BNY107" s="117"/>
      <c r="BNZ107" s="117"/>
      <c r="BOA107" s="117"/>
      <c r="BOB107" s="117"/>
      <c r="BOC107" s="117"/>
      <c r="BOD107" s="117"/>
      <c r="BOE107" s="117"/>
      <c r="BOF107" s="117"/>
      <c r="BOG107" s="117"/>
      <c r="BOH107" s="117"/>
      <c r="BOI107" s="117"/>
      <c r="BOJ107" s="117"/>
      <c r="BOK107" s="117"/>
      <c r="BOL107" s="117"/>
      <c r="BOM107" s="117"/>
      <c r="BON107" s="117"/>
      <c r="BOO107" s="117"/>
      <c r="BOP107" s="117"/>
      <c r="BOQ107" s="117"/>
      <c r="BOR107" s="117"/>
      <c r="BOS107" s="117"/>
      <c r="BOT107" s="117"/>
      <c r="BOU107" s="117"/>
      <c r="BOV107" s="117"/>
      <c r="BOW107" s="117"/>
      <c r="BOX107" s="117"/>
      <c r="BOY107" s="117"/>
      <c r="BOZ107" s="117"/>
      <c r="BPA107" s="117"/>
      <c r="BPB107" s="117"/>
      <c r="BPC107" s="117"/>
      <c r="BPD107" s="117"/>
      <c r="BPE107" s="117"/>
      <c r="BPF107" s="117"/>
      <c r="BPG107" s="117"/>
      <c r="BPH107" s="117"/>
      <c r="BPI107" s="117"/>
      <c r="BPJ107" s="117"/>
      <c r="BPK107" s="117"/>
      <c r="BPL107" s="117"/>
      <c r="BPM107" s="117"/>
      <c r="BPN107" s="117"/>
      <c r="BPO107" s="117"/>
      <c r="BPP107" s="117"/>
      <c r="BPQ107" s="117"/>
      <c r="BPR107" s="117"/>
      <c r="BPS107" s="117"/>
      <c r="BPT107" s="117"/>
      <c r="BPU107" s="117"/>
      <c r="BPV107" s="117"/>
      <c r="BPW107" s="117"/>
      <c r="BPX107" s="117"/>
      <c r="BPY107" s="117"/>
      <c r="BPZ107" s="117"/>
      <c r="BQA107" s="117"/>
      <c r="BQB107" s="117"/>
      <c r="BQC107" s="117"/>
      <c r="BQD107" s="117"/>
      <c r="BQE107" s="117"/>
      <c r="BQF107" s="117"/>
      <c r="BQG107" s="117"/>
      <c r="BQH107" s="117"/>
      <c r="BQI107" s="117"/>
      <c r="BQJ107" s="117"/>
      <c r="BQK107" s="117"/>
      <c r="BQL107" s="117"/>
      <c r="BQM107" s="117"/>
      <c r="BQN107" s="117"/>
      <c r="BQO107" s="117"/>
      <c r="BQP107" s="117"/>
      <c r="BQQ107" s="117"/>
      <c r="BQR107" s="117"/>
      <c r="BQS107" s="117"/>
      <c r="BQT107" s="117"/>
      <c r="BQU107" s="117"/>
      <c r="BQV107" s="117"/>
      <c r="BQW107" s="117"/>
      <c r="BQX107" s="117"/>
      <c r="BQY107" s="117"/>
      <c r="BQZ107" s="117"/>
      <c r="BRA107" s="117"/>
      <c r="BRB107" s="117"/>
      <c r="BRC107" s="117"/>
      <c r="BRD107" s="117"/>
      <c r="BRE107" s="117"/>
      <c r="BRF107" s="117"/>
      <c r="BRG107" s="117"/>
      <c r="BRH107" s="117"/>
      <c r="BRI107" s="117"/>
      <c r="BRJ107" s="117"/>
      <c r="BRK107" s="117"/>
      <c r="BRL107" s="117"/>
      <c r="BRM107" s="117"/>
      <c r="BRN107" s="117"/>
      <c r="BRO107" s="117"/>
      <c r="BRP107" s="117"/>
      <c r="BRQ107" s="117"/>
      <c r="BRR107" s="117"/>
      <c r="BRS107" s="117"/>
      <c r="BRT107" s="117"/>
      <c r="BRU107" s="117"/>
      <c r="BRV107" s="117"/>
      <c r="BRW107" s="117"/>
      <c r="BRX107" s="117"/>
      <c r="BRY107" s="117"/>
      <c r="BRZ107" s="117"/>
      <c r="BSA107" s="117"/>
      <c r="BSB107" s="117"/>
      <c r="BSC107" s="117"/>
      <c r="BSD107" s="117"/>
      <c r="BSE107" s="117"/>
      <c r="BSF107" s="117"/>
      <c r="BSG107" s="117"/>
      <c r="BSH107" s="117"/>
      <c r="BSI107" s="117"/>
      <c r="BSJ107" s="117"/>
      <c r="BSK107" s="117"/>
      <c r="BSL107" s="117"/>
      <c r="BSM107" s="117"/>
      <c r="BSN107" s="117"/>
      <c r="BSO107" s="117"/>
      <c r="BSP107" s="117"/>
      <c r="BSQ107" s="117"/>
      <c r="BSR107" s="117"/>
      <c r="BSS107" s="117"/>
      <c r="BST107" s="117"/>
      <c r="BSU107" s="117"/>
      <c r="BSV107" s="117"/>
      <c r="BSW107" s="117"/>
      <c r="BSX107" s="117"/>
      <c r="BSY107" s="117"/>
      <c r="BSZ107" s="117"/>
      <c r="BTA107" s="117"/>
      <c r="BTB107" s="117"/>
      <c r="BTC107" s="117"/>
      <c r="BTD107" s="117"/>
      <c r="BTE107" s="117"/>
      <c r="BTF107" s="117"/>
      <c r="BTG107" s="117"/>
      <c r="BTH107" s="117"/>
      <c r="BTI107" s="117"/>
      <c r="BTJ107" s="117"/>
      <c r="BTK107" s="117"/>
      <c r="BTL107" s="117"/>
      <c r="BTM107" s="117"/>
      <c r="BTN107" s="117"/>
      <c r="BTO107" s="117"/>
      <c r="BTP107" s="117"/>
      <c r="BTQ107" s="117"/>
      <c r="BTR107" s="117"/>
      <c r="BTS107" s="117"/>
      <c r="BTT107" s="117"/>
      <c r="BTU107" s="117"/>
      <c r="BTV107" s="117"/>
      <c r="BTW107" s="117"/>
      <c r="BTX107" s="117"/>
      <c r="BTY107" s="117"/>
      <c r="BTZ107" s="117"/>
      <c r="BUA107" s="117"/>
      <c r="BUB107" s="117"/>
      <c r="BUC107" s="117"/>
      <c r="BUD107" s="117"/>
      <c r="BUE107" s="117"/>
      <c r="BUF107" s="117"/>
      <c r="BUG107" s="117"/>
      <c r="BUH107" s="117"/>
      <c r="BUI107" s="117"/>
      <c r="BUJ107" s="117"/>
      <c r="BUK107" s="117"/>
      <c r="BUL107" s="117"/>
      <c r="BUM107" s="117"/>
      <c r="BUN107" s="117"/>
      <c r="BUO107" s="117"/>
      <c r="BUP107" s="117"/>
      <c r="BUQ107" s="117"/>
      <c r="BUR107" s="117"/>
      <c r="BUS107" s="117"/>
      <c r="BUT107" s="117"/>
      <c r="BUU107" s="117"/>
      <c r="BUV107" s="117"/>
      <c r="BUW107" s="117"/>
      <c r="BUX107" s="117"/>
      <c r="BUY107" s="117"/>
      <c r="BUZ107" s="117"/>
      <c r="BVA107" s="117"/>
      <c r="BVB107" s="117"/>
      <c r="BVC107" s="117"/>
      <c r="BVD107" s="117"/>
      <c r="BVE107" s="117"/>
      <c r="BVF107" s="117"/>
      <c r="BVG107" s="117"/>
      <c r="BVH107" s="117"/>
      <c r="BVI107" s="117"/>
      <c r="BVJ107" s="117"/>
      <c r="BVK107" s="117"/>
      <c r="BVL107" s="117"/>
      <c r="BVM107" s="117"/>
      <c r="BVN107" s="117"/>
      <c r="BVO107" s="117"/>
      <c r="BVP107" s="117"/>
      <c r="BVQ107" s="117"/>
      <c r="BVR107" s="117"/>
      <c r="BVS107" s="117"/>
      <c r="BVT107" s="117"/>
      <c r="BVU107" s="117"/>
      <c r="BVV107" s="117"/>
      <c r="BVW107" s="117"/>
      <c r="BVX107" s="117"/>
      <c r="BVY107" s="117"/>
      <c r="BVZ107" s="117"/>
      <c r="BWA107" s="117"/>
      <c r="BWB107" s="117"/>
      <c r="BWC107" s="117"/>
      <c r="BWD107" s="117"/>
      <c r="BWE107" s="117"/>
      <c r="BWF107" s="117"/>
      <c r="BWG107" s="117"/>
      <c r="BWH107" s="117"/>
      <c r="BWI107" s="117"/>
      <c r="BWJ107" s="117"/>
      <c r="BWK107" s="117"/>
      <c r="BWL107" s="117"/>
      <c r="BWM107" s="117"/>
      <c r="BWN107" s="117"/>
      <c r="BWO107" s="117"/>
      <c r="BWP107" s="117"/>
      <c r="BWQ107" s="117"/>
      <c r="BWR107" s="117"/>
      <c r="BWS107" s="117"/>
      <c r="BWT107" s="117"/>
      <c r="BWU107" s="117"/>
      <c r="BWV107" s="117"/>
      <c r="BWW107" s="117"/>
      <c r="BWX107" s="117"/>
      <c r="BWY107" s="117"/>
      <c r="BWZ107" s="117"/>
      <c r="BXA107" s="117"/>
      <c r="BXB107" s="117"/>
      <c r="BXC107" s="117"/>
      <c r="BXD107" s="117"/>
      <c r="BXE107" s="117"/>
      <c r="BXF107" s="117"/>
      <c r="BXG107" s="117"/>
      <c r="BXH107" s="117"/>
      <c r="BXI107" s="117"/>
      <c r="BXJ107" s="117"/>
      <c r="BXK107" s="117"/>
      <c r="BXL107" s="117"/>
      <c r="BXM107" s="117"/>
      <c r="BXN107" s="117"/>
      <c r="BXO107" s="117"/>
      <c r="BXP107" s="117"/>
      <c r="BXQ107" s="117"/>
      <c r="BXR107" s="117"/>
      <c r="BXS107" s="117"/>
      <c r="BXT107" s="117"/>
      <c r="BXU107" s="117"/>
      <c r="BXV107" s="117"/>
      <c r="BXW107" s="117"/>
      <c r="BXX107" s="117"/>
      <c r="BXY107" s="117"/>
      <c r="BXZ107" s="117"/>
      <c r="BYA107" s="117"/>
      <c r="BYB107" s="117"/>
      <c r="BYC107" s="117"/>
      <c r="BYD107" s="117"/>
      <c r="BYE107" s="117"/>
      <c r="BYF107" s="117"/>
      <c r="BYG107" s="117"/>
      <c r="BYH107" s="117"/>
      <c r="BYI107" s="117"/>
      <c r="BYJ107" s="117"/>
      <c r="BYK107" s="117"/>
      <c r="BYL107" s="117"/>
      <c r="BYM107" s="117"/>
      <c r="BYN107" s="117"/>
      <c r="BYO107" s="117"/>
      <c r="BYP107" s="117"/>
      <c r="BYQ107" s="117"/>
      <c r="BYR107" s="117"/>
      <c r="BYS107" s="117"/>
      <c r="BYT107" s="117"/>
      <c r="BYU107" s="117"/>
      <c r="BYV107" s="117"/>
      <c r="BYW107" s="117"/>
      <c r="BYX107" s="117"/>
      <c r="BYY107" s="117"/>
      <c r="BYZ107" s="117"/>
      <c r="BZA107" s="117"/>
      <c r="BZB107" s="117"/>
      <c r="BZC107" s="117"/>
      <c r="BZD107" s="117"/>
      <c r="BZE107" s="117"/>
      <c r="BZF107" s="117"/>
      <c r="BZG107" s="117"/>
      <c r="BZH107" s="117"/>
      <c r="BZI107" s="117"/>
      <c r="BZJ107" s="117"/>
      <c r="BZK107" s="117"/>
      <c r="BZL107" s="117"/>
      <c r="BZM107" s="117"/>
      <c r="BZN107" s="117"/>
      <c r="BZO107" s="117"/>
      <c r="BZP107" s="117"/>
      <c r="BZQ107" s="117"/>
      <c r="BZR107" s="117"/>
      <c r="BZS107" s="117"/>
      <c r="BZT107" s="117"/>
      <c r="BZU107" s="117"/>
      <c r="BZV107" s="117"/>
      <c r="BZW107" s="117"/>
      <c r="BZX107" s="117"/>
      <c r="BZY107" s="117"/>
      <c r="BZZ107" s="117"/>
      <c r="CAA107" s="117"/>
      <c r="CAB107" s="117"/>
      <c r="CAC107" s="117"/>
      <c r="CAD107" s="117"/>
      <c r="CAE107" s="117"/>
      <c r="CAF107" s="117"/>
      <c r="CAG107" s="117"/>
      <c r="CAH107" s="117"/>
      <c r="CAI107" s="117"/>
      <c r="CAJ107" s="117"/>
      <c r="CAK107" s="117"/>
      <c r="CAL107" s="117"/>
      <c r="CAM107" s="117"/>
      <c r="CAN107" s="117"/>
      <c r="CAO107" s="117"/>
      <c r="CAP107" s="117"/>
      <c r="CAQ107" s="117"/>
      <c r="CAR107" s="117"/>
      <c r="CAS107" s="117"/>
      <c r="CAT107" s="117"/>
      <c r="CAU107" s="117"/>
      <c r="CAV107" s="117"/>
      <c r="CAW107" s="117"/>
      <c r="CAX107" s="117"/>
      <c r="CAY107" s="117"/>
      <c r="CAZ107" s="117"/>
      <c r="CBA107" s="117"/>
      <c r="CBB107" s="117"/>
      <c r="CBC107" s="117"/>
      <c r="CBD107" s="117"/>
      <c r="CBE107" s="117"/>
      <c r="CBF107" s="117"/>
      <c r="CBG107" s="117"/>
      <c r="CBH107" s="117"/>
      <c r="CBI107" s="117"/>
      <c r="CBJ107" s="117"/>
      <c r="CBK107" s="117"/>
      <c r="CBL107" s="117"/>
      <c r="CBM107" s="117"/>
      <c r="CBN107" s="117"/>
      <c r="CBO107" s="117"/>
      <c r="CBP107" s="117"/>
      <c r="CBQ107" s="117"/>
      <c r="CBR107" s="117"/>
      <c r="CBS107" s="117"/>
      <c r="CBT107" s="117"/>
      <c r="CBU107" s="117"/>
      <c r="CBV107" s="117"/>
      <c r="CBW107" s="117"/>
      <c r="CBX107" s="117"/>
      <c r="CBY107" s="117"/>
      <c r="CBZ107" s="117"/>
      <c r="CCA107" s="117"/>
      <c r="CCB107" s="117"/>
      <c r="CCC107" s="117"/>
      <c r="CCD107" s="117"/>
      <c r="CCE107" s="117"/>
      <c r="CCF107" s="117"/>
      <c r="CCG107" s="117"/>
      <c r="CCH107" s="117"/>
      <c r="CCI107" s="117"/>
      <c r="CCJ107" s="117"/>
      <c r="CCK107" s="117"/>
      <c r="CCL107" s="117"/>
      <c r="CCM107" s="117"/>
      <c r="CCN107" s="117"/>
      <c r="CCO107" s="117"/>
      <c r="CCP107" s="117"/>
      <c r="CCQ107" s="117"/>
      <c r="CCR107" s="117"/>
      <c r="CCS107" s="117"/>
      <c r="CCT107" s="117"/>
      <c r="CCU107" s="117"/>
      <c r="CCV107" s="117"/>
      <c r="CCW107" s="117"/>
      <c r="CCX107" s="117"/>
      <c r="CCY107" s="117"/>
      <c r="CCZ107" s="117"/>
      <c r="CDA107" s="117"/>
      <c r="CDB107" s="117"/>
      <c r="CDC107" s="117"/>
      <c r="CDD107" s="117"/>
      <c r="CDE107" s="117"/>
      <c r="CDF107" s="117"/>
      <c r="CDG107" s="117"/>
      <c r="CDH107" s="117"/>
      <c r="CDI107" s="117"/>
      <c r="CDJ107" s="117"/>
      <c r="CDK107" s="117"/>
      <c r="CDL107" s="117"/>
      <c r="CDM107" s="117"/>
      <c r="CDN107" s="117"/>
      <c r="CDO107" s="117"/>
      <c r="CDP107" s="117"/>
      <c r="CDQ107" s="117"/>
      <c r="CDR107" s="117"/>
      <c r="CDS107" s="117"/>
      <c r="CDT107" s="117"/>
      <c r="CDU107" s="117"/>
      <c r="CDV107" s="117"/>
      <c r="CDW107" s="117"/>
      <c r="CDX107" s="117"/>
      <c r="CDY107" s="117"/>
      <c r="CDZ107" s="117"/>
      <c r="CEA107" s="117"/>
      <c r="CEB107" s="117"/>
      <c r="CEC107" s="117"/>
      <c r="CED107" s="117"/>
      <c r="CEE107" s="117"/>
      <c r="CEF107" s="117"/>
      <c r="CEG107" s="117"/>
      <c r="CEH107" s="117"/>
      <c r="CEI107" s="117"/>
      <c r="CEJ107" s="117"/>
      <c r="CEK107" s="117"/>
      <c r="CEL107" s="117"/>
      <c r="CEM107" s="117"/>
      <c r="CEN107" s="117"/>
      <c r="CEO107" s="117"/>
      <c r="CEP107" s="117"/>
      <c r="CEQ107" s="117"/>
      <c r="CER107" s="117"/>
      <c r="CES107" s="117"/>
      <c r="CET107" s="117"/>
      <c r="CEU107" s="117"/>
      <c r="CEV107" s="117"/>
      <c r="CEW107" s="117"/>
      <c r="CEX107" s="117"/>
      <c r="CEY107" s="117"/>
      <c r="CEZ107" s="117"/>
      <c r="CFA107" s="117"/>
      <c r="CFB107" s="117"/>
      <c r="CFC107" s="117"/>
      <c r="CFD107" s="117"/>
      <c r="CFE107" s="117"/>
      <c r="CFF107" s="117"/>
      <c r="CFG107" s="117"/>
      <c r="CFH107" s="117"/>
      <c r="CFI107" s="117"/>
      <c r="CFJ107" s="117"/>
      <c r="CFK107" s="117"/>
      <c r="CFL107" s="117"/>
      <c r="CFM107" s="117"/>
      <c r="CFN107" s="117"/>
      <c r="CFO107" s="117"/>
      <c r="CFP107" s="117"/>
      <c r="CFQ107" s="117"/>
      <c r="CFR107" s="117"/>
      <c r="CFS107" s="117"/>
      <c r="CFT107" s="117"/>
      <c r="CFU107" s="117"/>
      <c r="CFV107" s="117"/>
      <c r="CFW107" s="117"/>
      <c r="CFX107" s="117"/>
      <c r="CFY107" s="117"/>
      <c r="CFZ107" s="117"/>
      <c r="CGA107" s="117"/>
      <c r="CGB107" s="117"/>
      <c r="CGC107" s="117"/>
      <c r="CGD107" s="117"/>
      <c r="CGE107" s="117"/>
      <c r="CGF107" s="117"/>
      <c r="CGG107" s="117"/>
      <c r="CGH107" s="117"/>
      <c r="CGI107" s="117"/>
      <c r="CGJ107" s="117"/>
      <c r="CGK107" s="117"/>
      <c r="CGL107" s="117"/>
      <c r="CGM107" s="117"/>
      <c r="CGN107" s="117"/>
      <c r="CGO107" s="117"/>
      <c r="CGP107" s="117"/>
      <c r="CGQ107" s="117"/>
      <c r="CGR107" s="117"/>
      <c r="CGS107" s="117"/>
      <c r="CGT107" s="117"/>
      <c r="CGU107" s="117"/>
      <c r="CGV107" s="117"/>
      <c r="CGW107" s="117"/>
      <c r="CGX107" s="117"/>
      <c r="CGY107" s="117"/>
      <c r="CGZ107" s="117"/>
      <c r="CHA107" s="117"/>
      <c r="CHB107" s="117"/>
      <c r="CHC107" s="117"/>
      <c r="CHD107" s="117"/>
      <c r="CHE107" s="117"/>
      <c r="CHF107" s="117"/>
      <c r="CHG107" s="117"/>
      <c r="CHH107" s="117"/>
      <c r="CHI107" s="117"/>
      <c r="CHJ107" s="117"/>
      <c r="CHK107" s="117"/>
      <c r="CHL107" s="117"/>
      <c r="CHM107" s="117"/>
      <c r="CHN107" s="117"/>
      <c r="CHO107" s="117"/>
      <c r="CHP107" s="117"/>
      <c r="CHQ107" s="117"/>
      <c r="CHR107" s="117"/>
      <c r="CHS107" s="117"/>
      <c r="CHT107" s="117"/>
      <c r="CHU107" s="117"/>
      <c r="CHV107" s="117"/>
      <c r="CHW107" s="117"/>
      <c r="CHX107" s="117"/>
      <c r="CHY107" s="117"/>
      <c r="CHZ107" s="117"/>
      <c r="CIA107" s="117"/>
      <c r="CIB107" s="117"/>
      <c r="CIC107" s="117"/>
      <c r="CID107" s="117"/>
      <c r="CIE107" s="117"/>
      <c r="CIF107" s="117"/>
      <c r="CIG107" s="117"/>
      <c r="CIH107" s="117"/>
      <c r="CII107" s="117"/>
      <c r="CIJ107" s="117"/>
      <c r="CIK107" s="117"/>
      <c r="CIL107" s="117"/>
      <c r="CIM107" s="117"/>
      <c r="CIN107" s="117"/>
      <c r="CIO107" s="117"/>
      <c r="CIP107" s="117"/>
      <c r="CIQ107" s="117"/>
      <c r="CIR107" s="117"/>
      <c r="CIS107" s="117"/>
      <c r="CIT107" s="117"/>
      <c r="CIU107" s="117"/>
      <c r="CIV107" s="117"/>
      <c r="CIW107" s="117"/>
      <c r="CIX107" s="117"/>
      <c r="CIY107" s="117"/>
      <c r="CIZ107" s="117"/>
      <c r="CJA107" s="117"/>
      <c r="CJB107" s="117"/>
      <c r="CJC107" s="117"/>
      <c r="CJD107" s="117"/>
      <c r="CJE107" s="117"/>
      <c r="CJF107" s="117"/>
      <c r="CJG107" s="117"/>
      <c r="CJH107" s="117"/>
      <c r="CJI107" s="117"/>
      <c r="CJJ107" s="117"/>
      <c r="CJK107" s="117"/>
      <c r="CJL107" s="117"/>
      <c r="CJM107" s="117"/>
      <c r="CJN107" s="117"/>
      <c r="CJO107" s="117"/>
      <c r="CJP107" s="117"/>
      <c r="CJQ107" s="117"/>
      <c r="CJR107" s="117"/>
      <c r="CJS107" s="117"/>
      <c r="CJT107" s="117"/>
      <c r="CJU107" s="117"/>
      <c r="CJV107" s="117"/>
      <c r="CJW107" s="117"/>
      <c r="CJX107" s="117"/>
      <c r="CJY107" s="117"/>
      <c r="CJZ107" s="117"/>
      <c r="CKA107" s="117"/>
      <c r="CKB107" s="117"/>
      <c r="CKC107" s="117"/>
      <c r="CKD107" s="117"/>
      <c r="CKE107" s="117"/>
      <c r="CKF107" s="117"/>
      <c r="CKG107" s="117"/>
      <c r="CKH107" s="117"/>
      <c r="CKI107" s="117"/>
      <c r="CKJ107" s="117"/>
      <c r="CKK107" s="117"/>
      <c r="CKL107" s="117"/>
      <c r="CKM107" s="117"/>
      <c r="CKN107" s="117"/>
      <c r="CKO107" s="117"/>
      <c r="CKP107" s="117"/>
      <c r="CKQ107" s="117"/>
      <c r="CKR107" s="117"/>
      <c r="CKS107" s="117"/>
      <c r="CKT107" s="117"/>
      <c r="CKU107" s="117"/>
      <c r="CKV107" s="117"/>
      <c r="CKW107" s="117"/>
      <c r="CKX107" s="117"/>
      <c r="CKY107" s="117"/>
      <c r="CKZ107" s="117"/>
      <c r="CLA107" s="117"/>
      <c r="CLB107" s="117"/>
      <c r="CLC107" s="117"/>
      <c r="CLD107" s="117"/>
      <c r="CLE107" s="117"/>
      <c r="CLF107" s="117"/>
      <c r="CLG107" s="117"/>
      <c r="CLH107" s="117"/>
      <c r="CLI107" s="117"/>
      <c r="CLJ107" s="117"/>
      <c r="CLK107" s="117"/>
      <c r="CLL107" s="117"/>
      <c r="CLM107" s="117"/>
      <c r="CLN107" s="117"/>
      <c r="CLO107" s="117"/>
      <c r="CLP107" s="117"/>
      <c r="CLQ107" s="117"/>
      <c r="CLR107" s="117"/>
      <c r="CLS107" s="117"/>
      <c r="CLT107" s="117"/>
      <c r="CLU107" s="117"/>
      <c r="CLV107" s="117"/>
      <c r="CLW107" s="117"/>
      <c r="CLX107" s="117"/>
      <c r="CLY107" s="117"/>
      <c r="CLZ107" s="117"/>
      <c r="CMA107" s="117"/>
      <c r="CMB107" s="117"/>
      <c r="CMC107" s="117"/>
      <c r="CMD107" s="117"/>
      <c r="CME107" s="117"/>
      <c r="CMF107" s="117"/>
      <c r="CMG107" s="117"/>
      <c r="CMH107" s="117"/>
      <c r="CMI107" s="117"/>
      <c r="CMJ107" s="117"/>
      <c r="CMK107" s="117"/>
      <c r="CML107" s="117"/>
      <c r="CMM107" s="117"/>
      <c r="CMN107" s="117"/>
      <c r="CMO107" s="117"/>
      <c r="CMP107" s="117"/>
      <c r="CMQ107" s="117"/>
      <c r="CMR107" s="117"/>
      <c r="CMS107" s="117"/>
      <c r="CMT107" s="117"/>
      <c r="CMU107" s="117"/>
      <c r="CMV107" s="117"/>
      <c r="CMW107" s="117"/>
      <c r="CMX107" s="117"/>
      <c r="CMY107" s="117"/>
      <c r="CMZ107" s="117"/>
      <c r="CNA107" s="117"/>
      <c r="CNB107" s="117"/>
      <c r="CNC107" s="117"/>
      <c r="CND107" s="117"/>
      <c r="CNE107" s="117"/>
      <c r="CNF107" s="117"/>
      <c r="CNG107" s="117"/>
      <c r="CNH107" s="117"/>
      <c r="CNI107" s="117"/>
      <c r="CNJ107" s="117"/>
      <c r="CNK107" s="117"/>
      <c r="CNL107" s="117"/>
      <c r="CNM107" s="117"/>
      <c r="CNN107" s="117"/>
      <c r="CNO107" s="117"/>
      <c r="CNP107" s="117"/>
      <c r="CNQ107" s="117"/>
      <c r="CNR107" s="117"/>
      <c r="CNS107" s="117"/>
      <c r="CNT107" s="117"/>
      <c r="CNU107" s="117"/>
      <c r="CNV107" s="117"/>
      <c r="CNW107" s="117"/>
      <c r="CNX107" s="117"/>
      <c r="CNY107" s="117"/>
      <c r="CNZ107" s="117"/>
      <c r="COA107" s="117"/>
      <c r="COB107" s="117"/>
      <c r="COC107" s="117"/>
      <c r="COD107" s="117"/>
      <c r="COE107" s="117"/>
      <c r="COF107" s="117"/>
      <c r="COG107" s="117"/>
      <c r="COH107" s="117"/>
      <c r="COI107" s="117"/>
      <c r="COJ107" s="117"/>
      <c r="COK107" s="117"/>
      <c r="COL107" s="117"/>
      <c r="COM107" s="117"/>
      <c r="CON107" s="117"/>
      <c r="COO107" s="117"/>
      <c r="COP107" s="117"/>
      <c r="COQ107" s="117"/>
      <c r="COR107" s="117"/>
      <c r="COS107" s="117"/>
      <c r="COT107" s="117"/>
      <c r="COU107" s="117"/>
      <c r="COV107" s="117"/>
      <c r="COW107" s="117"/>
      <c r="COX107" s="117"/>
      <c r="COY107" s="117"/>
      <c r="COZ107" s="117"/>
      <c r="CPA107" s="117"/>
      <c r="CPB107" s="117"/>
      <c r="CPC107" s="117"/>
      <c r="CPD107" s="117"/>
      <c r="CPE107" s="117"/>
      <c r="CPF107" s="117"/>
      <c r="CPG107" s="117"/>
      <c r="CPH107" s="117"/>
      <c r="CPI107" s="117"/>
      <c r="CPJ107" s="117"/>
      <c r="CPK107" s="117"/>
      <c r="CPL107" s="117"/>
      <c r="CPM107" s="117"/>
      <c r="CPN107" s="117"/>
      <c r="CPO107" s="117"/>
      <c r="CPP107" s="117"/>
      <c r="CPQ107" s="117"/>
      <c r="CPR107" s="117"/>
      <c r="CPS107" s="117"/>
      <c r="CPT107" s="117"/>
      <c r="CPU107" s="117"/>
      <c r="CPV107" s="117"/>
      <c r="CPW107" s="117"/>
      <c r="CPX107" s="117"/>
      <c r="CPY107" s="117"/>
      <c r="CPZ107" s="117"/>
      <c r="CQA107" s="117"/>
      <c r="CQB107" s="117"/>
      <c r="CQC107" s="117"/>
      <c r="CQD107" s="117"/>
      <c r="CQE107" s="117"/>
      <c r="CQF107" s="117"/>
      <c r="CQG107" s="117"/>
      <c r="CQH107" s="117"/>
      <c r="CQI107" s="117"/>
      <c r="CQJ107" s="117"/>
      <c r="CQK107" s="117"/>
      <c r="CQL107" s="117"/>
      <c r="CQM107" s="117"/>
      <c r="CQN107" s="117"/>
      <c r="CQO107" s="117"/>
      <c r="CQP107" s="117"/>
      <c r="CQQ107" s="117"/>
      <c r="CQR107" s="117"/>
      <c r="CQS107" s="117"/>
      <c r="CQT107" s="117"/>
      <c r="CQU107" s="117"/>
      <c r="CQV107" s="117"/>
      <c r="CQW107" s="117"/>
      <c r="CQX107" s="117"/>
      <c r="CQY107" s="117"/>
      <c r="CQZ107" s="117"/>
      <c r="CRA107" s="117"/>
      <c r="CRB107" s="117"/>
      <c r="CRC107" s="117"/>
      <c r="CRD107" s="117"/>
      <c r="CRE107" s="117"/>
      <c r="CRF107" s="117"/>
      <c r="CRG107" s="117"/>
      <c r="CRH107" s="117"/>
      <c r="CRI107" s="117"/>
      <c r="CRJ107" s="117"/>
      <c r="CRK107" s="117"/>
      <c r="CRL107" s="117"/>
      <c r="CRM107" s="117"/>
      <c r="CRN107" s="117"/>
      <c r="CRO107" s="117"/>
      <c r="CRP107" s="117"/>
      <c r="CRQ107" s="117"/>
      <c r="CRR107" s="117"/>
      <c r="CRS107" s="117"/>
      <c r="CRT107" s="117"/>
      <c r="CRU107" s="117"/>
      <c r="CRV107" s="117"/>
      <c r="CRW107" s="117"/>
      <c r="CRX107" s="117"/>
      <c r="CRY107" s="117"/>
      <c r="CRZ107" s="117"/>
      <c r="CSA107" s="117"/>
      <c r="CSB107" s="117"/>
      <c r="CSC107" s="117"/>
      <c r="CSD107" s="117"/>
      <c r="CSE107" s="117"/>
      <c r="CSF107" s="117"/>
      <c r="CSG107" s="117"/>
      <c r="CSH107" s="117"/>
      <c r="CSI107" s="117"/>
      <c r="CSJ107" s="117"/>
      <c r="CSK107" s="117"/>
      <c r="CSL107" s="117"/>
      <c r="CSM107" s="117"/>
      <c r="CSN107" s="117"/>
      <c r="CSO107" s="117"/>
      <c r="CSP107" s="117"/>
      <c r="CSQ107" s="117"/>
      <c r="CSR107" s="117"/>
      <c r="CSS107" s="117"/>
      <c r="CST107" s="117"/>
      <c r="CSU107" s="117"/>
      <c r="CSV107" s="117"/>
      <c r="CSW107" s="117"/>
      <c r="CSX107" s="117"/>
      <c r="CSY107" s="117"/>
      <c r="CSZ107" s="117"/>
      <c r="CTA107" s="117"/>
      <c r="CTB107" s="117"/>
      <c r="CTC107" s="117"/>
      <c r="CTD107" s="117"/>
      <c r="CTE107" s="117"/>
      <c r="CTF107" s="117"/>
      <c r="CTG107" s="117"/>
      <c r="CTH107" s="117"/>
      <c r="CTI107" s="117"/>
      <c r="CTJ107" s="117"/>
      <c r="CTK107" s="117"/>
      <c r="CTL107" s="117"/>
      <c r="CTM107" s="117"/>
      <c r="CTN107" s="117"/>
      <c r="CTO107" s="117"/>
      <c r="CTP107" s="117"/>
      <c r="CTQ107" s="117"/>
      <c r="CTR107" s="117"/>
      <c r="CTS107" s="117"/>
      <c r="CTT107" s="117"/>
      <c r="CTU107" s="117"/>
      <c r="CTV107" s="117"/>
      <c r="CTW107" s="117"/>
      <c r="CTX107" s="117"/>
      <c r="CTY107" s="117"/>
      <c r="CTZ107" s="117"/>
      <c r="CUA107" s="117"/>
      <c r="CUB107" s="117"/>
      <c r="CUC107" s="117"/>
      <c r="CUD107" s="117"/>
      <c r="CUE107" s="117"/>
      <c r="CUF107" s="117"/>
      <c r="CUG107" s="117"/>
      <c r="CUH107" s="117"/>
      <c r="CUI107" s="117"/>
      <c r="CUJ107" s="117"/>
      <c r="CUK107" s="117"/>
      <c r="CUL107" s="117"/>
      <c r="CUM107" s="117"/>
      <c r="CUN107" s="117"/>
      <c r="CUO107" s="117"/>
      <c r="CUP107" s="117"/>
      <c r="CUQ107" s="117"/>
      <c r="CUR107" s="117"/>
      <c r="CUS107" s="117"/>
      <c r="CUT107" s="117"/>
      <c r="CUU107" s="117"/>
      <c r="CUV107" s="117"/>
      <c r="CUW107" s="117"/>
      <c r="CUX107" s="117"/>
      <c r="CUY107" s="117"/>
      <c r="CUZ107" s="117"/>
      <c r="CVA107" s="117"/>
      <c r="CVB107" s="117"/>
      <c r="CVC107" s="117"/>
      <c r="CVD107" s="117"/>
      <c r="CVE107" s="117"/>
      <c r="CVF107" s="117"/>
      <c r="CVG107" s="117"/>
      <c r="CVH107" s="117"/>
      <c r="CVI107" s="117"/>
      <c r="CVJ107" s="117"/>
      <c r="CVK107" s="117"/>
      <c r="CVL107" s="117"/>
      <c r="CVM107" s="117"/>
      <c r="CVN107" s="117"/>
      <c r="CVO107" s="117"/>
      <c r="CVP107" s="117"/>
      <c r="CVQ107" s="117"/>
      <c r="CVR107" s="117"/>
      <c r="CVS107" s="117"/>
      <c r="CVT107" s="117"/>
      <c r="CVU107" s="117"/>
      <c r="CVV107" s="117"/>
      <c r="CVW107" s="117"/>
      <c r="CVX107" s="117"/>
      <c r="CVY107" s="117"/>
      <c r="CVZ107" s="117"/>
      <c r="CWA107" s="117"/>
      <c r="CWB107" s="117"/>
      <c r="CWC107" s="117"/>
      <c r="CWD107" s="117"/>
      <c r="CWE107" s="117"/>
      <c r="CWF107" s="117"/>
      <c r="CWG107" s="117"/>
      <c r="CWH107" s="117"/>
      <c r="CWI107" s="117"/>
      <c r="CWJ107" s="117"/>
      <c r="CWK107" s="117"/>
      <c r="CWL107" s="117"/>
      <c r="CWM107" s="117"/>
      <c r="CWN107" s="117"/>
      <c r="CWO107" s="117"/>
      <c r="CWP107" s="117"/>
      <c r="CWQ107" s="117"/>
      <c r="CWR107" s="117"/>
      <c r="CWS107" s="117"/>
      <c r="CWT107" s="117"/>
      <c r="CWU107" s="117"/>
      <c r="CWV107" s="117"/>
      <c r="CWW107" s="117"/>
      <c r="CWX107" s="117"/>
      <c r="CWY107" s="117"/>
      <c r="CWZ107" s="117"/>
      <c r="CXA107" s="117"/>
      <c r="CXB107" s="117"/>
      <c r="CXC107" s="117"/>
      <c r="CXD107" s="117"/>
      <c r="CXE107" s="117"/>
      <c r="CXF107" s="117"/>
      <c r="CXG107" s="117"/>
      <c r="CXH107" s="117"/>
      <c r="CXI107" s="117"/>
      <c r="CXJ107" s="117"/>
      <c r="CXK107" s="117"/>
      <c r="CXL107" s="117"/>
      <c r="CXM107" s="117"/>
      <c r="CXN107" s="117"/>
      <c r="CXO107" s="117"/>
      <c r="CXP107" s="117"/>
      <c r="CXQ107" s="117"/>
      <c r="CXR107" s="117"/>
      <c r="CXS107" s="117"/>
      <c r="CXT107" s="117"/>
      <c r="CXU107" s="117"/>
      <c r="CXV107" s="117"/>
      <c r="CXW107" s="117"/>
      <c r="CXX107" s="117"/>
      <c r="CXY107" s="117"/>
      <c r="CXZ107" s="117"/>
      <c r="CYA107" s="117"/>
      <c r="CYB107" s="117"/>
      <c r="CYC107" s="117"/>
      <c r="CYD107" s="117"/>
      <c r="CYE107" s="117"/>
      <c r="CYF107" s="117"/>
      <c r="CYG107" s="117"/>
      <c r="CYH107" s="117"/>
      <c r="CYI107" s="117"/>
      <c r="CYJ107" s="117"/>
      <c r="CYK107" s="117"/>
      <c r="CYL107" s="117"/>
      <c r="CYM107" s="117"/>
      <c r="CYN107" s="117"/>
      <c r="CYO107" s="117"/>
      <c r="CYP107" s="117"/>
      <c r="CYQ107" s="117"/>
      <c r="CYR107" s="117"/>
      <c r="CYS107" s="117"/>
      <c r="CYT107" s="117"/>
      <c r="CYU107" s="117"/>
      <c r="CYV107" s="117"/>
      <c r="CYW107" s="117"/>
      <c r="CYX107" s="117"/>
      <c r="CYY107" s="117"/>
      <c r="CYZ107" s="117"/>
      <c r="CZA107" s="117"/>
      <c r="CZB107" s="117"/>
      <c r="CZC107" s="117"/>
      <c r="CZD107" s="117"/>
      <c r="CZE107" s="117"/>
      <c r="CZF107" s="117"/>
      <c r="CZG107" s="117"/>
      <c r="CZH107" s="117"/>
      <c r="CZI107" s="117"/>
      <c r="CZJ107" s="117"/>
      <c r="CZK107" s="117"/>
      <c r="CZL107" s="117"/>
      <c r="CZM107" s="117"/>
      <c r="CZN107" s="117"/>
      <c r="CZO107" s="117"/>
      <c r="CZP107" s="117"/>
      <c r="CZQ107" s="117"/>
      <c r="CZR107" s="117"/>
      <c r="CZS107" s="117"/>
      <c r="CZT107" s="117"/>
      <c r="CZU107" s="117"/>
      <c r="CZV107" s="117"/>
      <c r="CZW107" s="117"/>
      <c r="CZX107" s="117"/>
      <c r="CZY107" s="117"/>
      <c r="CZZ107" s="117"/>
      <c r="DAA107" s="117"/>
      <c r="DAB107" s="117"/>
      <c r="DAC107" s="117"/>
      <c r="DAD107" s="117"/>
      <c r="DAE107" s="117"/>
      <c r="DAF107" s="117"/>
      <c r="DAG107" s="117"/>
      <c r="DAH107" s="117"/>
      <c r="DAI107" s="117"/>
      <c r="DAJ107" s="117"/>
      <c r="DAK107" s="117"/>
      <c r="DAL107" s="117"/>
      <c r="DAM107" s="117"/>
      <c r="DAN107" s="117"/>
      <c r="DAO107" s="117"/>
      <c r="DAP107" s="117"/>
      <c r="DAQ107" s="117"/>
      <c r="DAR107" s="117"/>
      <c r="DAS107" s="117"/>
      <c r="DAT107" s="117"/>
      <c r="DAU107" s="117"/>
      <c r="DAV107" s="117"/>
      <c r="DAW107" s="117"/>
      <c r="DAX107" s="117"/>
      <c r="DAY107" s="117"/>
      <c r="DAZ107" s="117"/>
      <c r="DBA107" s="117"/>
      <c r="DBB107" s="117"/>
      <c r="DBC107" s="117"/>
      <c r="DBD107" s="117"/>
      <c r="DBE107" s="117"/>
      <c r="DBF107" s="117"/>
      <c r="DBG107" s="117"/>
      <c r="DBH107" s="117"/>
      <c r="DBI107" s="117"/>
      <c r="DBJ107" s="117"/>
      <c r="DBK107" s="117"/>
      <c r="DBL107" s="117"/>
      <c r="DBM107" s="117"/>
      <c r="DBN107" s="117"/>
      <c r="DBO107" s="117"/>
      <c r="DBP107" s="117"/>
      <c r="DBQ107" s="117"/>
      <c r="DBR107" s="117"/>
      <c r="DBS107" s="117"/>
      <c r="DBT107" s="117"/>
      <c r="DBU107" s="117"/>
      <c r="DBV107" s="117"/>
      <c r="DBW107" s="117"/>
      <c r="DBX107" s="117"/>
      <c r="DBY107" s="117"/>
      <c r="DBZ107" s="117"/>
      <c r="DCA107" s="117"/>
      <c r="DCB107" s="117"/>
      <c r="DCC107" s="117"/>
      <c r="DCD107" s="117"/>
      <c r="DCE107" s="117"/>
      <c r="DCF107" s="117"/>
      <c r="DCG107" s="117"/>
      <c r="DCH107" s="117"/>
      <c r="DCI107" s="117"/>
      <c r="DCJ107" s="117"/>
      <c r="DCK107" s="117"/>
      <c r="DCL107" s="117"/>
      <c r="DCM107" s="117"/>
      <c r="DCN107" s="117"/>
      <c r="DCO107" s="117"/>
      <c r="DCP107" s="117"/>
      <c r="DCQ107" s="117"/>
      <c r="DCR107" s="117"/>
      <c r="DCS107" s="117"/>
      <c r="DCT107" s="117"/>
      <c r="DCU107" s="117"/>
      <c r="DCV107" s="117"/>
      <c r="DCW107" s="117"/>
      <c r="DCX107" s="117"/>
      <c r="DCY107" s="117"/>
      <c r="DCZ107" s="117"/>
      <c r="DDA107" s="117"/>
      <c r="DDB107" s="117"/>
      <c r="DDC107" s="117"/>
      <c r="DDD107" s="117"/>
      <c r="DDE107" s="117"/>
      <c r="DDF107" s="117"/>
      <c r="DDG107" s="117"/>
      <c r="DDH107" s="117"/>
      <c r="DDI107" s="117"/>
      <c r="DDJ107" s="117"/>
      <c r="DDK107" s="117"/>
      <c r="DDL107" s="117"/>
      <c r="DDM107" s="117"/>
      <c r="DDN107" s="117"/>
      <c r="DDO107" s="117"/>
      <c r="DDP107" s="117"/>
      <c r="DDQ107" s="117"/>
      <c r="DDR107" s="117"/>
      <c r="DDS107" s="117"/>
      <c r="DDT107" s="117"/>
      <c r="DDU107" s="117"/>
      <c r="DDV107" s="117"/>
      <c r="DDW107" s="117"/>
      <c r="DDX107" s="117"/>
      <c r="DDY107" s="117"/>
      <c r="DDZ107" s="117"/>
      <c r="DEA107" s="117"/>
      <c r="DEB107" s="117"/>
      <c r="DEC107" s="117"/>
      <c r="DED107" s="117"/>
      <c r="DEE107" s="117"/>
      <c r="DEF107" s="117"/>
      <c r="DEG107" s="117"/>
      <c r="DEH107" s="117"/>
      <c r="DEI107" s="117"/>
      <c r="DEJ107" s="117"/>
      <c r="DEK107" s="117"/>
      <c r="DEL107" s="117"/>
      <c r="DEM107" s="117"/>
      <c r="DEN107" s="117"/>
      <c r="DEO107" s="117"/>
      <c r="DEP107" s="117"/>
      <c r="DEQ107" s="117"/>
      <c r="DER107" s="117"/>
      <c r="DES107" s="117"/>
      <c r="DET107" s="117"/>
      <c r="DEU107" s="117"/>
      <c r="DEV107" s="117"/>
      <c r="DEW107" s="117"/>
      <c r="DEX107" s="117"/>
      <c r="DEY107" s="117"/>
      <c r="DEZ107" s="117"/>
      <c r="DFA107" s="117"/>
      <c r="DFB107" s="117"/>
      <c r="DFC107" s="117"/>
      <c r="DFD107" s="117"/>
      <c r="DFE107" s="117"/>
      <c r="DFF107" s="117"/>
      <c r="DFG107" s="117"/>
      <c r="DFH107" s="117"/>
      <c r="DFI107" s="117"/>
      <c r="DFJ107" s="117"/>
      <c r="DFK107" s="117"/>
      <c r="DFL107" s="117"/>
      <c r="DFM107" s="117"/>
      <c r="DFN107" s="117"/>
      <c r="DFO107" s="117"/>
      <c r="DFP107" s="117"/>
      <c r="DFQ107" s="117"/>
      <c r="DFR107" s="117"/>
      <c r="DFS107" s="117"/>
      <c r="DFT107" s="117"/>
      <c r="DFU107" s="117"/>
      <c r="DFV107" s="117"/>
      <c r="DFW107" s="117"/>
      <c r="DFX107" s="117"/>
      <c r="DFY107" s="117"/>
      <c r="DFZ107" s="117"/>
      <c r="DGA107" s="117"/>
      <c r="DGB107" s="117"/>
      <c r="DGC107" s="117"/>
      <c r="DGD107" s="117"/>
      <c r="DGE107" s="117"/>
      <c r="DGF107" s="117"/>
      <c r="DGG107" s="117"/>
      <c r="DGH107" s="117"/>
      <c r="DGI107" s="117"/>
      <c r="DGJ107" s="117"/>
      <c r="DGK107" s="117"/>
      <c r="DGL107" s="117"/>
      <c r="DGM107" s="117"/>
      <c r="DGN107" s="117"/>
      <c r="DGO107" s="117"/>
      <c r="DGP107" s="117"/>
      <c r="DGQ107" s="117"/>
      <c r="DGR107" s="117"/>
      <c r="DGS107" s="117"/>
      <c r="DGT107" s="117"/>
      <c r="DGU107" s="117"/>
      <c r="DGV107" s="117"/>
      <c r="DGW107" s="117"/>
      <c r="DGX107" s="117"/>
      <c r="DGY107" s="117"/>
      <c r="DGZ107" s="117"/>
      <c r="DHA107" s="117"/>
      <c r="DHB107" s="117"/>
      <c r="DHC107" s="117"/>
      <c r="DHD107" s="117"/>
      <c r="DHE107" s="117"/>
      <c r="DHF107" s="117"/>
      <c r="DHG107" s="117"/>
      <c r="DHH107" s="117"/>
      <c r="DHI107" s="117"/>
      <c r="DHJ107" s="117"/>
      <c r="DHK107" s="117"/>
      <c r="DHL107" s="117"/>
      <c r="DHM107" s="117"/>
      <c r="DHN107" s="117"/>
      <c r="DHO107" s="117"/>
      <c r="DHP107" s="117"/>
      <c r="DHQ107" s="117"/>
      <c r="DHR107" s="117"/>
      <c r="DHS107" s="117"/>
      <c r="DHT107" s="117"/>
      <c r="DHU107" s="117"/>
      <c r="DHV107" s="117"/>
      <c r="DHW107" s="117"/>
      <c r="DHX107" s="117"/>
      <c r="DHY107" s="117"/>
      <c r="DHZ107" s="117"/>
      <c r="DIA107" s="117"/>
      <c r="DIB107" s="117"/>
      <c r="DIC107" s="117"/>
      <c r="DID107" s="117"/>
      <c r="DIE107" s="117"/>
      <c r="DIF107" s="117"/>
      <c r="DIG107" s="117"/>
      <c r="DIH107" s="117"/>
      <c r="DII107" s="117"/>
      <c r="DIJ107" s="117"/>
      <c r="DIK107" s="117"/>
      <c r="DIL107" s="117"/>
      <c r="DIM107" s="117"/>
      <c r="DIN107" s="117"/>
      <c r="DIO107" s="117"/>
      <c r="DIP107" s="117"/>
      <c r="DIQ107" s="117"/>
      <c r="DIR107" s="117"/>
      <c r="DIS107" s="117"/>
      <c r="DIT107" s="117"/>
      <c r="DIU107" s="117"/>
      <c r="DIV107" s="117"/>
      <c r="DIW107" s="117"/>
      <c r="DIX107" s="117"/>
      <c r="DIY107" s="117"/>
      <c r="DIZ107" s="117"/>
      <c r="DJA107" s="117"/>
      <c r="DJB107" s="117"/>
      <c r="DJC107" s="117"/>
      <c r="DJD107" s="117"/>
      <c r="DJE107" s="117"/>
      <c r="DJF107" s="117"/>
      <c r="DJG107" s="117"/>
      <c r="DJH107" s="117"/>
      <c r="DJI107" s="117"/>
      <c r="DJJ107" s="117"/>
      <c r="DJK107" s="117"/>
      <c r="DJL107" s="117"/>
      <c r="DJM107" s="117"/>
      <c r="DJN107" s="117"/>
      <c r="DJO107" s="117"/>
      <c r="DJP107" s="117"/>
      <c r="DJQ107" s="117"/>
      <c r="DJR107" s="117"/>
      <c r="DJS107" s="117"/>
      <c r="DJT107" s="117"/>
      <c r="DJU107" s="117"/>
      <c r="DJV107" s="117"/>
      <c r="DJW107" s="117"/>
      <c r="DJX107" s="117"/>
      <c r="DJY107" s="117"/>
      <c r="DJZ107" s="117"/>
      <c r="DKA107" s="117"/>
      <c r="DKB107" s="117"/>
      <c r="DKC107" s="117"/>
      <c r="DKD107" s="117"/>
      <c r="DKE107" s="117"/>
      <c r="DKF107" s="117"/>
      <c r="DKG107" s="117"/>
      <c r="DKH107" s="117"/>
      <c r="DKI107" s="117"/>
      <c r="DKJ107" s="117"/>
      <c r="DKK107" s="117"/>
      <c r="DKL107" s="117"/>
      <c r="DKM107" s="117"/>
      <c r="DKN107" s="117"/>
      <c r="DKO107" s="117"/>
      <c r="DKP107" s="117"/>
      <c r="DKQ107" s="117"/>
      <c r="DKR107" s="117"/>
      <c r="DKS107" s="117"/>
      <c r="DKT107" s="117"/>
      <c r="DKU107" s="117"/>
      <c r="DKV107" s="117"/>
      <c r="DKW107" s="117"/>
      <c r="DKX107" s="117"/>
      <c r="DKY107" s="117"/>
      <c r="DKZ107" s="117"/>
      <c r="DLA107" s="117"/>
      <c r="DLB107" s="117"/>
      <c r="DLC107" s="117"/>
      <c r="DLD107" s="117"/>
      <c r="DLE107" s="117"/>
      <c r="DLF107" s="117"/>
      <c r="DLG107" s="117"/>
      <c r="DLH107" s="117"/>
      <c r="DLI107" s="117"/>
      <c r="DLJ107" s="117"/>
      <c r="DLK107" s="117"/>
      <c r="DLL107" s="117"/>
      <c r="DLM107" s="117"/>
      <c r="DLN107" s="117"/>
      <c r="DLO107" s="117"/>
      <c r="DLP107" s="117"/>
      <c r="DLQ107" s="117"/>
      <c r="DLR107" s="117"/>
      <c r="DLS107" s="117"/>
      <c r="DLT107" s="117"/>
      <c r="DLU107" s="117"/>
      <c r="DLV107" s="117"/>
      <c r="DLW107" s="117"/>
      <c r="DLX107" s="117"/>
      <c r="DLY107" s="117"/>
      <c r="DLZ107" s="117"/>
      <c r="DMA107" s="117"/>
      <c r="DMB107" s="117"/>
      <c r="DMC107" s="117"/>
      <c r="DMD107" s="117"/>
      <c r="DME107" s="117"/>
      <c r="DMF107" s="117"/>
      <c r="DMG107" s="117"/>
      <c r="DMH107" s="117"/>
      <c r="DMI107" s="117"/>
      <c r="DMJ107" s="117"/>
      <c r="DMK107" s="117"/>
      <c r="DML107" s="117"/>
      <c r="DMM107" s="117"/>
      <c r="DMN107" s="117"/>
      <c r="DMO107" s="117"/>
      <c r="DMP107" s="117"/>
      <c r="DMQ107" s="117"/>
      <c r="DMR107" s="117"/>
      <c r="DMS107" s="117"/>
      <c r="DMT107" s="117"/>
      <c r="DMU107" s="117"/>
      <c r="DMV107" s="117"/>
      <c r="DMW107" s="117"/>
      <c r="DMX107" s="117"/>
      <c r="DMY107" s="117"/>
      <c r="DMZ107" s="117"/>
      <c r="DNA107" s="117"/>
      <c r="DNB107" s="117"/>
      <c r="DNC107" s="117"/>
      <c r="DND107" s="117"/>
      <c r="DNE107" s="117"/>
      <c r="DNF107" s="117"/>
      <c r="DNG107" s="117"/>
      <c r="DNH107" s="117"/>
      <c r="DNI107" s="117"/>
      <c r="DNJ107" s="117"/>
      <c r="DNK107" s="117"/>
      <c r="DNL107" s="117"/>
      <c r="DNM107" s="117"/>
      <c r="DNN107" s="117"/>
      <c r="DNO107" s="117"/>
      <c r="DNP107" s="117"/>
      <c r="DNQ107" s="117"/>
      <c r="DNR107" s="117"/>
      <c r="DNS107" s="117"/>
      <c r="DNT107" s="117"/>
      <c r="DNU107" s="117"/>
      <c r="DNV107" s="117"/>
      <c r="DNW107" s="117"/>
      <c r="DNX107" s="117"/>
      <c r="DNY107" s="117"/>
      <c r="DNZ107" s="117"/>
      <c r="DOA107" s="117"/>
      <c r="DOB107" s="117"/>
      <c r="DOC107" s="117"/>
      <c r="DOD107" s="117"/>
      <c r="DOE107" s="117"/>
      <c r="DOF107" s="117"/>
      <c r="DOG107" s="117"/>
      <c r="DOH107" s="117"/>
      <c r="DOI107" s="117"/>
      <c r="DOJ107" s="117"/>
      <c r="DOK107" s="117"/>
      <c r="DOL107" s="117"/>
      <c r="DOM107" s="117"/>
      <c r="DON107" s="117"/>
      <c r="DOO107" s="117"/>
      <c r="DOP107" s="117"/>
      <c r="DOQ107" s="117"/>
      <c r="DOR107" s="117"/>
      <c r="DOS107" s="117"/>
      <c r="DOT107" s="117"/>
      <c r="DOU107" s="117"/>
      <c r="DOV107" s="117"/>
      <c r="DOW107" s="117"/>
      <c r="DOX107" s="117"/>
      <c r="DOY107" s="117"/>
      <c r="DOZ107" s="117"/>
      <c r="DPA107" s="117"/>
      <c r="DPB107" s="117"/>
      <c r="DPC107" s="117"/>
      <c r="DPD107" s="117"/>
      <c r="DPE107" s="117"/>
      <c r="DPF107" s="117"/>
      <c r="DPG107" s="117"/>
      <c r="DPH107" s="117"/>
      <c r="DPI107" s="117"/>
      <c r="DPJ107" s="117"/>
      <c r="DPK107" s="117"/>
      <c r="DPL107" s="117"/>
      <c r="DPM107" s="117"/>
      <c r="DPN107" s="117"/>
      <c r="DPO107" s="117"/>
      <c r="DPP107" s="117"/>
      <c r="DPQ107" s="117"/>
      <c r="DPR107" s="117"/>
      <c r="DPS107" s="117"/>
      <c r="DPT107" s="117"/>
      <c r="DPU107" s="117"/>
      <c r="DPV107" s="117"/>
      <c r="DPW107" s="117"/>
      <c r="DPX107" s="117"/>
      <c r="DPY107" s="117"/>
      <c r="DPZ107" s="117"/>
      <c r="DQA107" s="117"/>
      <c r="DQB107" s="117"/>
      <c r="DQC107" s="117"/>
      <c r="DQD107" s="117"/>
      <c r="DQE107" s="117"/>
      <c r="DQF107" s="117"/>
      <c r="DQG107" s="117"/>
      <c r="DQH107" s="117"/>
      <c r="DQI107" s="117"/>
      <c r="DQJ107" s="117"/>
      <c r="DQK107" s="117"/>
      <c r="DQL107" s="117"/>
      <c r="DQM107" s="117"/>
      <c r="DQN107" s="117"/>
      <c r="DQO107" s="117"/>
      <c r="DQP107" s="117"/>
      <c r="DQQ107" s="117"/>
      <c r="DQR107" s="117"/>
      <c r="DQS107" s="117"/>
      <c r="DQT107" s="117"/>
      <c r="DQU107" s="117"/>
      <c r="DQV107" s="117"/>
      <c r="DQW107" s="117"/>
      <c r="DQX107" s="117"/>
      <c r="DQY107" s="117"/>
      <c r="DQZ107" s="117"/>
      <c r="DRA107" s="117"/>
      <c r="DRB107" s="117"/>
      <c r="DRC107" s="117"/>
      <c r="DRD107" s="117"/>
      <c r="DRE107" s="117"/>
      <c r="DRF107" s="117"/>
      <c r="DRG107" s="117"/>
      <c r="DRH107" s="117"/>
      <c r="DRI107" s="117"/>
      <c r="DRJ107" s="117"/>
      <c r="DRK107" s="117"/>
      <c r="DRL107" s="117"/>
      <c r="DRM107" s="117"/>
      <c r="DRN107" s="117"/>
      <c r="DRO107" s="117"/>
      <c r="DRP107" s="117"/>
      <c r="DRQ107" s="117"/>
      <c r="DRR107" s="117"/>
      <c r="DRS107" s="117"/>
      <c r="DRT107" s="117"/>
      <c r="DRU107" s="117"/>
      <c r="DRV107" s="117"/>
      <c r="DRW107" s="117"/>
      <c r="DRX107" s="117"/>
      <c r="DRY107" s="117"/>
      <c r="DRZ107" s="117"/>
      <c r="DSA107" s="117"/>
      <c r="DSB107" s="117"/>
      <c r="DSC107" s="117"/>
      <c r="DSD107" s="117"/>
      <c r="DSE107" s="117"/>
      <c r="DSF107" s="117"/>
      <c r="DSG107" s="117"/>
      <c r="DSH107" s="117"/>
      <c r="DSI107" s="117"/>
      <c r="DSJ107" s="117"/>
      <c r="DSK107" s="117"/>
      <c r="DSL107" s="117"/>
      <c r="DSM107" s="117"/>
      <c r="DSN107" s="117"/>
      <c r="DSO107" s="117"/>
      <c r="DSP107" s="117"/>
      <c r="DSQ107" s="117"/>
      <c r="DSR107" s="117"/>
      <c r="DSS107" s="117"/>
      <c r="DST107" s="117"/>
      <c r="DSU107" s="117"/>
      <c r="DSV107" s="117"/>
      <c r="DSW107" s="117"/>
      <c r="DSX107" s="117"/>
      <c r="DSY107" s="117"/>
      <c r="DSZ107" s="117"/>
      <c r="DTA107" s="117"/>
      <c r="DTB107" s="117"/>
      <c r="DTC107" s="117"/>
      <c r="DTD107" s="117"/>
      <c r="DTE107" s="117"/>
      <c r="DTF107" s="117"/>
      <c r="DTG107" s="117"/>
      <c r="DTH107" s="117"/>
      <c r="DTI107" s="117"/>
      <c r="DTJ107" s="117"/>
      <c r="DTK107" s="117"/>
      <c r="DTL107" s="117"/>
      <c r="DTM107" s="117"/>
      <c r="DTN107" s="117"/>
      <c r="DTO107" s="117"/>
      <c r="DTP107" s="117"/>
      <c r="DTQ107" s="117"/>
      <c r="DTR107" s="117"/>
      <c r="DTS107" s="117"/>
      <c r="DTT107" s="117"/>
      <c r="DTU107" s="117"/>
      <c r="DTV107" s="117"/>
      <c r="DTW107" s="117"/>
      <c r="DTX107" s="117"/>
      <c r="DTY107" s="117"/>
      <c r="DTZ107" s="117"/>
      <c r="DUA107" s="117"/>
      <c r="DUB107" s="117"/>
      <c r="DUC107" s="117"/>
      <c r="DUD107" s="117"/>
      <c r="DUE107" s="117"/>
      <c r="DUF107" s="117"/>
      <c r="DUG107" s="117"/>
      <c r="DUH107" s="117"/>
      <c r="DUI107" s="117"/>
      <c r="DUJ107" s="117"/>
      <c r="DUK107" s="117"/>
      <c r="DUL107" s="117"/>
      <c r="DUM107" s="117"/>
      <c r="DUN107" s="117"/>
      <c r="DUO107" s="117"/>
      <c r="DUP107" s="117"/>
      <c r="DUQ107" s="117"/>
      <c r="DUR107" s="117"/>
      <c r="DUS107" s="117"/>
      <c r="DUT107" s="117"/>
      <c r="DUU107" s="117"/>
      <c r="DUV107" s="117"/>
      <c r="DUW107" s="117"/>
      <c r="DUX107" s="117"/>
      <c r="DUY107" s="117"/>
      <c r="DUZ107" s="117"/>
      <c r="DVA107" s="117"/>
      <c r="DVB107" s="117"/>
      <c r="DVC107" s="117"/>
      <c r="DVD107" s="117"/>
      <c r="DVE107" s="117"/>
      <c r="DVF107" s="117"/>
      <c r="DVG107" s="117"/>
      <c r="DVH107" s="117"/>
      <c r="DVI107" s="117"/>
      <c r="DVJ107" s="117"/>
      <c r="DVK107" s="117"/>
      <c r="DVL107" s="117"/>
      <c r="DVM107" s="117"/>
      <c r="DVN107" s="117"/>
      <c r="DVO107" s="117"/>
      <c r="DVP107" s="117"/>
      <c r="DVQ107" s="117"/>
      <c r="DVR107" s="117"/>
      <c r="DVS107" s="117"/>
      <c r="DVT107" s="117"/>
      <c r="DVU107" s="117"/>
      <c r="DVV107" s="117"/>
      <c r="DVW107" s="117"/>
      <c r="DVX107" s="117"/>
      <c r="DVY107" s="117"/>
      <c r="DVZ107" s="117"/>
      <c r="DWA107" s="117"/>
      <c r="DWB107" s="117"/>
      <c r="DWC107" s="117"/>
      <c r="DWD107" s="117"/>
      <c r="DWE107" s="117"/>
      <c r="DWF107" s="117"/>
      <c r="DWG107" s="117"/>
      <c r="DWH107" s="117"/>
      <c r="DWI107" s="117"/>
      <c r="DWJ107" s="117"/>
      <c r="DWK107" s="117"/>
      <c r="DWL107" s="117"/>
      <c r="DWM107" s="117"/>
      <c r="DWN107" s="117"/>
      <c r="DWO107" s="117"/>
      <c r="DWP107" s="117"/>
      <c r="DWQ107" s="117"/>
      <c r="DWR107" s="117"/>
      <c r="DWS107" s="117"/>
      <c r="DWT107" s="117"/>
      <c r="DWU107" s="117"/>
      <c r="DWV107" s="117"/>
      <c r="DWW107" s="117"/>
      <c r="DWX107" s="117"/>
      <c r="DWY107" s="117"/>
      <c r="DWZ107" s="117"/>
      <c r="DXA107" s="117"/>
      <c r="DXB107" s="117"/>
      <c r="DXC107" s="117"/>
      <c r="DXD107" s="117"/>
      <c r="DXE107" s="117"/>
      <c r="DXF107" s="117"/>
      <c r="DXG107" s="117"/>
      <c r="DXH107" s="117"/>
      <c r="DXI107" s="117"/>
      <c r="DXJ107" s="117"/>
      <c r="DXK107" s="117"/>
      <c r="DXL107" s="117"/>
      <c r="DXM107" s="117"/>
      <c r="DXN107" s="117"/>
      <c r="DXO107" s="117"/>
      <c r="DXP107" s="117"/>
      <c r="DXQ107" s="117"/>
      <c r="DXR107" s="117"/>
      <c r="DXS107" s="117"/>
      <c r="DXT107" s="117"/>
      <c r="DXU107" s="117"/>
      <c r="DXV107" s="117"/>
      <c r="DXW107" s="117"/>
      <c r="DXX107" s="117"/>
      <c r="DXY107" s="117"/>
      <c r="DXZ107" s="117"/>
      <c r="DYA107" s="117"/>
      <c r="DYB107" s="117"/>
      <c r="DYC107" s="117"/>
      <c r="DYD107" s="117"/>
      <c r="DYE107" s="117"/>
      <c r="DYF107" s="117"/>
      <c r="DYG107" s="117"/>
      <c r="DYH107" s="117"/>
      <c r="DYI107" s="117"/>
      <c r="DYJ107" s="117"/>
      <c r="DYK107" s="117"/>
      <c r="DYL107" s="117"/>
      <c r="DYM107" s="117"/>
      <c r="DYN107" s="117"/>
      <c r="DYO107" s="117"/>
      <c r="DYP107" s="117"/>
      <c r="DYQ107" s="117"/>
      <c r="DYR107" s="117"/>
      <c r="DYS107" s="117"/>
      <c r="DYT107" s="117"/>
      <c r="DYU107" s="117"/>
      <c r="DYV107" s="117"/>
      <c r="DYW107" s="117"/>
      <c r="DYX107" s="117"/>
      <c r="DYY107" s="117"/>
      <c r="DYZ107" s="117"/>
      <c r="DZA107" s="117"/>
      <c r="DZB107" s="117"/>
      <c r="DZC107" s="117"/>
      <c r="DZD107" s="117"/>
      <c r="DZE107" s="117"/>
      <c r="DZF107" s="117"/>
      <c r="DZG107" s="117"/>
      <c r="DZH107" s="117"/>
      <c r="DZI107" s="117"/>
      <c r="DZJ107" s="117"/>
      <c r="DZK107" s="117"/>
      <c r="DZL107" s="117"/>
      <c r="DZM107" s="117"/>
      <c r="DZN107" s="117"/>
      <c r="DZO107" s="117"/>
      <c r="DZP107" s="117"/>
      <c r="DZQ107" s="117"/>
      <c r="DZR107" s="117"/>
      <c r="DZS107" s="117"/>
      <c r="DZT107" s="117"/>
      <c r="DZU107" s="117"/>
      <c r="DZV107" s="117"/>
      <c r="DZW107" s="117"/>
      <c r="DZX107" s="117"/>
      <c r="DZY107" s="117"/>
      <c r="DZZ107" s="117"/>
      <c r="EAA107" s="117"/>
      <c r="EAB107" s="117"/>
      <c r="EAC107" s="117"/>
      <c r="EAD107" s="117"/>
      <c r="EAE107" s="117"/>
      <c r="EAF107" s="117"/>
      <c r="EAG107" s="117"/>
      <c r="EAH107" s="117"/>
      <c r="EAI107" s="117"/>
      <c r="EAJ107" s="117"/>
      <c r="EAK107" s="117"/>
      <c r="EAL107" s="117"/>
      <c r="EAM107" s="117"/>
      <c r="EAN107" s="117"/>
      <c r="EAO107" s="117"/>
      <c r="EAP107" s="117"/>
      <c r="EAQ107" s="117"/>
      <c r="EAR107" s="117"/>
      <c r="EAS107" s="117"/>
      <c r="EAT107" s="117"/>
      <c r="EAU107" s="117"/>
      <c r="EAV107" s="117"/>
      <c r="EAW107" s="117"/>
      <c r="EAX107" s="117"/>
      <c r="EAY107" s="117"/>
      <c r="EAZ107" s="117"/>
      <c r="EBA107" s="117"/>
      <c r="EBB107" s="117"/>
      <c r="EBC107" s="117"/>
      <c r="EBD107" s="117"/>
      <c r="EBE107" s="117"/>
      <c r="EBF107" s="117"/>
      <c r="EBG107" s="117"/>
      <c r="EBH107" s="117"/>
      <c r="EBI107" s="117"/>
      <c r="EBJ107" s="117"/>
      <c r="EBK107" s="117"/>
      <c r="EBL107" s="117"/>
      <c r="EBM107" s="117"/>
      <c r="EBN107" s="117"/>
      <c r="EBO107" s="117"/>
      <c r="EBP107" s="117"/>
      <c r="EBQ107" s="117"/>
      <c r="EBR107" s="117"/>
      <c r="EBS107" s="117"/>
      <c r="EBT107" s="117"/>
      <c r="EBU107" s="117"/>
      <c r="EBV107" s="117"/>
      <c r="EBW107" s="117"/>
      <c r="EBX107" s="117"/>
      <c r="EBY107" s="117"/>
      <c r="EBZ107" s="117"/>
      <c r="ECA107" s="117"/>
      <c r="ECB107" s="117"/>
      <c r="ECC107" s="117"/>
      <c r="ECD107" s="117"/>
      <c r="ECE107" s="117"/>
      <c r="ECF107" s="117"/>
      <c r="ECG107" s="117"/>
      <c r="ECH107" s="117"/>
      <c r="ECI107" s="117"/>
      <c r="ECJ107" s="117"/>
      <c r="ECK107" s="117"/>
      <c r="ECL107" s="117"/>
      <c r="ECM107" s="117"/>
      <c r="ECN107" s="117"/>
      <c r="ECO107" s="117"/>
      <c r="ECP107" s="117"/>
      <c r="ECQ107" s="117"/>
      <c r="ECR107" s="117"/>
      <c r="ECS107" s="117"/>
      <c r="ECT107" s="117"/>
      <c r="ECU107" s="117"/>
      <c r="ECV107" s="117"/>
      <c r="ECW107" s="117"/>
      <c r="ECX107" s="117"/>
      <c r="ECY107" s="117"/>
      <c r="ECZ107" s="117"/>
      <c r="EDA107" s="117"/>
      <c r="EDB107" s="117"/>
      <c r="EDC107" s="117"/>
      <c r="EDD107" s="117"/>
      <c r="EDE107" s="117"/>
      <c r="EDF107" s="117"/>
      <c r="EDG107" s="117"/>
      <c r="EDH107" s="117"/>
      <c r="EDI107" s="117"/>
      <c r="EDJ107" s="117"/>
      <c r="EDK107" s="117"/>
      <c r="EDL107" s="117"/>
      <c r="EDM107" s="117"/>
      <c r="EDN107" s="117"/>
      <c r="EDO107" s="117"/>
      <c r="EDP107" s="117"/>
      <c r="EDQ107" s="117"/>
      <c r="EDR107" s="117"/>
      <c r="EDS107" s="117"/>
      <c r="EDT107" s="117"/>
      <c r="EDU107" s="117"/>
      <c r="EDV107" s="117"/>
      <c r="EDW107" s="117"/>
      <c r="EDX107" s="117"/>
      <c r="EDY107" s="117"/>
      <c r="EDZ107" s="117"/>
      <c r="EEA107" s="117"/>
      <c r="EEB107" s="117"/>
      <c r="EEC107" s="117"/>
      <c r="EED107" s="117"/>
      <c r="EEE107" s="117"/>
      <c r="EEF107" s="117"/>
      <c r="EEG107" s="117"/>
      <c r="EEH107" s="117"/>
      <c r="EEI107" s="117"/>
      <c r="EEJ107" s="117"/>
      <c r="EEK107" s="117"/>
      <c r="EEL107" s="117"/>
      <c r="EEM107" s="117"/>
      <c r="EEN107" s="117"/>
      <c r="EEO107" s="117"/>
      <c r="EEP107" s="117"/>
      <c r="EEQ107" s="117"/>
      <c r="EER107" s="117"/>
      <c r="EES107" s="117"/>
      <c r="EET107" s="117"/>
      <c r="EEU107" s="117"/>
      <c r="EEV107" s="117"/>
      <c r="EEW107" s="117"/>
      <c r="EEX107" s="117"/>
      <c r="EEY107" s="117"/>
      <c r="EEZ107" s="117"/>
      <c r="EFA107" s="117"/>
      <c r="EFB107" s="117"/>
      <c r="EFC107" s="117"/>
      <c r="EFD107" s="117"/>
      <c r="EFE107" s="117"/>
      <c r="EFF107" s="117"/>
      <c r="EFG107" s="117"/>
      <c r="EFH107" s="117"/>
      <c r="EFI107" s="117"/>
      <c r="EFJ107" s="117"/>
      <c r="EFK107" s="117"/>
      <c r="EFL107" s="117"/>
      <c r="EFM107" s="117"/>
      <c r="EFN107" s="117"/>
      <c r="EFO107" s="117"/>
      <c r="EFP107" s="117"/>
      <c r="EFQ107" s="117"/>
      <c r="EFR107" s="117"/>
      <c r="EFS107" s="117"/>
      <c r="EFT107" s="117"/>
      <c r="EFU107" s="117"/>
      <c r="EFV107" s="117"/>
      <c r="EFW107" s="117"/>
      <c r="EFX107" s="117"/>
      <c r="EFY107" s="117"/>
      <c r="EFZ107" s="117"/>
      <c r="EGA107" s="117"/>
      <c r="EGB107" s="117"/>
      <c r="EGC107" s="117"/>
      <c r="EGD107" s="117"/>
      <c r="EGE107" s="117"/>
      <c r="EGF107" s="117"/>
      <c r="EGG107" s="117"/>
      <c r="EGH107" s="117"/>
      <c r="EGI107" s="117"/>
      <c r="EGJ107" s="117"/>
      <c r="EGK107" s="117"/>
      <c r="EGL107" s="117"/>
      <c r="EGM107" s="117"/>
      <c r="EGN107" s="117"/>
      <c r="EGO107" s="117"/>
      <c r="EGP107" s="117"/>
      <c r="EGQ107" s="117"/>
      <c r="EGR107" s="117"/>
      <c r="EGS107" s="117"/>
      <c r="EGT107" s="117"/>
      <c r="EGU107" s="117"/>
      <c r="EGV107" s="117"/>
      <c r="EGW107" s="117"/>
      <c r="EGX107" s="117"/>
      <c r="EGY107" s="117"/>
      <c r="EGZ107" s="117"/>
      <c r="EHA107" s="117"/>
      <c r="EHB107" s="117"/>
      <c r="EHC107" s="117"/>
      <c r="EHD107" s="117"/>
      <c r="EHE107" s="117"/>
      <c r="EHF107" s="117"/>
      <c r="EHG107" s="117"/>
      <c r="EHH107" s="117"/>
      <c r="EHI107" s="117"/>
      <c r="EHJ107" s="117"/>
      <c r="EHK107" s="117"/>
      <c r="EHL107" s="117"/>
      <c r="EHM107" s="117"/>
      <c r="EHN107" s="117"/>
      <c r="EHO107" s="117"/>
      <c r="EHP107" s="117"/>
      <c r="EHQ107" s="117"/>
      <c r="EHR107" s="117"/>
      <c r="EHS107" s="117"/>
      <c r="EHT107" s="117"/>
      <c r="EHU107" s="117"/>
      <c r="EHV107" s="117"/>
      <c r="EHW107" s="117"/>
      <c r="EHX107" s="117"/>
      <c r="EHY107" s="117"/>
      <c r="EHZ107" s="117"/>
      <c r="EIA107" s="117"/>
      <c r="EIB107" s="117"/>
      <c r="EIC107" s="117"/>
      <c r="EID107" s="117"/>
      <c r="EIE107" s="117"/>
      <c r="EIF107" s="117"/>
      <c r="EIG107" s="117"/>
      <c r="EIH107" s="117"/>
      <c r="EII107" s="117"/>
      <c r="EIJ107" s="117"/>
      <c r="EIK107" s="117"/>
      <c r="EIL107" s="117"/>
      <c r="EIM107" s="117"/>
      <c r="EIN107" s="117"/>
      <c r="EIO107" s="117"/>
      <c r="EIP107" s="117"/>
      <c r="EIQ107" s="117"/>
      <c r="EIR107" s="117"/>
      <c r="EIS107" s="117"/>
      <c r="EIT107" s="117"/>
      <c r="EIU107" s="117"/>
      <c r="EIV107" s="117"/>
      <c r="EIW107" s="117"/>
      <c r="EIX107" s="117"/>
      <c r="EIY107" s="117"/>
      <c r="EIZ107" s="117"/>
      <c r="EJA107" s="117"/>
      <c r="EJB107" s="117"/>
      <c r="EJC107" s="117"/>
      <c r="EJD107" s="117"/>
      <c r="EJE107" s="117"/>
      <c r="EJF107" s="117"/>
      <c r="EJG107" s="117"/>
      <c r="EJH107" s="117"/>
      <c r="EJI107" s="117"/>
      <c r="EJJ107" s="117"/>
      <c r="EJK107" s="117"/>
      <c r="EJL107" s="117"/>
      <c r="EJM107" s="117"/>
      <c r="EJN107" s="117"/>
      <c r="EJO107" s="117"/>
      <c r="EJP107" s="117"/>
      <c r="EJQ107" s="117"/>
      <c r="EJR107" s="117"/>
      <c r="EJS107" s="117"/>
      <c r="EJT107" s="117"/>
      <c r="EJU107" s="117"/>
      <c r="EJV107" s="117"/>
      <c r="EJW107" s="117"/>
      <c r="EJX107" s="117"/>
      <c r="EJY107" s="117"/>
      <c r="EJZ107" s="117"/>
      <c r="EKA107" s="117"/>
      <c r="EKB107" s="117"/>
      <c r="EKC107" s="117"/>
      <c r="EKD107" s="117"/>
      <c r="EKE107" s="117"/>
      <c r="EKF107" s="117"/>
      <c r="EKG107" s="117"/>
      <c r="EKH107" s="117"/>
      <c r="EKI107" s="117"/>
      <c r="EKJ107" s="117"/>
      <c r="EKK107" s="117"/>
      <c r="EKL107" s="117"/>
      <c r="EKM107" s="117"/>
      <c r="EKN107" s="117"/>
      <c r="EKO107" s="117"/>
      <c r="EKP107" s="117"/>
      <c r="EKQ107" s="117"/>
      <c r="EKR107" s="117"/>
      <c r="EKS107" s="117"/>
      <c r="EKT107" s="117"/>
      <c r="EKU107" s="117"/>
      <c r="EKV107" s="117"/>
      <c r="EKW107" s="117"/>
      <c r="EKX107" s="117"/>
      <c r="EKY107" s="117"/>
      <c r="EKZ107" s="117"/>
      <c r="ELA107" s="117"/>
      <c r="ELB107" s="117"/>
      <c r="ELC107" s="117"/>
      <c r="ELD107" s="117"/>
      <c r="ELE107" s="117"/>
      <c r="ELF107" s="117"/>
      <c r="ELG107" s="117"/>
      <c r="ELH107" s="117"/>
      <c r="ELI107" s="117"/>
      <c r="ELJ107" s="117"/>
      <c r="ELK107" s="117"/>
      <c r="ELL107" s="117"/>
      <c r="ELM107" s="117"/>
      <c r="ELN107" s="117"/>
      <c r="ELO107" s="117"/>
      <c r="ELP107" s="117"/>
      <c r="ELQ107" s="117"/>
      <c r="ELR107" s="117"/>
      <c r="ELS107" s="117"/>
      <c r="ELT107" s="117"/>
      <c r="ELU107" s="117"/>
      <c r="ELV107" s="117"/>
      <c r="ELW107" s="117"/>
      <c r="ELX107" s="117"/>
      <c r="ELY107" s="117"/>
      <c r="ELZ107" s="117"/>
      <c r="EMA107" s="117"/>
      <c r="EMB107" s="117"/>
      <c r="EMC107" s="117"/>
      <c r="EMD107" s="117"/>
      <c r="EME107" s="117"/>
      <c r="EMF107" s="117"/>
      <c r="EMG107" s="117"/>
      <c r="EMH107" s="117"/>
      <c r="EMI107" s="117"/>
      <c r="EMJ107" s="117"/>
      <c r="EMK107" s="117"/>
      <c r="EML107" s="117"/>
      <c r="EMM107" s="117"/>
      <c r="EMN107" s="117"/>
      <c r="EMO107" s="117"/>
      <c r="EMP107" s="117"/>
      <c r="EMQ107" s="117"/>
      <c r="EMR107" s="117"/>
      <c r="EMS107" s="117"/>
      <c r="EMT107" s="117"/>
      <c r="EMU107" s="117"/>
      <c r="EMV107" s="117"/>
      <c r="EMW107" s="117"/>
      <c r="EMX107" s="117"/>
      <c r="EMY107" s="117"/>
      <c r="EMZ107" s="117"/>
      <c r="ENA107" s="117"/>
      <c r="ENB107" s="117"/>
      <c r="ENC107" s="117"/>
      <c r="END107" s="117"/>
      <c r="ENE107" s="117"/>
      <c r="ENF107" s="117"/>
      <c r="ENG107" s="117"/>
      <c r="ENH107" s="117"/>
      <c r="ENI107" s="117"/>
      <c r="ENJ107" s="117"/>
      <c r="ENK107" s="117"/>
      <c r="ENL107" s="117"/>
      <c r="ENM107" s="117"/>
      <c r="ENN107" s="117"/>
      <c r="ENO107" s="117"/>
      <c r="ENP107" s="117"/>
      <c r="ENQ107" s="117"/>
      <c r="ENR107" s="117"/>
      <c r="ENS107" s="117"/>
      <c r="ENT107" s="117"/>
      <c r="ENU107" s="117"/>
      <c r="ENV107" s="117"/>
      <c r="ENW107" s="117"/>
      <c r="ENX107" s="117"/>
      <c r="ENY107" s="117"/>
      <c r="ENZ107" s="117"/>
      <c r="EOA107" s="117"/>
      <c r="EOB107" s="117"/>
      <c r="EOC107" s="117"/>
      <c r="EOD107" s="117"/>
      <c r="EOE107" s="117"/>
      <c r="EOF107" s="117"/>
      <c r="EOG107" s="117"/>
      <c r="EOH107" s="117"/>
      <c r="EOI107" s="117"/>
      <c r="EOJ107" s="117"/>
      <c r="EOK107" s="117"/>
      <c r="EOL107" s="117"/>
      <c r="EOM107" s="117"/>
      <c r="EON107" s="117"/>
      <c r="EOO107" s="117"/>
      <c r="EOP107" s="117"/>
      <c r="EOQ107" s="117"/>
      <c r="EOR107" s="117"/>
      <c r="EOS107" s="117"/>
      <c r="EOT107" s="117"/>
      <c r="EOU107" s="117"/>
      <c r="EOV107" s="117"/>
      <c r="EOW107" s="117"/>
      <c r="EOX107" s="117"/>
      <c r="EOY107" s="117"/>
      <c r="EOZ107" s="117"/>
      <c r="EPA107" s="117"/>
      <c r="EPB107" s="117"/>
      <c r="EPC107" s="117"/>
      <c r="EPD107" s="117"/>
      <c r="EPE107" s="117"/>
      <c r="EPF107" s="117"/>
      <c r="EPG107" s="117"/>
      <c r="EPH107" s="117"/>
      <c r="EPI107" s="117"/>
      <c r="EPJ107" s="117"/>
      <c r="EPK107" s="117"/>
      <c r="EPL107" s="117"/>
      <c r="EPM107" s="117"/>
      <c r="EPN107" s="117"/>
      <c r="EPO107" s="117"/>
      <c r="EPP107" s="117"/>
      <c r="EPQ107" s="117"/>
      <c r="EPR107" s="117"/>
      <c r="EPS107" s="117"/>
      <c r="EPT107" s="117"/>
      <c r="EPU107" s="117"/>
      <c r="EPV107" s="117"/>
      <c r="EPW107" s="117"/>
      <c r="EPX107" s="117"/>
      <c r="EPY107" s="117"/>
      <c r="EPZ107" s="117"/>
      <c r="EQA107" s="117"/>
      <c r="EQB107" s="117"/>
      <c r="EQC107" s="117"/>
      <c r="EQD107" s="117"/>
      <c r="EQE107" s="117"/>
      <c r="EQF107" s="117"/>
      <c r="EQG107" s="117"/>
      <c r="EQH107" s="117"/>
      <c r="EQI107" s="117"/>
      <c r="EQJ107" s="117"/>
      <c r="EQK107" s="117"/>
      <c r="EQL107" s="117"/>
      <c r="EQM107" s="117"/>
      <c r="EQN107" s="117"/>
      <c r="EQO107" s="117"/>
      <c r="EQP107" s="117"/>
      <c r="EQQ107" s="117"/>
      <c r="EQR107" s="117"/>
      <c r="EQS107" s="117"/>
      <c r="EQT107" s="117"/>
      <c r="EQU107" s="117"/>
      <c r="EQV107" s="117"/>
      <c r="EQW107" s="117"/>
      <c r="EQX107" s="117"/>
      <c r="EQY107" s="117"/>
      <c r="EQZ107" s="117"/>
      <c r="ERA107" s="117"/>
      <c r="ERB107" s="117"/>
      <c r="ERC107" s="117"/>
      <c r="ERD107" s="117"/>
      <c r="ERE107" s="117"/>
      <c r="ERF107" s="117"/>
      <c r="ERG107" s="117"/>
      <c r="ERH107" s="117"/>
      <c r="ERI107" s="117"/>
      <c r="ERJ107" s="117"/>
      <c r="ERK107" s="117"/>
      <c r="ERL107" s="117"/>
      <c r="ERM107" s="117"/>
      <c r="ERN107" s="117"/>
      <c r="ERO107" s="117"/>
      <c r="ERP107" s="117"/>
      <c r="ERQ107" s="117"/>
      <c r="ERR107" s="117"/>
      <c r="ERS107" s="117"/>
      <c r="ERT107" s="117"/>
      <c r="ERU107" s="117"/>
      <c r="ERV107" s="117"/>
      <c r="ERW107" s="117"/>
      <c r="ERX107" s="117"/>
      <c r="ERY107" s="117"/>
      <c r="ERZ107" s="117"/>
      <c r="ESA107" s="117"/>
      <c r="ESB107" s="117"/>
      <c r="ESC107" s="117"/>
      <c r="ESD107" s="117"/>
      <c r="ESE107" s="117"/>
      <c r="ESF107" s="117"/>
      <c r="ESG107" s="117"/>
      <c r="ESH107" s="117"/>
      <c r="ESI107" s="117"/>
      <c r="ESJ107" s="117"/>
      <c r="ESK107" s="117"/>
      <c r="ESL107" s="117"/>
      <c r="ESM107" s="117"/>
      <c r="ESN107" s="117"/>
      <c r="ESO107" s="117"/>
      <c r="ESP107" s="117"/>
      <c r="ESQ107" s="117"/>
      <c r="ESR107" s="117"/>
      <c r="ESS107" s="117"/>
      <c r="EST107" s="117"/>
      <c r="ESU107" s="117"/>
      <c r="ESV107" s="117"/>
      <c r="ESW107" s="117"/>
      <c r="ESX107" s="117"/>
      <c r="ESY107" s="117"/>
      <c r="ESZ107" s="117"/>
      <c r="ETA107" s="117"/>
      <c r="ETB107" s="117"/>
      <c r="ETC107" s="117"/>
      <c r="ETD107" s="117"/>
      <c r="ETE107" s="117"/>
      <c r="ETF107" s="117"/>
      <c r="ETG107" s="117"/>
      <c r="ETH107" s="117"/>
      <c r="ETI107" s="117"/>
      <c r="ETJ107" s="117"/>
      <c r="ETK107" s="117"/>
      <c r="ETL107" s="117"/>
      <c r="ETM107" s="117"/>
      <c r="ETN107" s="117"/>
      <c r="ETO107" s="117"/>
      <c r="ETP107" s="117"/>
      <c r="ETQ107" s="117"/>
      <c r="ETR107" s="117"/>
      <c r="ETS107" s="117"/>
      <c r="ETT107" s="117"/>
      <c r="ETU107" s="117"/>
      <c r="ETV107" s="117"/>
      <c r="ETW107" s="117"/>
      <c r="ETX107" s="117"/>
      <c r="ETY107" s="117"/>
      <c r="ETZ107" s="117"/>
      <c r="EUA107" s="117"/>
      <c r="EUB107" s="117"/>
      <c r="EUC107" s="117"/>
      <c r="EUD107" s="117"/>
      <c r="EUE107" s="117"/>
      <c r="EUF107" s="117"/>
      <c r="EUG107" s="117"/>
      <c r="EUH107" s="117"/>
      <c r="EUI107" s="117"/>
      <c r="EUJ107" s="117"/>
      <c r="EUK107" s="117"/>
      <c r="EUL107" s="117"/>
      <c r="EUM107" s="117"/>
      <c r="EUN107" s="117"/>
      <c r="EUO107" s="117"/>
      <c r="EUP107" s="117"/>
      <c r="EUQ107" s="117"/>
      <c r="EUR107" s="117"/>
      <c r="EUS107" s="117"/>
      <c r="EUT107" s="117"/>
      <c r="EUU107" s="117"/>
      <c r="EUV107" s="117"/>
      <c r="EUW107" s="117"/>
      <c r="EUX107" s="117"/>
      <c r="EUY107" s="117"/>
      <c r="EUZ107" s="117"/>
      <c r="EVA107" s="117"/>
      <c r="EVB107" s="117"/>
      <c r="EVC107" s="117"/>
      <c r="EVD107" s="117"/>
      <c r="EVE107" s="117"/>
      <c r="EVF107" s="117"/>
      <c r="EVG107" s="117"/>
      <c r="EVH107" s="117"/>
      <c r="EVI107" s="117"/>
      <c r="EVJ107" s="117"/>
      <c r="EVK107" s="117"/>
      <c r="EVL107" s="117"/>
      <c r="EVM107" s="117"/>
      <c r="EVN107" s="117"/>
      <c r="EVO107" s="117"/>
      <c r="EVP107" s="117"/>
      <c r="EVQ107" s="117"/>
      <c r="EVR107" s="117"/>
      <c r="EVS107" s="117"/>
      <c r="EVT107" s="117"/>
      <c r="EVU107" s="117"/>
      <c r="EVV107" s="117"/>
      <c r="EVW107" s="117"/>
      <c r="EVX107" s="117"/>
      <c r="EVY107" s="117"/>
      <c r="EVZ107" s="117"/>
      <c r="EWA107" s="117"/>
      <c r="EWB107" s="117"/>
      <c r="EWC107" s="117"/>
      <c r="EWD107" s="117"/>
      <c r="EWE107" s="117"/>
      <c r="EWF107" s="117"/>
      <c r="EWG107" s="117"/>
      <c r="EWH107" s="117"/>
      <c r="EWI107" s="117"/>
      <c r="EWJ107" s="117"/>
      <c r="EWK107" s="117"/>
      <c r="EWL107" s="117"/>
      <c r="EWM107" s="117"/>
      <c r="EWN107" s="117"/>
      <c r="EWO107" s="117"/>
      <c r="EWP107" s="117"/>
      <c r="EWQ107" s="117"/>
      <c r="EWR107" s="117"/>
      <c r="EWS107" s="117"/>
      <c r="EWT107" s="117"/>
      <c r="EWU107" s="117"/>
      <c r="EWV107" s="117"/>
      <c r="EWW107" s="117"/>
      <c r="EWX107" s="117"/>
      <c r="EWY107" s="117"/>
      <c r="EWZ107" s="117"/>
      <c r="EXA107" s="117"/>
      <c r="EXB107" s="117"/>
      <c r="EXC107" s="117"/>
      <c r="EXD107" s="117"/>
      <c r="EXE107" s="117"/>
      <c r="EXF107" s="117"/>
      <c r="EXG107" s="117"/>
      <c r="EXH107" s="117"/>
      <c r="EXI107" s="117"/>
      <c r="EXJ107" s="117"/>
      <c r="EXK107" s="117"/>
      <c r="EXL107" s="117"/>
      <c r="EXM107" s="117"/>
      <c r="EXN107" s="117"/>
      <c r="EXO107" s="117"/>
      <c r="EXP107" s="117"/>
      <c r="EXQ107" s="117"/>
      <c r="EXR107" s="117"/>
      <c r="EXS107" s="117"/>
      <c r="EXT107" s="117"/>
      <c r="EXU107" s="117"/>
      <c r="EXV107" s="117"/>
      <c r="EXW107" s="117"/>
      <c r="EXX107" s="117"/>
      <c r="EXY107" s="117"/>
      <c r="EXZ107" s="117"/>
      <c r="EYA107" s="117"/>
      <c r="EYB107" s="117"/>
      <c r="EYC107" s="117"/>
      <c r="EYD107" s="117"/>
      <c r="EYE107" s="117"/>
      <c r="EYF107" s="117"/>
      <c r="EYG107" s="117"/>
      <c r="EYH107" s="117"/>
      <c r="EYI107" s="117"/>
      <c r="EYJ107" s="117"/>
      <c r="EYK107" s="117"/>
      <c r="EYL107" s="117"/>
      <c r="EYM107" s="117"/>
      <c r="EYN107" s="117"/>
      <c r="EYO107" s="117"/>
      <c r="EYP107" s="117"/>
      <c r="EYQ107" s="117"/>
      <c r="EYR107" s="117"/>
      <c r="EYS107" s="117"/>
      <c r="EYT107" s="117"/>
      <c r="EYU107" s="117"/>
      <c r="EYV107" s="117"/>
      <c r="EYW107" s="117"/>
      <c r="EYX107" s="117"/>
      <c r="EYY107" s="117"/>
      <c r="EYZ107" s="117"/>
      <c r="EZA107" s="117"/>
      <c r="EZB107" s="117"/>
      <c r="EZC107" s="117"/>
      <c r="EZD107" s="117"/>
      <c r="EZE107" s="117"/>
      <c r="EZF107" s="117"/>
      <c r="EZG107" s="117"/>
      <c r="EZH107" s="117"/>
      <c r="EZI107" s="117"/>
      <c r="EZJ107" s="117"/>
      <c r="EZK107" s="117"/>
      <c r="EZL107" s="117"/>
      <c r="EZM107" s="117"/>
      <c r="EZN107" s="117"/>
      <c r="EZO107" s="117"/>
      <c r="EZP107" s="117"/>
      <c r="EZQ107" s="117"/>
      <c r="EZR107" s="117"/>
      <c r="EZS107" s="117"/>
      <c r="EZT107" s="117"/>
      <c r="EZU107" s="117"/>
      <c r="EZV107" s="117"/>
      <c r="EZW107" s="117"/>
      <c r="EZX107" s="117"/>
      <c r="EZY107" s="117"/>
      <c r="EZZ107" s="117"/>
      <c r="FAA107" s="117"/>
      <c r="FAB107" s="117"/>
      <c r="FAC107" s="117"/>
      <c r="FAD107" s="117"/>
      <c r="FAE107" s="117"/>
      <c r="FAF107" s="117"/>
      <c r="FAG107" s="117"/>
      <c r="FAH107" s="117"/>
      <c r="FAI107" s="117"/>
      <c r="FAJ107" s="117"/>
      <c r="FAK107" s="117"/>
      <c r="FAL107" s="117"/>
      <c r="FAM107" s="117"/>
      <c r="FAN107" s="117"/>
      <c r="FAO107" s="117"/>
      <c r="FAP107" s="117"/>
      <c r="FAQ107" s="117"/>
      <c r="FAR107" s="117"/>
      <c r="FAS107" s="117"/>
      <c r="FAT107" s="117"/>
      <c r="FAU107" s="117"/>
      <c r="FAV107" s="117"/>
      <c r="FAW107" s="117"/>
      <c r="FAX107" s="117"/>
      <c r="FAY107" s="117"/>
      <c r="FAZ107" s="117"/>
      <c r="FBA107" s="117"/>
      <c r="FBB107" s="117"/>
      <c r="FBC107" s="117"/>
      <c r="FBD107" s="117"/>
      <c r="FBE107" s="117"/>
      <c r="FBF107" s="117"/>
      <c r="FBG107" s="117"/>
      <c r="FBH107" s="117"/>
      <c r="FBI107" s="117"/>
      <c r="FBJ107" s="117"/>
      <c r="FBK107" s="117"/>
      <c r="FBL107" s="117"/>
      <c r="FBM107" s="117"/>
      <c r="FBN107" s="117"/>
      <c r="FBO107" s="117"/>
      <c r="FBP107" s="117"/>
      <c r="FBQ107" s="117"/>
      <c r="FBR107" s="117"/>
      <c r="FBS107" s="117"/>
      <c r="FBT107" s="117"/>
      <c r="FBU107" s="117"/>
      <c r="FBV107" s="117"/>
      <c r="FBW107" s="117"/>
      <c r="FBX107" s="117"/>
      <c r="FBY107" s="117"/>
      <c r="FBZ107" s="117"/>
      <c r="FCA107" s="117"/>
      <c r="FCB107" s="117"/>
      <c r="FCC107" s="117"/>
      <c r="FCD107" s="117"/>
      <c r="FCE107" s="117"/>
      <c r="FCF107" s="117"/>
      <c r="FCG107" s="117"/>
      <c r="FCH107" s="117"/>
      <c r="FCI107" s="117"/>
      <c r="FCJ107" s="117"/>
      <c r="FCK107" s="117"/>
      <c r="FCL107" s="117"/>
      <c r="FCM107" s="117"/>
      <c r="FCN107" s="117"/>
      <c r="FCO107" s="117"/>
      <c r="FCP107" s="117"/>
      <c r="FCQ107" s="117"/>
      <c r="FCR107" s="117"/>
      <c r="FCS107" s="117"/>
      <c r="FCT107" s="117"/>
      <c r="FCU107" s="117"/>
      <c r="FCV107" s="117"/>
      <c r="FCW107" s="117"/>
      <c r="FCX107" s="117"/>
      <c r="FCY107" s="117"/>
      <c r="FCZ107" s="117"/>
      <c r="FDA107" s="117"/>
      <c r="FDB107" s="117"/>
      <c r="FDC107" s="117"/>
      <c r="FDD107" s="117"/>
      <c r="FDE107" s="117"/>
      <c r="FDF107" s="117"/>
      <c r="FDG107" s="117"/>
      <c r="FDH107" s="117"/>
      <c r="FDI107" s="117"/>
      <c r="FDJ107" s="117"/>
      <c r="FDK107" s="117"/>
      <c r="FDL107" s="117"/>
      <c r="FDM107" s="117"/>
      <c r="FDN107" s="117"/>
      <c r="FDO107" s="117"/>
      <c r="FDP107" s="117"/>
      <c r="FDQ107" s="117"/>
      <c r="FDR107" s="117"/>
      <c r="FDS107" s="117"/>
      <c r="FDT107" s="117"/>
      <c r="FDU107" s="117"/>
      <c r="FDV107" s="117"/>
      <c r="FDW107" s="117"/>
      <c r="FDX107" s="117"/>
      <c r="FDY107" s="117"/>
      <c r="FDZ107" s="117"/>
      <c r="FEA107" s="117"/>
      <c r="FEB107" s="117"/>
      <c r="FEC107" s="117"/>
      <c r="FED107" s="117"/>
      <c r="FEE107" s="117"/>
      <c r="FEF107" s="117"/>
      <c r="FEG107" s="117"/>
      <c r="FEH107" s="117"/>
      <c r="FEI107" s="117"/>
      <c r="FEJ107" s="117"/>
      <c r="FEK107" s="117"/>
      <c r="FEL107" s="117"/>
      <c r="FEM107" s="117"/>
      <c r="FEN107" s="117"/>
      <c r="FEO107" s="117"/>
      <c r="FEP107" s="117"/>
      <c r="FEQ107" s="117"/>
      <c r="FER107" s="117"/>
      <c r="FES107" s="117"/>
      <c r="FET107" s="117"/>
      <c r="FEU107" s="117"/>
      <c r="FEV107" s="117"/>
      <c r="FEW107" s="117"/>
      <c r="FEX107" s="117"/>
      <c r="FEY107" s="117"/>
      <c r="FEZ107" s="117"/>
      <c r="FFA107" s="117"/>
      <c r="FFB107" s="117"/>
      <c r="FFC107" s="117"/>
      <c r="FFD107" s="117"/>
      <c r="FFE107" s="117"/>
      <c r="FFF107" s="117"/>
      <c r="FFG107" s="117"/>
      <c r="FFH107" s="117"/>
      <c r="FFI107" s="117"/>
      <c r="FFJ107" s="117"/>
      <c r="FFK107" s="117"/>
      <c r="FFL107" s="117"/>
      <c r="FFM107" s="117"/>
      <c r="FFN107" s="117"/>
      <c r="FFO107" s="117"/>
      <c r="FFP107" s="117"/>
      <c r="FFQ107" s="117"/>
      <c r="FFR107" s="117"/>
      <c r="FFS107" s="117"/>
      <c r="FFT107" s="117"/>
      <c r="FFU107" s="117"/>
      <c r="FFV107" s="117"/>
      <c r="FFW107" s="117"/>
      <c r="FFX107" s="117"/>
      <c r="FFY107" s="117"/>
      <c r="FFZ107" s="117"/>
      <c r="FGA107" s="117"/>
      <c r="FGB107" s="117"/>
      <c r="FGC107" s="117"/>
      <c r="FGD107" s="117"/>
      <c r="FGE107" s="117"/>
      <c r="FGF107" s="117"/>
      <c r="FGG107" s="117"/>
      <c r="FGH107" s="117"/>
      <c r="FGI107" s="117"/>
      <c r="FGJ107" s="117"/>
      <c r="FGK107" s="117"/>
      <c r="FGL107" s="117"/>
      <c r="FGM107" s="117"/>
      <c r="FGN107" s="117"/>
      <c r="FGO107" s="117"/>
      <c r="FGP107" s="117"/>
      <c r="FGQ107" s="117"/>
      <c r="FGR107" s="117"/>
      <c r="FGS107" s="117"/>
      <c r="FGT107" s="117"/>
      <c r="FGU107" s="117"/>
      <c r="FGV107" s="117"/>
      <c r="FGW107" s="117"/>
      <c r="FGX107" s="117"/>
      <c r="FGY107" s="117"/>
      <c r="FGZ107" s="117"/>
      <c r="FHA107" s="117"/>
      <c r="FHB107" s="117"/>
      <c r="FHC107" s="117"/>
      <c r="FHD107" s="117"/>
      <c r="FHE107" s="117"/>
      <c r="FHF107" s="117"/>
      <c r="FHG107" s="117"/>
      <c r="FHH107" s="117"/>
      <c r="FHI107" s="117"/>
      <c r="FHJ107" s="117"/>
      <c r="FHK107" s="117"/>
      <c r="FHL107" s="117"/>
      <c r="FHM107" s="117"/>
      <c r="FHN107" s="117"/>
      <c r="FHO107" s="117"/>
      <c r="FHP107" s="117"/>
      <c r="FHQ107" s="117"/>
      <c r="FHR107" s="117"/>
      <c r="FHS107" s="117"/>
      <c r="FHT107" s="117"/>
      <c r="FHU107" s="117"/>
      <c r="FHV107" s="117"/>
      <c r="FHW107" s="117"/>
      <c r="FHX107" s="117"/>
      <c r="FHY107" s="117"/>
      <c r="FHZ107" s="117"/>
      <c r="FIA107" s="117"/>
      <c r="FIB107" s="117"/>
      <c r="FIC107" s="117"/>
      <c r="FID107" s="117"/>
      <c r="FIE107" s="117"/>
      <c r="FIF107" s="117"/>
      <c r="FIG107" s="117"/>
      <c r="FIH107" s="117"/>
      <c r="FII107" s="117"/>
      <c r="FIJ107" s="117"/>
      <c r="FIK107" s="117"/>
      <c r="FIL107" s="117"/>
      <c r="FIM107" s="117"/>
      <c r="FIN107" s="117"/>
      <c r="FIO107" s="117"/>
      <c r="FIP107" s="117"/>
      <c r="FIQ107" s="117"/>
      <c r="FIR107" s="117"/>
      <c r="FIS107" s="117"/>
      <c r="FIT107" s="117"/>
      <c r="FIU107" s="117"/>
      <c r="FIV107" s="117"/>
      <c r="FIW107" s="117"/>
      <c r="FIX107" s="117"/>
      <c r="FIY107" s="117"/>
      <c r="FIZ107" s="117"/>
      <c r="FJA107" s="117"/>
      <c r="FJB107" s="117"/>
      <c r="FJC107" s="117"/>
      <c r="FJD107" s="117"/>
      <c r="FJE107" s="117"/>
      <c r="FJF107" s="117"/>
      <c r="FJG107" s="117"/>
      <c r="FJH107" s="117"/>
      <c r="FJI107" s="117"/>
      <c r="FJJ107" s="117"/>
      <c r="FJK107" s="117"/>
      <c r="FJL107" s="117"/>
      <c r="FJM107" s="117"/>
      <c r="FJN107" s="117"/>
      <c r="FJO107" s="117"/>
      <c r="FJP107" s="117"/>
      <c r="FJQ107" s="117"/>
      <c r="FJR107" s="117"/>
      <c r="FJS107" s="117"/>
      <c r="FJT107" s="117"/>
      <c r="FJU107" s="117"/>
      <c r="FJV107" s="117"/>
      <c r="FJW107" s="117"/>
      <c r="FJX107" s="117"/>
      <c r="FJY107" s="117"/>
      <c r="FJZ107" s="117"/>
      <c r="FKA107" s="117"/>
      <c r="FKB107" s="117"/>
      <c r="FKC107" s="117"/>
      <c r="FKD107" s="117"/>
      <c r="FKE107" s="117"/>
      <c r="FKF107" s="117"/>
      <c r="FKG107" s="117"/>
      <c r="FKH107" s="117"/>
      <c r="FKI107" s="117"/>
      <c r="FKJ107" s="117"/>
      <c r="FKK107" s="117"/>
      <c r="FKL107" s="117"/>
      <c r="FKM107" s="117"/>
      <c r="FKN107" s="117"/>
      <c r="FKO107" s="117"/>
      <c r="FKP107" s="117"/>
      <c r="FKQ107" s="117"/>
      <c r="FKR107" s="117"/>
      <c r="FKS107" s="117"/>
      <c r="FKT107" s="117"/>
      <c r="FKU107" s="117"/>
      <c r="FKV107" s="117"/>
      <c r="FKW107" s="117"/>
      <c r="FKX107" s="117"/>
      <c r="FKY107" s="117"/>
      <c r="FKZ107" s="117"/>
      <c r="FLA107" s="117"/>
      <c r="FLB107" s="117"/>
      <c r="FLC107" s="117"/>
      <c r="FLD107" s="117"/>
      <c r="FLE107" s="117"/>
      <c r="FLF107" s="117"/>
      <c r="FLG107" s="117"/>
      <c r="FLH107" s="117"/>
      <c r="FLI107" s="117"/>
      <c r="FLJ107" s="117"/>
      <c r="FLK107" s="117"/>
      <c r="FLL107" s="117"/>
      <c r="FLM107" s="117"/>
      <c r="FLN107" s="117"/>
      <c r="FLO107" s="117"/>
      <c r="FLP107" s="117"/>
      <c r="FLQ107" s="117"/>
      <c r="FLR107" s="117"/>
      <c r="FLS107" s="117"/>
      <c r="FLT107" s="117"/>
      <c r="FLU107" s="117"/>
      <c r="FLV107" s="117"/>
      <c r="FLW107" s="117"/>
      <c r="FLX107" s="117"/>
      <c r="FLY107" s="117"/>
      <c r="FLZ107" s="117"/>
      <c r="FMA107" s="117"/>
      <c r="FMB107" s="117"/>
      <c r="FMC107" s="117"/>
      <c r="FMD107" s="117"/>
      <c r="FME107" s="117"/>
      <c r="FMF107" s="117"/>
      <c r="FMG107" s="117"/>
      <c r="FMH107" s="117"/>
      <c r="FMI107" s="117"/>
      <c r="FMJ107" s="117"/>
      <c r="FMK107" s="117"/>
      <c r="FML107" s="117"/>
      <c r="FMM107" s="117"/>
      <c r="FMN107" s="117"/>
      <c r="FMO107" s="117"/>
      <c r="FMP107" s="117"/>
      <c r="FMQ107" s="117"/>
      <c r="FMR107" s="117"/>
      <c r="FMS107" s="117"/>
      <c r="FMT107" s="117"/>
      <c r="FMU107" s="117"/>
      <c r="FMV107" s="117"/>
      <c r="FMW107" s="117"/>
      <c r="FMX107" s="117"/>
      <c r="FMY107" s="117"/>
      <c r="FMZ107" s="117"/>
      <c r="FNA107" s="117"/>
      <c r="FNB107" s="117"/>
      <c r="FNC107" s="117"/>
      <c r="FND107" s="117"/>
      <c r="FNE107" s="117"/>
      <c r="FNF107" s="117"/>
      <c r="FNG107" s="117"/>
      <c r="FNH107" s="117"/>
      <c r="FNI107" s="117"/>
      <c r="FNJ107" s="117"/>
      <c r="FNK107" s="117"/>
      <c r="FNL107" s="117"/>
      <c r="FNM107" s="117"/>
      <c r="FNN107" s="117"/>
      <c r="FNO107" s="117"/>
      <c r="FNP107" s="117"/>
      <c r="FNQ107" s="117"/>
      <c r="FNR107" s="117"/>
      <c r="FNS107" s="117"/>
      <c r="FNT107" s="117"/>
      <c r="FNU107" s="117"/>
      <c r="FNV107" s="117"/>
      <c r="FNW107" s="117"/>
      <c r="FNX107" s="117"/>
      <c r="FNY107" s="117"/>
      <c r="FNZ107" s="117"/>
      <c r="FOA107" s="117"/>
      <c r="FOB107" s="117"/>
      <c r="FOC107" s="117"/>
      <c r="FOD107" s="117"/>
      <c r="FOE107" s="117"/>
      <c r="FOF107" s="117"/>
      <c r="FOG107" s="117"/>
      <c r="FOH107" s="117"/>
      <c r="FOI107" s="117"/>
      <c r="FOJ107" s="117"/>
      <c r="FOK107" s="117"/>
      <c r="FOL107" s="117"/>
      <c r="FOM107" s="117"/>
      <c r="FON107" s="117"/>
      <c r="FOO107" s="117"/>
      <c r="FOP107" s="117"/>
      <c r="FOQ107" s="117"/>
      <c r="FOR107" s="117"/>
      <c r="FOS107" s="117"/>
      <c r="FOT107" s="117"/>
      <c r="FOU107" s="117"/>
      <c r="FOV107" s="117"/>
      <c r="FOW107" s="117"/>
      <c r="FOX107" s="117"/>
      <c r="FOY107" s="117"/>
      <c r="FOZ107" s="117"/>
      <c r="FPA107" s="117"/>
      <c r="FPB107" s="117"/>
      <c r="FPC107" s="117"/>
      <c r="FPD107" s="117"/>
      <c r="FPE107" s="117"/>
      <c r="FPF107" s="117"/>
      <c r="FPG107" s="117"/>
      <c r="FPH107" s="117"/>
      <c r="FPI107" s="117"/>
      <c r="FPJ107" s="117"/>
      <c r="FPK107" s="117"/>
      <c r="FPL107" s="117"/>
      <c r="FPM107" s="117"/>
      <c r="FPN107" s="117"/>
      <c r="FPO107" s="117"/>
      <c r="FPP107" s="117"/>
      <c r="FPQ107" s="117"/>
      <c r="FPR107" s="117"/>
      <c r="FPS107" s="117"/>
      <c r="FPT107" s="117"/>
      <c r="FPU107" s="117"/>
      <c r="FPV107" s="117"/>
      <c r="FPW107" s="117"/>
      <c r="FPX107" s="117"/>
      <c r="FPY107" s="117"/>
      <c r="FPZ107" s="117"/>
      <c r="FQA107" s="117"/>
      <c r="FQB107" s="117"/>
      <c r="FQC107" s="117"/>
      <c r="FQD107" s="117"/>
      <c r="FQE107" s="117"/>
      <c r="FQF107" s="117"/>
      <c r="FQG107" s="117"/>
      <c r="FQH107" s="117"/>
      <c r="FQI107" s="117"/>
      <c r="FQJ107" s="117"/>
      <c r="FQK107" s="117"/>
      <c r="FQL107" s="117"/>
      <c r="FQM107" s="117"/>
      <c r="FQN107" s="117"/>
      <c r="FQO107" s="117"/>
      <c r="FQP107" s="117"/>
      <c r="FQQ107" s="117"/>
      <c r="FQR107" s="117"/>
      <c r="FQS107" s="117"/>
      <c r="FQT107" s="117"/>
      <c r="FQU107" s="117"/>
      <c r="FQV107" s="117"/>
      <c r="FQW107" s="117"/>
      <c r="FQX107" s="117"/>
      <c r="FQY107" s="117"/>
      <c r="FQZ107" s="117"/>
      <c r="FRA107" s="117"/>
      <c r="FRB107" s="117"/>
      <c r="FRC107" s="117"/>
      <c r="FRD107" s="117"/>
      <c r="FRE107" s="117"/>
      <c r="FRF107" s="117"/>
      <c r="FRG107" s="117"/>
      <c r="FRH107" s="117"/>
      <c r="FRI107" s="117"/>
      <c r="FRJ107" s="117"/>
      <c r="FRK107" s="117"/>
      <c r="FRL107" s="117"/>
      <c r="FRM107" s="117"/>
      <c r="FRN107" s="117"/>
      <c r="FRO107" s="117"/>
      <c r="FRP107" s="117"/>
      <c r="FRQ107" s="117"/>
      <c r="FRR107" s="117"/>
      <c r="FRS107" s="117"/>
      <c r="FRT107" s="117"/>
      <c r="FRU107" s="117"/>
      <c r="FRV107" s="117"/>
      <c r="FRW107" s="117"/>
      <c r="FRX107" s="117"/>
      <c r="FRY107" s="117"/>
      <c r="FRZ107" s="117"/>
      <c r="FSA107" s="117"/>
      <c r="FSB107" s="117"/>
      <c r="FSC107" s="117"/>
      <c r="FSD107" s="117"/>
      <c r="FSE107" s="117"/>
      <c r="FSF107" s="117"/>
      <c r="FSG107" s="117"/>
      <c r="FSH107" s="117"/>
      <c r="FSI107" s="117"/>
      <c r="FSJ107" s="117"/>
      <c r="FSK107" s="117"/>
      <c r="FSL107" s="117"/>
      <c r="FSM107" s="117"/>
      <c r="FSN107" s="117"/>
      <c r="FSO107" s="117"/>
      <c r="FSP107" s="117"/>
      <c r="FSQ107" s="117"/>
      <c r="FSR107" s="117"/>
      <c r="FSS107" s="117"/>
      <c r="FST107" s="117"/>
      <c r="FSU107" s="117"/>
      <c r="FSV107" s="117"/>
      <c r="FSW107" s="117"/>
      <c r="FSX107" s="117"/>
      <c r="FSY107" s="117"/>
      <c r="FSZ107" s="117"/>
      <c r="FTA107" s="117"/>
      <c r="FTB107" s="117"/>
      <c r="FTC107" s="117"/>
      <c r="FTD107" s="117"/>
      <c r="FTE107" s="117"/>
      <c r="FTF107" s="117"/>
      <c r="FTG107" s="117"/>
      <c r="FTH107" s="117"/>
      <c r="FTI107" s="117"/>
      <c r="FTJ107" s="117"/>
      <c r="FTK107" s="117"/>
      <c r="FTL107" s="117"/>
      <c r="FTM107" s="117"/>
      <c r="FTN107" s="117"/>
      <c r="FTO107" s="117"/>
      <c r="FTP107" s="117"/>
      <c r="FTQ107" s="117"/>
      <c r="FTR107" s="117"/>
      <c r="FTS107" s="117"/>
      <c r="FTT107" s="117"/>
      <c r="FTU107" s="117"/>
      <c r="FTV107" s="117"/>
      <c r="FTW107" s="117"/>
      <c r="FTX107" s="117"/>
      <c r="FTY107" s="117"/>
      <c r="FTZ107" s="117"/>
      <c r="FUA107" s="117"/>
      <c r="FUB107" s="117"/>
      <c r="FUC107" s="117"/>
      <c r="FUD107" s="117"/>
      <c r="FUE107" s="117"/>
      <c r="FUF107" s="117"/>
      <c r="FUG107" s="117"/>
      <c r="FUH107" s="117"/>
      <c r="FUI107" s="117"/>
      <c r="FUJ107" s="117"/>
      <c r="FUK107" s="117"/>
      <c r="FUL107" s="117"/>
      <c r="FUM107" s="117"/>
      <c r="FUN107" s="117"/>
      <c r="FUO107" s="117"/>
      <c r="FUP107" s="117"/>
      <c r="FUQ107" s="117"/>
      <c r="FUR107" s="117"/>
      <c r="FUS107" s="117"/>
      <c r="FUT107" s="117"/>
      <c r="FUU107" s="117"/>
      <c r="FUV107" s="117"/>
      <c r="FUW107" s="117"/>
      <c r="FUX107" s="117"/>
      <c r="FUY107" s="117"/>
      <c r="FUZ107" s="117"/>
      <c r="FVA107" s="117"/>
      <c r="FVB107" s="117"/>
      <c r="FVC107" s="117"/>
      <c r="FVD107" s="117"/>
      <c r="FVE107" s="117"/>
      <c r="FVF107" s="117"/>
      <c r="FVG107" s="117"/>
      <c r="FVH107" s="117"/>
      <c r="FVI107" s="117"/>
      <c r="FVJ107" s="117"/>
      <c r="FVK107" s="117"/>
      <c r="FVL107" s="117"/>
      <c r="FVM107" s="117"/>
      <c r="FVN107" s="117"/>
      <c r="FVO107" s="117"/>
      <c r="FVP107" s="117"/>
      <c r="FVQ107" s="117"/>
      <c r="FVR107" s="117"/>
      <c r="FVS107" s="117"/>
      <c r="FVT107" s="117"/>
      <c r="FVU107" s="117"/>
      <c r="FVV107" s="117"/>
      <c r="FVW107" s="117"/>
      <c r="FVX107" s="117"/>
      <c r="FVY107" s="117"/>
      <c r="FVZ107" s="117"/>
      <c r="FWA107" s="117"/>
      <c r="FWB107" s="117"/>
      <c r="FWC107" s="117"/>
      <c r="FWD107" s="117"/>
      <c r="FWE107" s="117"/>
      <c r="FWF107" s="117"/>
      <c r="FWG107" s="117"/>
      <c r="FWH107" s="117"/>
      <c r="FWI107" s="117"/>
      <c r="FWJ107" s="117"/>
      <c r="FWK107" s="117"/>
      <c r="FWL107" s="117"/>
      <c r="FWM107" s="117"/>
      <c r="FWN107" s="117"/>
      <c r="FWO107" s="117"/>
      <c r="FWP107" s="117"/>
      <c r="FWQ107" s="117"/>
      <c r="FWR107" s="117"/>
      <c r="FWS107" s="117"/>
      <c r="FWT107" s="117"/>
      <c r="FWU107" s="117"/>
      <c r="FWV107" s="117"/>
      <c r="FWW107" s="117"/>
      <c r="FWX107" s="117"/>
      <c r="FWY107" s="117"/>
      <c r="FWZ107" s="117"/>
      <c r="FXA107" s="117"/>
      <c r="FXB107" s="117"/>
      <c r="FXC107" s="117"/>
      <c r="FXD107" s="117"/>
      <c r="FXE107" s="117"/>
      <c r="FXF107" s="117"/>
      <c r="FXG107" s="117"/>
      <c r="FXH107" s="117"/>
      <c r="FXI107" s="117"/>
      <c r="FXJ107" s="117"/>
      <c r="FXK107" s="117"/>
      <c r="FXL107" s="117"/>
      <c r="FXM107" s="117"/>
      <c r="FXN107" s="117"/>
      <c r="FXO107" s="117"/>
      <c r="FXP107" s="117"/>
      <c r="FXQ107" s="117"/>
      <c r="FXR107" s="117"/>
      <c r="FXS107" s="117"/>
      <c r="FXT107" s="117"/>
      <c r="FXU107" s="117"/>
      <c r="FXV107" s="117"/>
      <c r="FXW107" s="117"/>
      <c r="FXX107" s="117"/>
      <c r="FXY107" s="117"/>
      <c r="FXZ107" s="117"/>
      <c r="FYA107" s="117"/>
      <c r="FYB107" s="117"/>
      <c r="FYC107" s="117"/>
      <c r="FYD107" s="117"/>
      <c r="FYE107" s="117"/>
      <c r="FYF107" s="117"/>
      <c r="FYG107" s="117"/>
      <c r="FYH107" s="117"/>
      <c r="FYI107" s="117"/>
      <c r="FYJ107" s="117"/>
      <c r="FYK107" s="117"/>
      <c r="FYL107" s="117"/>
      <c r="FYM107" s="117"/>
      <c r="FYN107" s="117"/>
      <c r="FYO107" s="117"/>
      <c r="FYP107" s="117"/>
      <c r="FYQ107" s="117"/>
      <c r="FYR107" s="117"/>
      <c r="FYS107" s="117"/>
      <c r="FYT107" s="117"/>
      <c r="FYU107" s="117"/>
      <c r="FYV107" s="117"/>
      <c r="FYW107" s="117"/>
      <c r="FYX107" s="117"/>
      <c r="FYY107" s="117"/>
      <c r="FYZ107" s="117"/>
      <c r="FZA107" s="117"/>
      <c r="FZB107" s="117"/>
      <c r="FZC107" s="117"/>
      <c r="FZD107" s="117"/>
      <c r="FZE107" s="117"/>
      <c r="FZF107" s="117"/>
      <c r="FZG107" s="117"/>
      <c r="FZH107" s="117"/>
      <c r="FZI107" s="117"/>
      <c r="FZJ107" s="117"/>
      <c r="FZK107" s="117"/>
      <c r="FZL107" s="117"/>
      <c r="FZM107" s="117"/>
      <c r="FZN107" s="117"/>
      <c r="FZO107" s="117"/>
      <c r="FZP107" s="117"/>
      <c r="FZQ107" s="117"/>
      <c r="FZR107" s="117"/>
      <c r="FZS107" s="117"/>
      <c r="FZT107" s="117"/>
      <c r="FZU107" s="117"/>
      <c r="FZV107" s="117"/>
      <c r="FZW107" s="117"/>
      <c r="FZX107" s="117"/>
      <c r="FZY107" s="117"/>
      <c r="FZZ107" s="117"/>
      <c r="GAA107" s="117"/>
      <c r="GAB107" s="117"/>
      <c r="GAC107" s="117"/>
      <c r="GAD107" s="117"/>
      <c r="GAE107" s="117"/>
      <c r="GAF107" s="117"/>
      <c r="GAG107" s="117"/>
      <c r="GAH107" s="117"/>
      <c r="GAI107" s="117"/>
      <c r="GAJ107" s="117"/>
      <c r="GAK107" s="117"/>
      <c r="GAL107" s="117"/>
      <c r="GAM107" s="117"/>
      <c r="GAN107" s="117"/>
      <c r="GAO107" s="117"/>
      <c r="GAP107" s="117"/>
      <c r="GAQ107" s="117"/>
      <c r="GAR107" s="117"/>
      <c r="GAS107" s="117"/>
      <c r="GAT107" s="117"/>
      <c r="GAU107" s="117"/>
      <c r="GAV107" s="117"/>
      <c r="GAW107" s="117"/>
      <c r="GAX107" s="117"/>
      <c r="GAY107" s="117"/>
      <c r="GAZ107" s="117"/>
      <c r="GBA107" s="117"/>
      <c r="GBB107" s="117"/>
      <c r="GBC107" s="117"/>
      <c r="GBD107" s="117"/>
      <c r="GBE107" s="117"/>
      <c r="GBF107" s="117"/>
      <c r="GBG107" s="117"/>
      <c r="GBH107" s="117"/>
      <c r="GBI107" s="117"/>
      <c r="GBJ107" s="117"/>
      <c r="GBK107" s="117"/>
      <c r="GBL107" s="117"/>
      <c r="GBM107" s="117"/>
      <c r="GBN107" s="117"/>
      <c r="GBO107" s="117"/>
      <c r="GBP107" s="117"/>
      <c r="GBQ107" s="117"/>
      <c r="GBR107" s="117"/>
      <c r="GBS107" s="117"/>
      <c r="GBT107" s="117"/>
      <c r="GBU107" s="117"/>
      <c r="GBV107" s="117"/>
      <c r="GBW107" s="117"/>
      <c r="GBX107" s="117"/>
      <c r="GBY107" s="117"/>
      <c r="GBZ107" s="117"/>
      <c r="GCA107" s="117"/>
      <c r="GCB107" s="117"/>
      <c r="GCC107" s="117"/>
      <c r="GCD107" s="117"/>
      <c r="GCE107" s="117"/>
      <c r="GCF107" s="117"/>
      <c r="GCG107" s="117"/>
      <c r="GCH107" s="117"/>
      <c r="GCI107" s="117"/>
      <c r="GCJ107" s="117"/>
      <c r="GCK107" s="117"/>
      <c r="GCL107" s="117"/>
      <c r="GCM107" s="117"/>
      <c r="GCN107" s="117"/>
      <c r="GCO107" s="117"/>
      <c r="GCP107" s="117"/>
      <c r="GCQ107" s="117"/>
      <c r="GCR107" s="117"/>
      <c r="GCS107" s="117"/>
      <c r="GCT107" s="117"/>
      <c r="GCU107" s="117"/>
      <c r="GCV107" s="117"/>
      <c r="GCW107" s="117"/>
      <c r="GCX107" s="117"/>
      <c r="GCY107" s="117"/>
      <c r="GCZ107" s="117"/>
      <c r="GDA107" s="117"/>
      <c r="GDB107" s="117"/>
      <c r="GDC107" s="117"/>
      <c r="GDD107" s="117"/>
      <c r="GDE107" s="117"/>
      <c r="GDF107" s="117"/>
      <c r="GDG107" s="117"/>
      <c r="GDH107" s="117"/>
      <c r="GDI107" s="117"/>
      <c r="GDJ107" s="117"/>
      <c r="GDK107" s="117"/>
      <c r="GDL107" s="117"/>
      <c r="GDM107" s="117"/>
      <c r="GDN107" s="117"/>
      <c r="GDO107" s="117"/>
      <c r="GDP107" s="117"/>
      <c r="GDQ107" s="117"/>
      <c r="GDR107" s="117"/>
      <c r="GDS107" s="117"/>
      <c r="GDT107" s="117"/>
      <c r="GDU107" s="117"/>
      <c r="GDV107" s="117"/>
      <c r="GDW107" s="117"/>
      <c r="GDX107" s="117"/>
      <c r="GDY107" s="117"/>
      <c r="GDZ107" s="117"/>
      <c r="GEA107" s="117"/>
      <c r="GEB107" s="117"/>
      <c r="GEC107" s="117"/>
      <c r="GED107" s="117"/>
      <c r="GEE107" s="117"/>
      <c r="GEF107" s="117"/>
      <c r="GEG107" s="117"/>
      <c r="GEH107" s="117"/>
      <c r="GEI107" s="117"/>
      <c r="GEJ107" s="117"/>
      <c r="GEK107" s="117"/>
      <c r="GEL107" s="117"/>
      <c r="GEM107" s="117"/>
      <c r="GEN107" s="117"/>
      <c r="GEO107" s="117"/>
      <c r="GEP107" s="117"/>
      <c r="GEQ107" s="117"/>
      <c r="GER107" s="117"/>
      <c r="GES107" s="117"/>
      <c r="GET107" s="117"/>
      <c r="GEU107" s="117"/>
      <c r="GEV107" s="117"/>
      <c r="GEW107" s="117"/>
      <c r="GEX107" s="117"/>
      <c r="GEY107" s="117"/>
      <c r="GEZ107" s="117"/>
      <c r="GFA107" s="117"/>
      <c r="GFB107" s="117"/>
      <c r="GFC107" s="117"/>
      <c r="GFD107" s="117"/>
      <c r="GFE107" s="117"/>
      <c r="GFF107" s="117"/>
      <c r="GFG107" s="117"/>
      <c r="GFH107" s="117"/>
      <c r="GFI107" s="117"/>
      <c r="GFJ107" s="117"/>
      <c r="GFK107" s="117"/>
      <c r="GFL107" s="117"/>
      <c r="GFM107" s="117"/>
      <c r="GFN107" s="117"/>
      <c r="GFO107" s="117"/>
      <c r="GFP107" s="117"/>
      <c r="GFQ107" s="117"/>
      <c r="GFR107" s="117"/>
      <c r="GFS107" s="117"/>
      <c r="GFT107" s="117"/>
      <c r="GFU107" s="117"/>
      <c r="GFV107" s="117"/>
      <c r="GFW107" s="117"/>
      <c r="GFX107" s="117"/>
      <c r="GFY107" s="117"/>
      <c r="GFZ107" s="117"/>
      <c r="GGA107" s="117"/>
      <c r="GGB107" s="117"/>
      <c r="GGC107" s="117"/>
      <c r="GGD107" s="117"/>
      <c r="GGE107" s="117"/>
      <c r="GGF107" s="117"/>
      <c r="GGG107" s="117"/>
      <c r="GGH107" s="117"/>
      <c r="GGI107" s="117"/>
      <c r="GGJ107" s="117"/>
      <c r="GGK107" s="117"/>
      <c r="GGL107" s="117"/>
      <c r="GGM107" s="117"/>
      <c r="GGN107" s="117"/>
      <c r="GGO107" s="117"/>
      <c r="GGP107" s="117"/>
      <c r="GGQ107" s="117"/>
      <c r="GGR107" s="117"/>
      <c r="GGS107" s="117"/>
      <c r="GGT107" s="117"/>
      <c r="GGU107" s="117"/>
      <c r="GGV107" s="117"/>
      <c r="GGW107" s="117"/>
      <c r="GGX107" s="117"/>
      <c r="GGY107" s="117"/>
      <c r="GGZ107" s="117"/>
      <c r="GHA107" s="117"/>
      <c r="GHB107" s="117"/>
      <c r="GHC107" s="117"/>
      <c r="GHD107" s="117"/>
      <c r="GHE107" s="117"/>
      <c r="GHF107" s="117"/>
      <c r="GHG107" s="117"/>
      <c r="GHH107" s="117"/>
      <c r="GHI107" s="117"/>
      <c r="GHJ107" s="117"/>
      <c r="GHK107" s="117"/>
      <c r="GHL107" s="117"/>
      <c r="GHM107" s="117"/>
      <c r="GHN107" s="117"/>
      <c r="GHO107" s="117"/>
      <c r="GHP107" s="117"/>
      <c r="GHQ107" s="117"/>
      <c r="GHR107" s="117"/>
      <c r="GHS107" s="117"/>
      <c r="GHT107" s="117"/>
      <c r="GHU107" s="117"/>
      <c r="GHV107" s="117"/>
      <c r="GHW107" s="117"/>
      <c r="GHX107" s="117"/>
      <c r="GHY107" s="117"/>
      <c r="GHZ107" s="117"/>
      <c r="GIA107" s="117"/>
      <c r="GIB107" s="117"/>
      <c r="GIC107" s="117"/>
      <c r="GID107" s="117"/>
      <c r="GIE107" s="117"/>
      <c r="GIF107" s="117"/>
      <c r="GIG107" s="117"/>
      <c r="GIH107" s="117"/>
      <c r="GII107" s="117"/>
      <c r="GIJ107" s="117"/>
      <c r="GIK107" s="117"/>
      <c r="GIL107" s="117"/>
      <c r="GIM107" s="117"/>
      <c r="GIN107" s="117"/>
      <c r="GIO107" s="117"/>
      <c r="GIP107" s="117"/>
      <c r="GIQ107" s="117"/>
      <c r="GIR107" s="117"/>
      <c r="GIS107" s="117"/>
      <c r="GIT107" s="117"/>
      <c r="GIU107" s="117"/>
      <c r="GIV107" s="117"/>
      <c r="GIW107" s="117"/>
      <c r="GIX107" s="117"/>
      <c r="GIY107" s="117"/>
      <c r="GIZ107" s="117"/>
      <c r="GJA107" s="117"/>
      <c r="GJB107" s="117"/>
      <c r="GJC107" s="117"/>
      <c r="GJD107" s="117"/>
      <c r="GJE107" s="117"/>
      <c r="GJF107" s="117"/>
      <c r="GJG107" s="117"/>
      <c r="GJH107" s="117"/>
      <c r="GJI107" s="117"/>
      <c r="GJJ107" s="117"/>
      <c r="GJK107" s="117"/>
      <c r="GJL107" s="117"/>
      <c r="GJM107" s="117"/>
      <c r="GJN107" s="117"/>
      <c r="GJO107" s="117"/>
      <c r="GJP107" s="117"/>
      <c r="GJQ107" s="117"/>
      <c r="GJR107" s="117"/>
      <c r="GJS107" s="117"/>
      <c r="GJT107" s="117"/>
      <c r="GJU107" s="117"/>
      <c r="GJV107" s="117"/>
      <c r="GJW107" s="117"/>
      <c r="GJX107" s="117"/>
      <c r="GJY107" s="117"/>
      <c r="GJZ107" s="117"/>
      <c r="GKA107" s="117"/>
      <c r="GKB107" s="117"/>
      <c r="GKC107" s="117"/>
      <c r="GKD107" s="117"/>
      <c r="GKE107" s="117"/>
      <c r="GKF107" s="117"/>
      <c r="GKG107" s="117"/>
      <c r="GKH107" s="117"/>
      <c r="GKI107" s="117"/>
      <c r="GKJ107" s="117"/>
      <c r="GKK107" s="117"/>
      <c r="GKL107" s="117"/>
      <c r="GKM107" s="117"/>
      <c r="GKN107" s="117"/>
      <c r="GKO107" s="117"/>
      <c r="GKP107" s="117"/>
      <c r="GKQ107" s="117"/>
      <c r="GKR107" s="117"/>
      <c r="GKS107" s="117"/>
      <c r="GKT107" s="117"/>
      <c r="GKU107" s="117"/>
      <c r="GKV107" s="117"/>
      <c r="GKW107" s="117"/>
      <c r="GKX107" s="117"/>
      <c r="GKY107" s="117"/>
      <c r="GKZ107" s="117"/>
      <c r="GLA107" s="117"/>
      <c r="GLB107" s="117"/>
      <c r="GLC107" s="117"/>
      <c r="GLD107" s="117"/>
      <c r="GLE107" s="117"/>
      <c r="GLF107" s="117"/>
      <c r="GLG107" s="117"/>
      <c r="GLH107" s="117"/>
      <c r="GLI107" s="117"/>
      <c r="GLJ107" s="117"/>
      <c r="GLK107" s="117"/>
      <c r="GLL107" s="117"/>
      <c r="GLM107" s="117"/>
      <c r="GLN107" s="117"/>
      <c r="GLO107" s="117"/>
      <c r="GLP107" s="117"/>
      <c r="GLQ107" s="117"/>
      <c r="GLR107" s="117"/>
      <c r="GLS107" s="117"/>
      <c r="GLT107" s="117"/>
      <c r="GLU107" s="117"/>
      <c r="GLV107" s="117"/>
      <c r="GLW107" s="117"/>
      <c r="GLX107" s="117"/>
      <c r="GLY107" s="117"/>
      <c r="GLZ107" s="117"/>
      <c r="GMA107" s="117"/>
      <c r="GMB107" s="117"/>
      <c r="GMC107" s="117"/>
      <c r="GMD107" s="117"/>
      <c r="GME107" s="117"/>
      <c r="GMF107" s="117"/>
      <c r="GMG107" s="117"/>
      <c r="GMH107" s="117"/>
      <c r="GMI107" s="117"/>
      <c r="GMJ107" s="117"/>
      <c r="GMK107" s="117"/>
      <c r="GML107" s="117"/>
      <c r="GMM107" s="117"/>
      <c r="GMN107" s="117"/>
      <c r="GMO107" s="117"/>
      <c r="GMP107" s="117"/>
      <c r="GMQ107" s="117"/>
      <c r="GMR107" s="117"/>
      <c r="GMS107" s="117"/>
      <c r="GMT107" s="117"/>
      <c r="GMU107" s="117"/>
      <c r="GMV107" s="117"/>
      <c r="GMW107" s="117"/>
      <c r="GMX107" s="117"/>
      <c r="GMY107" s="117"/>
      <c r="GMZ107" s="117"/>
      <c r="GNA107" s="117"/>
      <c r="GNB107" s="117"/>
      <c r="GNC107" s="117"/>
      <c r="GND107" s="117"/>
      <c r="GNE107" s="117"/>
      <c r="GNF107" s="117"/>
      <c r="GNG107" s="117"/>
      <c r="GNH107" s="117"/>
      <c r="GNI107" s="117"/>
      <c r="GNJ107" s="117"/>
      <c r="GNK107" s="117"/>
      <c r="GNL107" s="117"/>
      <c r="GNM107" s="117"/>
      <c r="GNN107" s="117"/>
      <c r="GNO107" s="117"/>
      <c r="GNP107" s="117"/>
      <c r="GNQ107" s="117"/>
      <c r="GNR107" s="117"/>
      <c r="GNS107" s="117"/>
      <c r="GNT107" s="117"/>
      <c r="GNU107" s="117"/>
      <c r="GNV107" s="117"/>
      <c r="GNW107" s="117"/>
      <c r="GNX107" s="117"/>
      <c r="GNY107" s="117"/>
      <c r="GNZ107" s="117"/>
      <c r="GOA107" s="117"/>
      <c r="GOB107" s="117"/>
      <c r="GOC107" s="117"/>
      <c r="GOD107" s="117"/>
      <c r="GOE107" s="117"/>
      <c r="GOF107" s="117"/>
      <c r="GOG107" s="117"/>
      <c r="GOH107" s="117"/>
      <c r="GOI107" s="117"/>
      <c r="GOJ107" s="117"/>
      <c r="GOK107" s="117"/>
      <c r="GOL107" s="117"/>
      <c r="GOM107" s="117"/>
      <c r="GON107" s="117"/>
      <c r="GOO107" s="117"/>
      <c r="GOP107" s="117"/>
      <c r="GOQ107" s="117"/>
      <c r="GOR107" s="117"/>
      <c r="GOS107" s="117"/>
      <c r="GOT107" s="117"/>
      <c r="GOU107" s="117"/>
      <c r="GOV107" s="117"/>
      <c r="GOW107" s="117"/>
      <c r="GOX107" s="117"/>
      <c r="GOY107" s="117"/>
      <c r="GOZ107" s="117"/>
      <c r="GPA107" s="117"/>
      <c r="GPB107" s="117"/>
      <c r="GPC107" s="117"/>
      <c r="GPD107" s="117"/>
      <c r="GPE107" s="117"/>
      <c r="GPF107" s="117"/>
      <c r="GPG107" s="117"/>
      <c r="GPH107" s="117"/>
      <c r="GPI107" s="117"/>
      <c r="GPJ107" s="117"/>
      <c r="GPK107" s="117"/>
      <c r="GPL107" s="117"/>
      <c r="GPM107" s="117"/>
      <c r="GPN107" s="117"/>
      <c r="GPO107" s="117"/>
      <c r="GPP107" s="117"/>
      <c r="GPQ107" s="117"/>
      <c r="GPR107" s="117"/>
      <c r="GPS107" s="117"/>
      <c r="GPT107" s="117"/>
      <c r="GPU107" s="117"/>
      <c r="GPV107" s="117"/>
      <c r="GPW107" s="117"/>
      <c r="GPX107" s="117"/>
      <c r="GPY107" s="117"/>
      <c r="GPZ107" s="117"/>
      <c r="GQA107" s="117"/>
      <c r="GQB107" s="117"/>
      <c r="GQC107" s="117"/>
      <c r="GQD107" s="117"/>
      <c r="GQE107" s="117"/>
      <c r="GQF107" s="117"/>
      <c r="GQG107" s="117"/>
      <c r="GQH107" s="117"/>
      <c r="GQI107" s="117"/>
      <c r="GQJ107" s="117"/>
      <c r="GQK107" s="117"/>
      <c r="GQL107" s="117"/>
      <c r="GQM107" s="117"/>
      <c r="GQN107" s="117"/>
      <c r="GQO107" s="117"/>
      <c r="GQP107" s="117"/>
      <c r="GQQ107" s="117"/>
      <c r="GQR107" s="117"/>
      <c r="GQS107" s="117"/>
      <c r="GQT107" s="117"/>
      <c r="GQU107" s="117"/>
      <c r="GQV107" s="117"/>
      <c r="GQW107" s="117"/>
      <c r="GQX107" s="117"/>
      <c r="GQY107" s="117"/>
      <c r="GQZ107" s="117"/>
      <c r="GRA107" s="117"/>
      <c r="GRB107" s="117"/>
      <c r="GRC107" s="117"/>
      <c r="GRD107" s="117"/>
      <c r="GRE107" s="117"/>
      <c r="GRF107" s="117"/>
      <c r="GRG107" s="117"/>
      <c r="GRH107" s="117"/>
      <c r="GRI107" s="117"/>
      <c r="GRJ107" s="117"/>
      <c r="GRK107" s="117"/>
      <c r="GRL107" s="117"/>
      <c r="GRM107" s="117"/>
      <c r="GRN107" s="117"/>
      <c r="GRO107" s="117"/>
      <c r="GRP107" s="117"/>
      <c r="GRQ107" s="117"/>
      <c r="GRR107" s="117"/>
      <c r="GRS107" s="117"/>
      <c r="GRT107" s="117"/>
      <c r="GRU107" s="117"/>
      <c r="GRV107" s="117"/>
      <c r="GRW107" s="117"/>
      <c r="GRX107" s="117"/>
      <c r="GRY107" s="117"/>
      <c r="GRZ107" s="117"/>
      <c r="GSA107" s="117"/>
      <c r="GSB107" s="117"/>
      <c r="GSC107" s="117"/>
      <c r="GSD107" s="117"/>
      <c r="GSE107" s="117"/>
      <c r="GSF107" s="117"/>
      <c r="GSG107" s="117"/>
      <c r="GSH107" s="117"/>
      <c r="GSI107" s="117"/>
      <c r="GSJ107" s="117"/>
      <c r="GSK107" s="117"/>
      <c r="GSL107" s="117"/>
      <c r="GSM107" s="117"/>
      <c r="GSN107" s="117"/>
      <c r="GSO107" s="117"/>
      <c r="GSP107" s="117"/>
      <c r="GSQ107" s="117"/>
      <c r="GSR107" s="117"/>
      <c r="GSS107" s="117"/>
      <c r="GST107" s="117"/>
      <c r="GSU107" s="117"/>
      <c r="GSV107" s="117"/>
      <c r="GSW107" s="117"/>
      <c r="GSX107" s="117"/>
      <c r="GSY107" s="117"/>
      <c r="GSZ107" s="117"/>
      <c r="GTA107" s="117"/>
      <c r="GTB107" s="117"/>
      <c r="GTC107" s="117"/>
      <c r="GTD107" s="117"/>
      <c r="GTE107" s="117"/>
      <c r="GTF107" s="117"/>
      <c r="GTG107" s="117"/>
      <c r="GTH107" s="117"/>
      <c r="GTI107" s="117"/>
      <c r="GTJ107" s="117"/>
      <c r="GTK107" s="117"/>
      <c r="GTL107" s="117"/>
      <c r="GTM107" s="117"/>
      <c r="GTN107" s="117"/>
      <c r="GTO107" s="117"/>
      <c r="GTP107" s="117"/>
      <c r="GTQ107" s="117"/>
      <c r="GTR107" s="117"/>
      <c r="GTS107" s="117"/>
      <c r="GTT107" s="117"/>
      <c r="GTU107" s="117"/>
      <c r="GTV107" s="117"/>
      <c r="GTW107" s="117"/>
      <c r="GTX107" s="117"/>
      <c r="GTY107" s="117"/>
      <c r="GTZ107" s="117"/>
      <c r="GUA107" s="117"/>
      <c r="GUB107" s="117"/>
      <c r="GUC107" s="117"/>
      <c r="GUD107" s="117"/>
      <c r="GUE107" s="117"/>
      <c r="GUF107" s="117"/>
      <c r="GUG107" s="117"/>
      <c r="GUH107" s="117"/>
      <c r="GUI107" s="117"/>
      <c r="GUJ107" s="117"/>
      <c r="GUK107" s="117"/>
      <c r="GUL107" s="117"/>
      <c r="GUM107" s="117"/>
      <c r="GUN107" s="117"/>
      <c r="GUO107" s="117"/>
      <c r="GUP107" s="117"/>
      <c r="GUQ107" s="117"/>
      <c r="GUR107" s="117"/>
      <c r="GUS107" s="117"/>
      <c r="GUT107" s="117"/>
      <c r="GUU107" s="117"/>
      <c r="GUV107" s="117"/>
      <c r="GUW107" s="117"/>
      <c r="GUX107" s="117"/>
      <c r="GUY107" s="117"/>
      <c r="GUZ107" s="117"/>
      <c r="GVA107" s="117"/>
      <c r="GVB107" s="117"/>
      <c r="GVC107" s="117"/>
      <c r="GVD107" s="117"/>
      <c r="GVE107" s="117"/>
      <c r="GVF107" s="117"/>
      <c r="GVG107" s="117"/>
      <c r="GVH107" s="117"/>
      <c r="GVI107" s="117"/>
      <c r="GVJ107" s="117"/>
      <c r="GVK107" s="117"/>
      <c r="GVL107" s="117"/>
      <c r="GVM107" s="117"/>
      <c r="GVN107" s="117"/>
      <c r="GVO107" s="117"/>
      <c r="GVP107" s="117"/>
      <c r="GVQ107" s="117"/>
      <c r="GVR107" s="117"/>
      <c r="GVS107" s="117"/>
      <c r="GVT107" s="117"/>
      <c r="GVU107" s="117"/>
      <c r="GVV107" s="117"/>
      <c r="GVW107" s="117"/>
      <c r="GVX107" s="117"/>
      <c r="GVY107" s="117"/>
      <c r="GVZ107" s="117"/>
      <c r="GWA107" s="117"/>
      <c r="GWB107" s="117"/>
      <c r="GWC107" s="117"/>
      <c r="GWD107" s="117"/>
      <c r="GWE107" s="117"/>
      <c r="GWF107" s="117"/>
      <c r="GWG107" s="117"/>
      <c r="GWH107" s="117"/>
      <c r="GWI107" s="117"/>
      <c r="GWJ107" s="117"/>
      <c r="GWK107" s="117"/>
      <c r="GWL107" s="117"/>
      <c r="GWM107" s="117"/>
      <c r="GWN107" s="117"/>
      <c r="GWO107" s="117"/>
      <c r="GWP107" s="117"/>
      <c r="GWQ107" s="117"/>
      <c r="GWR107" s="117"/>
      <c r="GWS107" s="117"/>
      <c r="GWT107" s="117"/>
      <c r="GWU107" s="117"/>
      <c r="GWV107" s="117"/>
      <c r="GWW107" s="117"/>
      <c r="GWX107" s="117"/>
      <c r="GWY107" s="117"/>
      <c r="GWZ107" s="117"/>
      <c r="GXA107" s="117"/>
      <c r="GXB107" s="117"/>
      <c r="GXC107" s="117"/>
      <c r="GXD107" s="117"/>
      <c r="GXE107" s="117"/>
      <c r="GXF107" s="117"/>
      <c r="GXG107" s="117"/>
      <c r="GXH107" s="117"/>
      <c r="GXI107" s="117"/>
      <c r="GXJ107" s="117"/>
      <c r="GXK107" s="117"/>
      <c r="GXL107" s="117"/>
      <c r="GXM107" s="117"/>
      <c r="GXN107" s="117"/>
      <c r="GXO107" s="117"/>
      <c r="GXP107" s="117"/>
      <c r="GXQ107" s="117"/>
      <c r="GXR107" s="117"/>
      <c r="GXS107" s="117"/>
      <c r="GXT107" s="117"/>
      <c r="GXU107" s="117"/>
      <c r="GXV107" s="117"/>
      <c r="GXW107" s="117"/>
      <c r="GXX107" s="117"/>
      <c r="GXY107" s="117"/>
      <c r="GXZ107" s="117"/>
      <c r="GYA107" s="117"/>
      <c r="GYB107" s="117"/>
      <c r="GYC107" s="117"/>
      <c r="GYD107" s="117"/>
      <c r="GYE107" s="117"/>
      <c r="GYF107" s="117"/>
      <c r="GYG107" s="117"/>
      <c r="GYH107" s="117"/>
      <c r="GYI107" s="117"/>
      <c r="GYJ107" s="117"/>
      <c r="GYK107" s="117"/>
      <c r="GYL107" s="117"/>
      <c r="GYM107" s="117"/>
      <c r="GYN107" s="117"/>
      <c r="GYO107" s="117"/>
      <c r="GYP107" s="117"/>
      <c r="GYQ107" s="117"/>
      <c r="GYR107" s="117"/>
      <c r="GYS107" s="117"/>
      <c r="GYT107" s="117"/>
      <c r="GYU107" s="117"/>
      <c r="GYV107" s="117"/>
      <c r="GYW107" s="117"/>
      <c r="GYX107" s="117"/>
      <c r="GYY107" s="117"/>
      <c r="GYZ107" s="117"/>
      <c r="GZA107" s="117"/>
      <c r="GZB107" s="117"/>
      <c r="GZC107" s="117"/>
      <c r="GZD107" s="117"/>
      <c r="GZE107" s="117"/>
      <c r="GZF107" s="117"/>
      <c r="GZG107" s="117"/>
      <c r="GZH107" s="117"/>
      <c r="GZI107" s="117"/>
      <c r="GZJ107" s="117"/>
      <c r="GZK107" s="117"/>
      <c r="GZL107" s="117"/>
      <c r="GZM107" s="117"/>
      <c r="GZN107" s="117"/>
      <c r="GZO107" s="117"/>
      <c r="GZP107" s="117"/>
      <c r="GZQ107" s="117"/>
      <c r="GZR107" s="117"/>
      <c r="GZS107" s="117"/>
      <c r="GZT107" s="117"/>
      <c r="GZU107" s="117"/>
      <c r="GZV107" s="117"/>
      <c r="GZW107" s="117"/>
      <c r="GZX107" s="117"/>
      <c r="GZY107" s="117"/>
      <c r="GZZ107" s="117"/>
      <c r="HAA107" s="117"/>
      <c r="HAB107" s="117"/>
      <c r="HAC107" s="117"/>
      <c r="HAD107" s="117"/>
      <c r="HAE107" s="117"/>
      <c r="HAF107" s="117"/>
      <c r="HAG107" s="117"/>
      <c r="HAH107" s="117"/>
      <c r="HAI107" s="117"/>
      <c r="HAJ107" s="117"/>
      <c r="HAK107" s="117"/>
      <c r="HAL107" s="117"/>
      <c r="HAM107" s="117"/>
      <c r="HAN107" s="117"/>
      <c r="HAO107" s="117"/>
      <c r="HAP107" s="117"/>
      <c r="HAQ107" s="117"/>
      <c r="HAR107" s="117"/>
      <c r="HAS107" s="117"/>
      <c r="HAT107" s="117"/>
      <c r="HAU107" s="117"/>
      <c r="HAV107" s="117"/>
      <c r="HAW107" s="117"/>
      <c r="HAX107" s="117"/>
      <c r="HAY107" s="117"/>
      <c r="HAZ107" s="117"/>
      <c r="HBA107" s="117"/>
      <c r="HBB107" s="117"/>
      <c r="HBC107" s="117"/>
      <c r="HBD107" s="117"/>
      <c r="HBE107" s="117"/>
      <c r="HBF107" s="117"/>
      <c r="HBG107" s="117"/>
      <c r="HBH107" s="117"/>
      <c r="HBI107" s="117"/>
      <c r="HBJ107" s="117"/>
      <c r="HBK107" s="117"/>
      <c r="HBL107" s="117"/>
      <c r="HBM107" s="117"/>
      <c r="HBN107" s="117"/>
      <c r="HBO107" s="117"/>
      <c r="HBP107" s="117"/>
      <c r="HBQ107" s="117"/>
      <c r="HBR107" s="117"/>
      <c r="HBS107" s="117"/>
      <c r="HBT107" s="117"/>
      <c r="HBU107" s="117"/>
      <c r="HBV107" s="117"/>
      <c r="HBW107" s="117"/>
      <c r="HBX107" s="117"/>
      <c r="HBY107" s="117"/>
      <c r="HBZ107" s="117"/>
      <c r="HCA107" s="117"/>
      <c r="HCB107" s="117"/>
      <c r="HCC107" s="117"/>
      <c r="HCD107" s="117"/>
      <c r="HCE107" s="117"/>
      <c r="HCF107" s="117"/>
      <c r="HCG107" s="117"/>
      <c r="HCH107" s="117"/>
      <c r="HCI107" s="117"/>
      <c r="HCJ107" s="117"/>
      <c r="HCK107" s="117"/>
      <c r="HCL107" s="117"/>
      <c r="HCM107" s="117"/>
      <c r="HCN107" s="117"/>
      <c r="HCO107" s="117"/>
      <c r="HCP107" s="117"/>
      <c r="HCQ107" s="117"/>
      <c r="HCR107" s="117"/>
      <c r="HCS107" s="117"/>
      <c r="HCT107" s="117"/>
      <c r="HCU107" s="117"/>
      <c r="HCV107" s="117"/>
      <c r="HCW107" s="117"/>
      <c r="HCX107" s="117"/>
      <c r="HCY107" s="117"/>
      <c r="HCZ107" s="117"/>
      <c r="HDA107" s="117"/>
      <c r="HDB107" s="117"/>
      <c r="HDC107" s="117"/>
      <c r="HDD107" s="117"/>
      <c r="HDE107" s="117"/>
      <c r="HDF107" s="117"/>
      <c r="HDG107" s="117"/>
      <c r="HDH107" s="117"/>
      <c r="HDI107" s="117"/>
      <c r="HDJ107" s="117"/>
      <c r="HDK107" s="117"/>
      <c r="HDL107" s="117"/>
      <c r="HDM107" s="117"/>
      <c r="HDN107" s="117"/>
      <c r="HDO107" s="117"/>
      <c r="HDP107" s="117"/>
      <c r="HDQ107" s="117"/>
      <c r="HDR107" s="117"/>
      <c r="HDS107" s="117"/>
      <c r="HDT107" s="117"/>
      <c r="HDU107" s="117"/>
      <c r="HDV107" s="117"/>
      <c r="HDW107" s="117"/>
      <c r="HDX107" s="117"/>
      <c r="HDY107" s="117"/>
      <c r="HDZ107" s="117"/>
      <c r="HEA107" s="117"/>
      <c r="HEB107" s="117"/>
      <c r="HEC107" s="117"/>
      <c r="HED107" s="117"/>
      <c r="HEE107" s="117"/>
      <c r="HEF107" s="117"/>
      <c r="HEG107" s="117"/>
      <c r="HEH107" s="117"/>
      <c r="HEI107" s="117"/>
      <c r="HEJ107" s="117"/>
      <c r="HEK107" s="117"/>
      <c r="HEL107" s="117"/>
      <c r="HEM107" s="117"/>
      <c r="HEN107" s="117"/>
      <c r="HEO107" s="117"/>
      <c r="HEP107" s="117"/>
      <c r="HEQ107" s="117"/>
      <c r="HER107" s="117"/>
      <c r="HES107" s="117"/>
      <c r="HET107" s="117"/>
      <c r="HEU107" s="117"/>
      <c r="HEV107" s="117"/>
      <c r="HEW107" s="117"/>
      <c r="HEX107" s="117"/>
      <c r="HEY107" s="117"/>
      <c r="HEZ107" s="117"/>
      <c r="HFA107" s="117"/>
      <c r="HFB107" s="117"/>
      <c r="HFC107" s="117"/>
      <c r="HFD107" s="117"/>
      <c r="HFE107" s="117"/>
      <c r="HFF107" s="117"/>
      <c r="HFG107" s="117"/>
      <c r="HFH107" s="117"/>
      <c r="HFI107" s="117"/>
      <c r="HFJ107" s="117"/>
      <c r="HFK107" s="117"/>
      <c r="HFL107" s="117"/>
      <c r="HFM107" s="117"/>
      <c r="HFN107" s="117"/>
      <c r="HFO107" s="117"/>
      <c r="HFP107" s="117"/>
      <c r="HFQ107" s="117"/>
      <c r="HFR107" s="117"/>
      <c r="HFS107" s="117"/>
      <c r="HFT107" s="117"/>
      <c r="HFU107" s="117"/>
      <c r="HFV107" s="117"/>
      <c r="HFW107" s="117"/>
      <c r="HFX107" s="117"/>
      <c r="HFY107" s="117"/>
      <c r="HFZ107" s="117"/>
      <c r="HGA107" s="117"/>
      <c r="HGB107" s="117"/>
      <c r="HGC107" s="117"/>
      <c r="HGD107" s="117"/>
      <c r="HGE107" s="117"/>
      <c r="HGF107" s="117"/>
      <c r="HGG107" s="117"/>
      <c r="HGH107" s="117"/>
      <c r="HGI107" s="117"/>
      <c r="HGJ107" s="117"/>
      <c r="HGK107" s="117"/>
      <c r="HGL107" s="117"/>
      <c r="HGM107" s="117"/>
      <c r="HGN107" s="117"/>
      <c r="HGO107" s="117"/>
      <c r="HGP107" s="117"/>
      <c r="HGQ107" s="117"/>
      <c r="HGR107" s="117"/>
      <c r="HGS107" s="117"/>
      <c r="HGT107" s="117"/>
      <c r="HGU107" s="117"/>
      <c r="HGV107" s="117"/>
      <c r="HGW107" s="117"/>
      <c r="HGX107" s="117"/>
      <c r="HGY107" s="117"/>
      <c r="HGZ107" s="117"/>
      <c r="HHA107" s="117"/>
      <c r="HHB107" s="117"/>
      <c r="HHC107" s="117"/>
      <c r="HHD107" s="117"/>
      <c r="HHE107" s="117"/>
      <c r="HHF107" s="117"/>
      <c r="HHG107" s="117"/>
      <c r="HHH107" s="117"/>
      <c r="HHI107" s="117"/>
      <c r="HHJ107" s="117"/>
      <c r="HHK107" s="117"/>
      <c r="HHL107" s="117"/>
      <c r="HHM107" s="117"/>
      <c r="HHN107" s="117"/>
      <c r="HHO107" s="117"/>
      <c r="HHP107" s="117"/>
      <c r="HHQ107" s="117"/>
      <c r="HHR107" s="117"/>
      <c r="HHS107" s="117"/>
      <c r="HHT107" s="117"/>
      <c r="HHU107" s="117"/>
      <c r="HHV107" s="117"/>
      <c r="HHW107" s="117"/>
      <c r="HHX107" s="117"/>
      <c r="HHY107" s="117"/>
      <c r="HHZ107" s="117"/>
      <c r="HIA107" s="117"/>
      <c r="HIB107" s="117"/>
      <c r="HIC107" s="117"/>
      <c r="HID107" s="117"/>
      <c r="HIE107" s="117"/>
      <c r="HIF107" s="117"/>
      <c r="HIG107" s="117"/>
      <c r="HIH107" s="117"/>
      <c r="HII107" s="117"/>
      <c r="HIJ107" s="117"/>
      <c r="HIK107" s="117"/>
      <c r="HIL107" s="117"/>
      <c r="HIM107" s="117"/>
      <c r="HIN107" s="117"/>
      <c r="HIO107" s="117"/>
      <c r="HIP107" s="117"/>
      <c r="HIQ107" s="117"/>
      <c r="HIR107" s="117"/>
      <c r="HIS107" s="117"/>
      <c r="HIT107" s="117"/>
      <c r="HIU107" s="117"/>
      <c r="HIV107" s="117"/>
      <c r="HIW107" s="117"/>
      <c r="HIX107" s="117"/>
      <c r="HIY107" s="117"/>
      <c r="HIZ107" s="117"/>
      <c r="HJA107" s="117"/>
      <c r="HJB107" s="117"/>
      <c r="HJC107" s="117"/>
      <c r="HJD107" s="117"/>
      <c r="HJE107" s="117"/>
      <c r="HJF107" s="117"/>
      <c r="HJG107" s="117"/>
      <c r="HJH107" s="117"/>
      <c r="HJI107" s="117"/>
      <c r="HJJ107" s="117"/>
      <c r="HJK107" s="117"/>
      <c r="HJL107" s="117"/>
      <c r="HJM107" s="117"/>
      <c r="HJN107" s="117"/>
      <c r="HJO107" s="117"/>
      <c r="HJP107" s="117"/>
      <c r="HJQ107" s="117"/>
      <c r="HJR107" s="117"/>
      <c r="HJS107" s="117"/>
      <c r="HJT107" s="117"/>
      <c r="HJU107" s="117"/>
      <c r="HJV107" s="117"/>
      <c r="HJW107" s="117"/>
      <c r="HJX107" s="117"/>
      <c r="HJY107" s="117"/>
      <c r="HJZ107" s="117"/>
      <c r="HKA107" s="117"/>
      <c r="HKB107" s="117"/>
      <c r="HKC107" s="117"/>
      <c r="HKD107" s="117"/>
      <c r="HKE107" s="117"/>
      <c r="HKF107" s="117"/>
      <c r="HKG107" s="117"/>
      <c r="HKH107" s="117"/>
      <c r="HKI107" s="117"/>
      <c r="HKJ107" s="117"/>
      <c r="HKK107" s="117"/>
      <c r="HKL107" s="117"/>
      <c r="HKM107" s="117"/>
      <c r="HKN107" s="117"/>
      <c r="HKO107" s="117"/>
      <c r="HKP107" s="117"/>
      <c r="HKQ107" s="117"/>
      <c r="HKR107" s="117"/>
      <c r="HKS107" s="117"/>
      <c r="HKT107" s="117"/>
      <c r="HKU107" s="117"/>
      <c r="HKV107" s="117"/>
      <c r="HKW107" s="117"/>
      <c r="HKX107" s="117"/>
      <c r="HKY107" s="117"/>
      <c r="HKZ107" s="117"/>
      <c r="HLA107" s="117"/>
      <c r="HLB107" s="117"/>
      <c r="HLC107" s="117"/>
      <c r="HLD107" s="117"/>
      <c r="HLE107" s="117"/>
      <c r="HLF107" s="117"/>
      <c r="HLG107" s="117"/>
      <c r="HLH107" s="117"/>
      <c r="HLI107" s="117"/>
      <c r="HLJ107" s="117"/>
      <c r="HLK107" s="117"/>
      <c r="HLL107" s="117"/>
      <c r="HLM107" s="117"/>
      <c r="HLN107" s="117"/>
      <c r="HLO107" s="117"/>
      <c r="HLP107" s="117"/>
      <c r="HLQ107" s="117"/>
      <c r="HLR107" s="117"/>
      <c r="HLS107" s="117"/>
      <c r="HLT107" s="117"/>
      <c r="HLU107" s="117"/>
      <c r="HLV107" s="117"/>
      <c r="HLW107" s="117"/>
      <c r="HLX107" s="117"/>
      <c r="HLY107" s="117"/>
      <c r="HLZ107" s="117"/>
      <c r="HMA107" s="117"/>
      <c r="HMB107" s="117"/>
      <c r="HMC107" s="117"/>
      <c r="HMD107" s="117"/>
      <c r="HME107" s="117"/>
      <c r="HMF107" s="117"/>
      <c r="HMG107" s="117"/>
      <c r="HMH107" s="117"/>
      <c r="HMI107" s="117"/>
      <c r="HMJ107" s="117"/>
      <c r="HMK107" s="117"/>
      <c r="HML107" s="117"/>
      <c r="HMM107" s="117"/>
      <c r="HMN107" s="117"/>
      <c r="HMO107" s="117"/>
      <c r="HMP107" s="117"/>
      <c r="HMQ107" s="117"/>
      <c r="HMR107" s="117"/>
      <c r="HMS107" s="117"/>
      <c r="HMT107" s="117"/>
      <c r="HMU107" s="117"/>
      <c r="HMV107" s="117"/>
      <c r="HMW107" s="117"/>
      <c r="HMX107" s="117"/>
      <c r="HMY107" s="117"/>
      <c r="HMZ107" s="117"/>
      <c r="HNA107" s="117"/>
      <c r="HNB107" s="117"/>
      <c r="HNC107" s="117"/>
      <c r="HND107" s="117"/>
      <c r="HNE107" s="117"/>
      <c r="HNF107" s="117"/>
      <c r="HNG107" s="117"/>
      <c r="HNH107" s="117"/>
      <c r="HNI107" s="117"/>
      <c r="HNJ107" s="117"/>
      <c r="HNK107" s="117"/>
      <c r="HNL107" s="117"/>
      <c r="HNM107" s="117"/>
      <c r="HNN107" s="117"/>
      <c r="HNO107" s="117"/>
      <c r="HNP107" s="117"/>
      <c r="HNQ107" s="117"/>
      <c r="HNR107" s="117"/>
      <c r="HNS107" s="117"/>
      <c r="HNT107" s="117"/>
      <c r="HNU107" s="117"/>
      <c r="HNV107" s="117"/>
      <c r="HNW107" s="117"/>
      <c r="HNX107" s="117"/>
      <c r="HNY107" s="117"/>
      <c r="HNZ107" s="117"/>
      <c r="HOA107" s="117"/>
      <c r="HOB107" s="117"/>
      <c r="HOC107" s="117"/>
      <c r="HOD107" s="117"/>
      <c r="HOE107" s="117"/>
      <c r="HOF107" s="117"/>
      <c r="HOG107" s="117"/>
      <c r="HOH107" s="117"/>
      <c r="HOI107" s="117"/>
      <c r="HOJ107" s="117"/>
      <c r="HOK107" s="117"/>
      <c r="HOL107" s="117"/>
      <c r="HOM107" s="117"/>
      <c r="HON107" s="117"/>
      <c r="HOO107" s="117"/>
      <c r="HOP107" s="117"/>
      <c r="HOQ107" s="117"/>
      <c r="HOR107" s="117"/>
      <c r="HOS107" s="117"/>
      <c r="HOT107" s="117"/>
      <c r="HOU107" s="117"/>
      <c r="HOV107" s="117"/>
      <c r="HOW107" s="117"/>
      <c r="HOX107" s="117"/>
      <c r="HOY107" s="117"/>
      <c r="HOZ107" s="117"/>
      <c r="HPA107" s="117"/>
      <c r="HPB107" s="117"/>
      <c r="HPC107" s="117"/>
      <c r="HPD107" s="117"/>
      <c r="HPE107" s="117"/>
      <c r="HPF107" s="117"/>
      <c r="HPG107" s="117"/>
      <c r="HPH107" s="117"/>
      <c r="HPI107" s="117"/>
      <c r="HPJ107" s="117"/>
      <c r="HPK107" s="117"/>
      <c r="HPL107" s="117"/>
      <c r="HPM107" s="117"/>
      <c r="HPN107" s="117"/>
      <c r="HPO107" s="117"/>
      <c r="HPP107" s="117"/>
      <c r="HPQ107" s="117"/>
      <c r="HPR107" s="117"/>
      <c r="HPS107" s="117"/>
      <c r="HPT107" s="117"/>
      <c r="HPU107" s="117"/>
      <c r="HPV107" s="117"/>
      <c r="HPW107" s="117"/>
      <c r="HPX107" s="117"/>
      <c r="HPY107" s="117"/>
      <c r="HPZ107" s="117"/>
      <c r="HQA107" s="117"/>
      <c r="HQB107" s="117"/>
      <c r="HQC107" s="117"/>
      <c r="HQD107" s="117"/>
      <c r="HQE107" s="117"/>
      <c r="HQF107" s="117"/>
      <c r="HQG107" s="117"/>
      <c r="HQH107" s="117"/>
      <c r="HQI107" s="117"/>
      <c r="HQJ107" s="117"/>
      <c r="HQK107" s="117"/>
      <c r="HQL107" s="117"/>
      <c r="HQM107" s="117"/>
      <c r="HQN107" s="117"/>
      <c r="HQO107" s="117"/>
      <c r="HQP107" s="117"/>
      <c r="HQQ107" s="117"/>
      <c r="HQR107" s="117"/>
      <c r="HQS107" s="117"/>
      <c r="HQT107" s="117"/>
      <c r="HQU107" s="117"/>
      <c r="HQV107" s="117"/>
      <c r="HQW107" s="117"/>
      <c r="HQX107" s="117"/>
      <c r="HQY107" s="117"/>
      <c r="HQZ107" s="117"/>
      <c r="HRA107" s="117"/>
      <c r="HRB107" s="117"/>
      <c r="HRC107" s="117"/>
      <c r="HRD107" s="117"/>
      <c r="HRE107" s="117"/>
      <c r="HRF107" s="117"/>
      <c r="HRG107" s="117"/>
      <c r="HRH107" s="117"/>
      <c r="HRI107" s="117"/>
      <c r="HRJ107" s="117"/>
      <c r="HRK107" s="117"/>
      <c r="HRL107" s="117"/>
      <c r="HRM107" s="117"/>
      <c r="HRN107" s="117"/>
      <c r="HRO107" s="117"/>
      <c r="HRP107" s="117"/>
      <c r="HRQ107" s="117"/>
      <c r="HRR107" s="117"/>
      <c r="HRS107" s="117"/>
      <c r="HRT107" s="117"/>
      <c r="HRU107" s="117"/>
      <c r="HRV107" s="117"/>
      <c r="HRW107" s="117"/>
      <c r="HRX107" s="117"/>
      <c r="HRY107" s="117"/>
      <c r="HRZ107" s="117"/>
      <c r="HSA107" s="117"/>
      <c r="HSB107" s="117"/>
      <c r="HSC107" s="117"/>
      <c r="HSD107" s="117"/>
      <c r="HSE107" s="117"/>
      <c r="HSF107" s="117"/>
      <c r="HSG107" s="117"/>
      <c r="HSH107" s="117"/>
      <c r="HSI107" s="117"/>
      <c r="HSJ107" s="117"/>
      <c r="HSK107" s="117"/>
      <c r="HSL107" s="117"/>
      <c r="HSM107" s="117"/>
      <c r="HSN107" s="117"/>
      <c r="HSO107" s="117"/>
      <c r="HSP107" s="117"/>
      <c r="HSQ107" s="117"/>
      <c r="HSR107" s="117"/>
      <c r="HSS107" s="117"/>
      <c r="HST107" s="117"/>
      <c r="HSU107" s="117"/>
      <c r="HSV107" s="117"/>
      <c r="HSW107" s="117"/>
      <c r="HSX107" s="117"/>
      <c r="HSY107" s="117"/>
      <c r="HSZ107" s="117"/>
      <c r="HTA107" s="117"/>
      <c r="HTB107" s="117"/>
      <c r="HTC107" s="117"/>
      <c r="HTD107" s="117"/>
      <c r="HTE107" s="117"/>
      <c r="HTF107" s="117"/>
      <c r="HTG107" s="117"/>
      <c r="HTH107" s="117"/>
      <c r="HTI107" s="117"/>
      <c r="HTJ107" s="117"/>
      <c r="HTK107" s="117"/>
      <c r="HTL107" s="117"/>
      <c r="HTM107" s="117"/>
      <c r="HTN107" s="117"/>
      <c r="HTO107" s="117"/>
      <c r="HTP107" s="117"/>
      <c r="HTQ107" s="117"/>
      <c r="HTR107" s="117"/>
      <c r="HTS107" s="117"/>
      <c r="HTT107" s="117"/>
      <c r="HTU107" s="117"/>
      <c r="HTV107" s="117"/>
      <c r="HTW107" s="117"/>
      <c r="HTX107" s="117"/>
      <c r="HTY107" s="117"/>
      <c r="HTZ107" s="117"/>
      <c r="HUA107" s="117"/>
      <c r="HUB107" s="117"/>
      <c r="HUC107" s="117"/>
      <c r="HUD107" s="117"/>
      <c r="HUE107" s="117"/>
      <c r="HUF107" s="117"/>
      <c r="HUG107" s="117"/>
      <c r="HUH107" s="117"/>
      <c r="HUI107" s="117"/>
      <c r="HUJ107" s="117"/>
      <c r="HUK107" s="117"/>
      <c r="HUL107" s="117"/>
      <c r="HUM107" s="117"/>
      <c r="HUN107" s="117"/>
      <c r="HUO107" s="117"/>
      <c r="HUP107" s="117"/>
      <c r="HUQ107" s="117"/>
      <c r="HUR107" s="117"/>
      <c r="HUS107" s="117"/>
      <c r="HUT107" s="117"/>
      <c r="HUU107" s="117"/>
      <c r="HUV107" s="117"/>
      <c r="HUW107" s="117"/>
      <c r="HUX107" s="117"/>
      <c r="HUY107" s="117"/>
      <c r="HUZ107" s="117"/>
      <c r="HVA107" s="117"/>
      <c r="HVB107" s="117"/>
      <c r="HVC107" s="117"/>
      <c r="HVD107" s="117"/>
      <c r="HVE107" s="117"/>
      <c r="HVF107" s="117"/>
      <c r="HVG107" s="117"/>
      <c r="HVH107" s="117"/>
      <c r="HVI107" s="117"/>
      <c r="HVJ107" s="117"/>
      <c r="HVK107" s="117"/>
      <c r="HVL107" s="117"/>
      <c r="HVM107" s="117"/>
      <c r="HVN107" s="117"/>
      <c r="HVO107" s="117"/>
      <c r="HVP107" s="117"/>
      <c r="HVQ107" s="117"/>
      <c r="HVR107" s="117"/>
      <c r="HVS107" s="117"/>
      <c r="HVT107" s="117"/>
      <c r="HVU107" s="117"/>
      <c r="HVV107" s="117"/>
      <c r="HVW107" s="117"/>
      <c r="HVX107" s="117"/>
      <c r="HVY107" s="117"/>
      <c r="HVZ107" s="117"/>
      <c r="HWA107" s="117"/>
      <c r="HWB107" s="117"/>
      <c r="HWC107" s="117"/>
      <c r="HWD107" s="117"/>
      <c r="HWE107" s="117"/>
      <c r="HWF107" s="117"/>
      <c r="HWG107" s="117"/>
      <c r="HWH107" s="117"/>
      <c r="HWI107" s="117"/>
      <c r="HWJ107" s="117"/>
      <c r="HWK107" s="117"/>
      <c r="HWL107" s="117"/>
      <c r="HWM107" s="117"/>
      <c r="HWN107" s="117"/>
      <c r="HWO107" s="117"/>
      <c r="HWP107" s="117"/>
      <c r="HWQ107" s="117"/>
      <c r="HWR107" s="117"/>
      <c r="HWS107" s="117"/>
      <c r="HWT107" s="117"/>
      <c r="HWU107" s="117"/>
      <c r="HWV107" s="117"/>
      <c r="HWW107" s="117"/>
      <c r="HWX107" s="117"/>
      <c r="HWY107" s="117"/>
      <c r="HWZ107" s="117"/>
      <c r="HXA107" s="117"/>
      <c r="HXB107" s="117"/>
      <c r="HXC107" s="117"/>
      <c r="HXD107" s="117"/>
      <c r="HXE107" s="117"/>
      <c r="HXF107" s="117"/>
      <c r="HXG107" s="117"/>
      <c r="HXH107" s="117"/>
      <c r="HXI107" s="117"/>
      <c r="HXJ107" s="117"/>
      <c r="HXK107" s="117"/>
      <c r="HXL107" s="117"/>
      <c r="HXM107" s="117"/>
      <c r="HXN107" s="117"/>
      <c r="HXO107" s="117"/>
      <c r="HXP107" s="117"/>
      <c r="HXQ107" s="117"/>
      <c r="HXR107" s="117"/>
      <c r="HXS107" s="117"/>
      <c r="HXT107" s="117"/>
      <c r="HXU107" s="117"/>
      <c r="HXV107" s="117"/>
      <c r="HXW107" s="117"/>
      <c r="HXX107" s="117"/>
      <c r="HXY107" s="117"/>
      <c r="HXZ107" s="117"/>
      <c r="HYA107" s="117"/>
      <c r="HYB107" s="117"/>
      <c r="HYC107" s="117"/>
      <c r="HYD107" s="117"/>
      <c r="HYE107" s="117"/>
      <c r="HYF107" s="117"/>
      <c r="HYG107" s="117"/>
      <c r="HYH107" s="117"/>
      <c r="HYI107" s="117"/>
      <c r="HYJ107" s="117"/>
      <c r="HYK107" s="117"/>
      <c r="HYL107" s="117"/>
      <c r="HYM107" s="117"/>
      <c r="HYN107" s="117"/>
      <c r="HYO107" s="117"/>
      <c r="HYP107" s="117"/>
      <c r="HYQ107" s="117"/>
      <c r="HYR107" s="117"/>
      <c r="HYS107" s="117"/>
      <c r="HYT107" s="117"/>
      <c r="HYU107" s="117"/>
      <c r="HYV107" s="117"/>
      <c r="HYW107" s="117"/>
      <c r="HYX107" s="117"/>
      <c r="HYY107" s="117"/>
      <c r="HYZ107" s="117"/>
      <c r="HZA107" s="117"/>
      <c r="HZB107" s="117"/>
      <c r="HZC107" s="117"/>
      <c r="HZD107" s="117"/>
      <c r="HZE107" s="117"/>
      <c r="HZF107" s="117"/>
      <c r="HZG107" s="117"/>
      <c r="HZH107" s="117"/>
      <c r="HZI107" s="117"/>
      <c r="HZJ107" s="117"/>
      <c r="HZK107" s="117"/>
      <c r="HZL107" s="117"/>
      <c r="HZM107" s="117"/>
      <c r="HZN107" s="117"/>
      <c r="HZO107" s="117"/>
      <c r="HZP107" s="117"/>
      <c r="HZQ107" s="117"/>
      <c r="HZR107" s="117"/>
      <c r="HZS107" s="117"/>
      <c r="HZT107" s="117"/>
      <c r="HZU107" s="117"/>
      <c r="HZV107" s="117"/>
      <c r="HZW107" s="117"/>
      <c r="HZX107" s="117"/>
      <c r="HZY107" s="117"/>
      <c r="HZZ107" s="117"/>
      <c r="IAA107" s="117"/>
      <c r="IAB107" s="117"/>
      <c r="IAC107" s="117"/>
      <c r="IAD107" s="117"/>
      <c r="IAE107" s="117"/>
      <c r="IAF107" s="117"/>
      <c r="IAG107" s="117"/>
      <c r="IAH107" s="117"/>
      <c r="IAI107" s="117"/>
      <c r="IAJ107" s="117"/>
      <c r="IAK107" s="117"/>
      <c r="IAL107" s="117"/>
      <c r="IAM107" s="117"/>
      <c r="IAN107" s="117"/>
      <c r="IAO107" s="117"/>
      <c r="IAP107" s="117"/>
      <c r="IAQ107" s="117"/>
      <c r="IAR107" s="117"/>
      <c r="IAS107" s="117"/>
      <c r="IAT107" s="117"/>
      <c r="IAU107" s="117"/>
      <c r="IAV107" s="117"/>
      <c r="IAW107" s="117"/>
      <c r="IAX107" s="117"/>
      <c r="IAY107" s="117"/>
      <c r="IAZ107" s="117"/>
      <c r="IBA107" s="117"/>
      <c r="IBB107" s="117"/>
      <c r="IBC107" s="117"/>
      <c r="IBD107" s="117"/>
      <c r="IBE107" s="117"/>
      <c r="IBF107" s="117"/>
      <c r="IBG107" s="117"/>
      <c r="IBH107" s="117"/>
      <c r="IBI107" s="117"/>
      <c r="IBJ107" s="117"/>
      <c r="IBK107" s="117"/>
      <c r="IBL107" s="117"/>
      <c r="IBM107" s="117"/>
      <c r="IBN107" s="117"/>
      <c r="IBO107" s="117"/>
      <c r="IBP107" s="117"/>
      <c r="IBQ107" s="117"/>
      <c r="IBR107" s="117"/>
      <c r="IBS107" s="117"/>
      <c r="IBT107" s="117"/>
      <c r="IBU107" s="117"/>
      <c r="IBV107" s="117"/>
      <c r="IBW107" s="117"/>
      <c r="IBX107" s="117"/>
      <c r="IBY107" s="117"/>
      <c r="IBZ107" s="117"/>
      <c r="ICA107" s="117"/>
      <c r="ICB107" s="117"/>
      <c r="ICC107" s="117"/>
      <c r="ICD107" s="117"/>
      <c r="ICE107" s="117"/>
      <c r="ICF107" s="117"/>
      <c r="ICG107" s="117"/>
      <c r="ICH107" s="117"/>
      <c r="ICI107" s="117"/>
      <c r="ICJ107" s="117"/>
      <c r="ICK107" s="117"/>
      <c r="ICL107" s="117"/>
      <c r="ICM107" s="117"/>
      <c r="ICN107" s="117"/>
      <c r="ICO107" s="117"/>
      <c r="ICP107" s="117"/>
      <c r="ICQ107" s="117"/>
      <c r="ICR107" s="117"/>
      <c r="ICS107" s="117"/>
      <c r="ICT107" s="117"/>
      <c r="ICU107" s="117"/>
      <c r="ICV107" s="117"/>
      <c r="ICW107" s="117"/>
      <c r="ICX107" s="117"/>
      <c r="ICY107" s="117"/>
      <c r="ICZ107" s="117"/>
      <c r="IDA107" s="117"/>
      <c r="IDB107" s="117"/>
      <c r="IDC107" s="117"/>
      <c r="IDD107" s="117"/>
      <c r="IDE107" s="117"/>
      <c r="IDF107" s="117"/>
      <c r="IDG107" s="117"/>
      <c r="IDH107" s="117"/>
      <c r="IDI107" s="117"/>
      <c r="IDJ107" s="117"/>
      <c r="IDK107" s="117"/>
      <c r="IDL107" s="117"/>
      <c r="IDM107" s="117"/>
      <c r="IDN107" s="117"/>
      <c r="IDO107" s="117"/>
      <c r="IDP107" s="117"/>
      <c r="IDQ107" s="117"/>
      <c r="IDR107" s="117"/>
      <c r="IDS107" s="117"/>
      <c r="IDT107" s="117"/>
      <c r="IDU107" s="117"/>
      <c r="IDV107" s="117"/>
      <c r="IDW107" s="117"/>
      <c r="IDX107" s="117"/>
      <c r="IDY107" s="117"/>
      <c r="IDZ107" s="117"/>
      <c r="IEA107" s="117"/>
      <c r="IEB107" s="117"/>
      <c r="IEC107" s="117"/>
      <c r="IED107" s="117"/>
      <c r="IEE107" s="117"/>
      <c r="IEF107" s="117"/>
      <c r="IEG107" s="117"/>
      <c r="IEH107" s="117"/>
      <c r="IEI107" s="117"/>
      <c r="IEJ107" s="117"/>
      <c r="IEK107" s="117"/>
      <c r="IEL107" s="117"/>
      <c r="IEM107" s="117"/>
      <c r="IEN107" s="117"/>
      <c r="IEO107" s="117"/>
      <c r="IEP107" s="117"/>
      <c r="IEQ107" s="117"/>
      <c r="IER107" s="117"/>
      <c r="IES107" s="117"/>
      <c r="IET107" s="117"/>
      <c r="IEU107" s="117"/>
      <c r="IEV107" s="117"/>
      <c r="IEW107" s="117"/>
      <c r="IEX107" s="117"/>
      <c r="IEY107" s="117"/>
      <c r="IEZ107" s="117"/>
      <c r="IFA107" s="117"/>
      <c r="IFB107" s="117"/>
      <c r="IFC107" s="117"/>
      <c r="IFD107" s="117"/>
      <c r="IFE107" s="117"/>
      <c r="IFF107" s="117"/>
      <c r="IFG107" s="117"/>
      <c r="IFH107" s="117"/>
      <c r="IFI107" s="117"/>
      <c r="IFJ107" s="117"/>
      <c r="IFK107" s="117"/>
      <c r="IFL107" s="117"/>
      <c r="IFM107" s="117"/>
      <c r="IFN107" s="117"/>
      <c r="IFO107" s="117"/>
      <c r="IFP107" s="117"/>
      <c r="IFQ107" s="117"/>
      <c r="IFR107" s="117"/>
      <c r="IFS107" s="117"/>
      <c r="IFT107" s="117"/>
      <c r="IFU107" s="117"/>
      <c r="IFV107" s="117"/>
      <c r="IFW107" s="117"/>
      <c r="IFX107" s="117"/>
      <c r="IFY107" s="117"/>
      <c r="IFZ107" s="117"/>
      <c r="IGA107" s="117"/>
      <c r="IGB107" s="117"/>
      <c r="IGC107" s="117"/>
      <c r="IGD107" s="117"/>
      <c r="IGE107" s="117"/>
      <c r="IGF107" s="117"/>
      <c r="IGG107" s="117"/>
      <c r="IGH107" s="117"/>
      <c r="IGI107" s="117"/>
      <c r="IGJ107" s="117"/>
      <c r="IGK107" s="117"/>
      <c r="IGL107" s="117"/>
      <c r="IGM107" s="117"/>
      <c r="IGN107" s="117"/>
      <c r="IGO107" s="117"/>
      <c r="IGP107" s="117"/>
      <c r="IGQ107" s="117"/>
      <c r="IGR107" s="117"/>
      <c r="IGS107" s="117"/>
      <c r="IGT107" s="117"/>
      <c r="IGU107" s="117"/>
      <c r="IGV107" s="117"/>
      <c r="IGW107" s="117"/>
      <c r="IGX107" s="117"/>
      <c r="IGY107" s="117"/>
      <c r="IGZ107" s="117"/>
      <c r="IHA107" s="117"/>
      <c r="IHB107" s="117"/>
      <c r="IHC107" s="117"/>
      <c r="IHD107" s="117"/>
      <c r="IHE107" s="117"/>
      <c r="IHF107" s="117"/>
      <c r="IHG107" s="117"/>
      <c r="IHH107" s="117"/>
      <c r="IHI107" s="117"/>
      <c r="IHJ107" s="117"/>
      <c r="IHK107" s="117"/>
      <c r="IHL107" s="117"/>
      <c r="IHM107" s="117"/>
      <c r="IHN107" s="117"/>
      <c r="IHO107" s="117"/>
      <c r="IHP107" s="117"/>
      <c r="IHQ107" s="117"/>
      <c r="IHR107" s="117"/>
      <c r="IHS107" s="117"/>
      <c r="IHT107" s="117"/>
      <c r="IHU107" s="117"/>
      <c r="IHV107" s="117"/>
      <c r="IHW107" s="117"/>
      <c r="IHX107" s="117"/>
      <c r="IHY107" s="117"/>
      <c r="IHZ107" s="117"/>
      <c r="IIA107" s="117"/>
      <c r="IIB107" s="117"/>
      <c r="IIC107" s="117"/>
      <c r="IID107" s="117"/>
      <c r="IIE107" s="117"/>
      <c r="IIF107" s="117"/>
      <c r="IIG107" s="117"/>
      <c r="IIH107" s="117"/>
      <c r="III107" s="117"/>
      <c r="IIJ107" s="117"/>
      <c r="IIK107" s="117"/>
      <c r="IIL107" s="117"/>
      <c r="IIM107" s="117"/>
      <c r="IIN107" s="117"/>
      <c r="IIO107" s="117"/>
      <c r="IIP107" s="117"/>
      <c r="IIQ107" s="117"/>
      <c r="IIR107" s="117"/>
      <c r="IIS107" s="117"/>
      <c r="IIT107" s="117"/>
      <c r="IIU107" s="117"/>
      <c r="IIV107" s="117"/>
      <c r="IIW107" s="117"/>
      <c r="IIX107" s="117"/>
      <c r="IIY107" s="117"/>
      <c r="IIZ107" s="117"/>
      <c r="IJA107" s="117"/>
      <c r="IJB107" s="117"/>
      <c r="IJC107" s="117"/>
      <c r="IJD107" s="117"/>
      <c r="IJE107" s="117"/>
      <c r="IJF107" s="117"/>
      <c r="IJG107" s="117"/>
      <c r="IJH107" s="117"/>
      <c r="IJI107" s="117"/>
      <c r="IJJ107" s="117"/>
      <c r="IJK107" s="117"/>
      <c r="IJL107" s="117"/>
      <c r="IJM107" s="117"/>
      <c r="IJN107" s="117"/>
      <c r="IJO107" s="117"/>
      <c r="IJP107" s="117"/>
      <c r="IJQ107" s="117"/>
      <c r="IJR107" s="117"/>
      <c r="IJS107" s="117"/>
      <c r="IJT107" s="117"/>
      <c r="IJU107" s="117"/>
      <c r="IJV107" s="117"/>
      <c r="IJW107" s="117"/>
      <c r="IJX107" s="117"/>
      <c r="IJY107" s="117"/>
      <c r="IJZ107" s="117"/>
      <c r="IKA107" s="117"/>
      <c r="IKB107" s="117"/>
      <c r="IKC107" s="117"/>
      <c r="IKD107" s="117"/>
      <c r="IKE107" s="117"/>
      <c r="IKF107" s="117"/>
      <c r="IKG107" s="117"/>
      <c r="IKH107" s="117"/>
      <c r="IKI107" s="117"/>
      <c r="IKJ107" s="117"/>
      <c r="IKK107" s="117"/>
      <c r="IKL107" s="117"/>
      <c r="IKM107" s="117"/>
      <c r="IKN107" s="117"/>
      <c r="IKO107" s="117"/>
      <c r="IKP107" s="117"/>
      <c r="IKQ107" s="117"/>
      <c r="IKR107" s="117"/>
      <c r="IKS107" s="117"/>
      <c r="IKT107" s="117"/>
      <c r="IKU107" s="117"/>
      <c r="IKV107" s="117"/>
      <c r="IKW107" s="117"/>
      <c r="IKX107" s="117"/>
      <c r="IKY107" s="117"/>
      <c r="IKZ107" s="117"/>
      <c r="ILA107" s="117"/>
      <c r="ILB107" s="117"/>
      <c r="ILC107" s="117"/>
      <c r="ILD107" s="117"/>
      <c r="ILE107" s="117"/>
      <c r="ILF107" s="117"/>
      <c r="ILG107" s="117"/>
      <c r="ILH107" s="117"/>
      <c r="ILI107" s="117"/>
      <c r="ILJ107" s="117"/>
      <c r="ILK107" s="117"/>
      <c r="ILL107" s="117"/>
      <c r="ILM107" s="117"/>
      <c r="ILN107" s="117"/>
      <c r="ILO107" s="117"/>
      <c r="ILP107" s="117"/>
      <c r="ILQ107" s="117"/>
      <c r="ILR107" s="117"/>
      <c r="ILS107" s="117"/>
      <c r="ILT107" s="117"/>
      <c r="ILU107" s="117"/>
      <c r="ILV107" s="117"/>
      <c r="ILW107" s="117"/>
      <c r="ILX107" s="117"/>
      <c r="ILY107" s="117"/>
      <c r="ILZ107" s="117"/>
      <c r="IMA107" s="117"/>
      <c r="IMB107" s="117"/>
      <c r="IMC107" s="117"/>
      <c r="IMD107" s="117"/>
      <c r="IME107" s="117"/>
      <c r="IMF107" s="117"/>
      <c r="IMG107" s="117"/>
      <c r="IMH107" s="117"/>
      <c r="IMI107" s="117"/>
      <c r="IMJ107" s="117"/>
      <c r="IMK107" s="117"/>
      <c r="IML107" s="117"/>
      <c r="IMM107" s="117"/>
      <c r="IMN107" s="117"/>
      <c r="IMO107" s="117"/>
      <c r="IMP107" s="117"/>
      <c r="IMQ107" s="117"/>
      <c r="IMR107" s="117"/>
      <c r="IMS107" s="117"/>
      <c r="IMT107" s="117"/>
      <c r="IMU107" s="117"/>
      <c r="IMV107" s="117"/>
      <c r="IMW107" s="117"/>
      <c r="IMX107" s="117"/>
      <c r="IMY107" s="117"/>
      <c r="IMZ107" s="117"/>
      <c r="INA107" s="117"/>
      <c r="INB107" s="117"/>
      <c r="INC107" s="117"/>
      <c r="IND107" s="117"/>
      <c r="INE107" s="117"/>
      <c r="INF107" s="117"/>
      <c r="ING107" s="117"/>
      <c r="INH107" s="117"/>
      <c r="INI107" s="117"/>
      <c r="INJ107" s="117"/>
      <c r="INK107" s="117"/>
      <c r="INL107" s="117"/>
      <c r="INM107" s="117"/>
      <c r="INN107" s="117"/>
      <c r="INO107" s="117"/>
      <c r="INP107" s="117"/>
      <c r="INQ107" s="117"/>
      <c r="INR107" s="117"/>
      <c r="INS107" s="117"/>
      <c r="INT107" s="117"/>
      <c r="INU107" s="117"/>
      <c r="INV107" s="117"/>
      <c r="INW107" s="117"/>
      <c r="INX107" s="117"/>
      <c r="INY107" s="117"/>
      <c r="INZ107" s="117"/>
      <c r="IOA107" s="117"/>
      <c r="IOB107" s="117"/>
      <c r="IOC107" s="117"/>
      <c r="IOD107" s="117"/>
      <c r="IOE107" s="117"/>
      <c r="IOF107" s="117"/>
      <c r="IOG107" s="117"/>
      <c r="IOH107" s="117"/>
      <c r="IOI107" s="117"/>
      <c r="IOJ107" s="117"/>
      <c r="IOK107" s="117"/>
      <c r="IOL107" s="117"/>
      <c r="IOM107" s="117"/>
      <c r="ION107" s="117"/>
      <c r="IOO107" s="117"/>
      <c r="IOP107" s="117"/>
      <c r="IOQ107" s="117"/>
      <c r="IOR107" s="117"/>
      <c r="IOS107" s="117"/>
      <c r="IOT107" s="117"/>
      <c r="IOU107" s="117"/>
      <c r="IOV107" s="117"/>
      <c r="IOW107" s="117"/>
      <c r="IOX107" s="117"/>
      <c r="IOY107" s="117"/>
      <c r="IOZ107" s="117"/>
      <c r="IPA107" s="117"/>
      <c r="IPB107" s="117"/>
      <c r="IPC107" s="117"/>
      <c r="IPD107" s="117"/>
      <c r="IPE107" s="117"/>
      <c r="IPF107" s="117"/>
      <c r="IPG107" s="117"/>
      <c r="IPH107" s="117"/>
      <c r="IPI107" s="117"/>
      <c r="IPJ107" s="117"/>
      <c r="IPK107" s="117"/>
      <c r="IPL107" s="117"/>
      <c r="IPM107" s="117"/>
      <c r="IPN107" s="117"/>
      <c r="IPO107" s="117"/>
      <c r="IPP107" s="117"/>
      <c r="IPQ107" s="117"/>
      <c r="IPR107" s="117"/>
      <c r="IPS107" s="117"/>
      <c r="IPT107" s="117"/>
      <c r="IPU107" s="117"/>
      <c r="IPV107" s="117"/>
      <c r="IPW107" s="117"/>
      <c r="IPX107" s="117"/>
      <c r="IPY107" s="117"/>
      <c r="IPZ107" s="117"/>
      <c r="IQA107" s="117"/>
      <c r="IQB107" s="117"/>
      <c r="IQC107" s="117"/>
      <c r="IQD107" s="117"/>
      <c r="IQE107" s="117"/>
      <c r="IQF107" s="117"/>
      <c r="IQG107" s="117"/>
      <c r="IQH107" s="117"/>
      <c r="IQI107" s="117"/>
      <c r="IQJ107" s="117"/>
      <c r="IQK107" s="117"/>
      <c r="IQL107" s="117"/>
      <c r="IQM107" s="117"/>
      <c r="IQN107" s="117"/>
      <c r="IQO107" s="117"/>
      <c r="IQP107" s="117"/>
      <c r="IQQ107" s="117"/>
      <c r="IQR107" s="117"/>
      <c r="IQS107" s="117"/>
      <c r="IQT107" s="117"/>
      <c r="IQU107" s="117"/>
      <c r="IQV107" s="117"/>
      <c r="IQW107" s="117"/>
      <c r="IQX107" s="117"/>
      <c r="IQY107" s="117"/>
      <c r="IQZ107" s="117"/>
      <c r="IRA107" s="117"/>
      <c r="IRB107" s="117"/>
      <c r="IRC107" s="117"/>
      <c r="IRD107" s="117"/>
      <c r="IRE107" s="117"/>
      <c r="IRF107" s="117"/>
      <c r="IRG107" s="117"/>
      <c r="IRH107" s="117"/>
      <c r="IRI107" s="117"/>
      <c r="IRJ107" s="117"/>
      <c r="IRK107" s="117"/>
      <c r="IRL107" s="117"/>
      <c r="IRM107" s="117"/>
      <c r="IRN107" s="117"/>
      <c r="IRO107" s="117"/>
      <c r="IRP107" s="117"/>
      <c r="IRQ107" s="117"/>
      <c r="IRR107" s="117"/>
      <c r="IRS107" s="117"/>
      <c r="IRT107" s="117"/>
      <c r="IRU107" s="117"/>
      <c r="IRV107" s="117"/>
      <c r="IRW107" s="117"/>
      <c r="IRX107" s="117"/>
      <c r="IRY107" s="117"/>
      <c r="IRZ107" s="117"/>
      <c r="ISA107" s="117"/>
      <c r="ISB107" s="117"/>
      <c r="ISC107" s="117"/>
      <c r="ISD107" s="117"/>
      <c r="ISE107" s="117"/>
      <c r="ISF107" s="117"/>
      <c r="ISG107" s="117"/>
      <c r="ISH107" s="117"/>
      <c r="ISI107" s="117"/>
      <c r="ISJ107" s="117"/>
      <c r="ISK107" s="117"/>
      <c r="ISL107" s="117"/>
      <c r="ISM107" s="117"/>
      <c r="ISN107" s="117"/>
      <c r="ISO107" s="117"/>
      <c r="ISP107" s="117"/>
      <c r="ISQ107" s="117"/>
      <c r="ISR107" s="117"/>
      <c r="ISS107" s="117"/>
      <c r="IST107" s="117"/>
      <c r="ISU107" s="117"/>
      <c r="ISV107" s="117"/>
      <c r="ISW107" s="117"/>
      <c r="ISX107" s="117"/>
      <c r="ISY107" s="117"/>
      <c r="ISZ107" s="117"/>
      <c r="ITA107" s="117"/>
      <c r="ITB107" s="117"/>
      <c r="ITC107" s="117"/>
      <c r="ITD107" s="117"/>
      <c r="ITE107" s="117"/>
      <c r="ITF107" s="117"/>
      <c r="ITG107" s="117"/>
      <c r="ITH107" s="117"/>
      <c r="ITI107" s="117"/>
      <c r="ITJ107" s="117"/>
      <c r="ITK107" s="117"/>
      <c r="ITL107" s="117"/>
      <c r="ITM107" s="117"/>
      <c r="ITN107" s="117"/>
      <c r="ITO107" s="117"/>
      <c r="ITP107" s="117"/>
      <c r="ITQ107" s="117"/>
      <c r="ITR107" s="117"/>
      <c r="ITS107" s="117"/>
      <c r="ITT107" s="117"/>
      <c r="ITU107" s="117"/>
      <c r="ITV107" s="117"/>
      <c r="ITW107" s="117"/>
      <c r="ITX107" s="117"/>
      <c r="ITY107" s="117"/>
      <c r="ITZ107" s="117"/>
      <c r="IUA107" s="117"/>
      <c r="IUB107" s="117"/>
      <c r="IUC107" s="117"/>
      <c r="IUD107" s="117"/>
      <c r="IUE107" s="117"/>
      <c r="IUF107" s="117"/>
      <c r="IUG107" s="117"/>
      <c r="IUH107" s="117"/>
      <c r="IUI107" s="117"/>
      <c r="IUJ107" s="117"/>
      <c r="IUK107" s="117"/>
      <c r="IUL107" s="117"/>
      <c r="IUM107" s="117"/>
      <c r="IUN107" s="117"/>
      <c r="IUO107" s="117"/>
      <c r="IUP107" s="117"/>
      <c r="IUQ107" s="117"/>
      <c r="IUR107" s="117"/>
      <c r="IUS107" s="117"/>
      <c r="IUT107" s="117"/>
      <c r="IUU107" s="117"/>
      <c r="IUV107" s="117"/>
      <c r="IUW107" s="117"/>
      <c r="IUX107" s="117"/>
      <c r="IUY107" s="117"/>
      <c r="IUZ107" s="117"/>
      <c r="IVA107" s="117"/>
      <c r="IVB107" s="117"/>
      <c r="IVC107" s="117"/>
      <c r="IVD107" s="117"/>
      <c r="IVE107" s="117"/>
      <c r="IVF107" s="117"/>
      <c r="IVG107" s="117"/>
      <c r="IVH107" s="117"/>
      <c r="IVI107" s="117"/>
      <c r="IVJ107" s="117"/>
      <c r="IVK107" s="117"/>
      <c r="IVL107" s="117"/>
      <c r="IVM107" s="117"/>
      <c r="IVN107" s="117"/>
      <c r="IVO107" s="117"/>
      <c r="IVP107" s="117"/>
      <c r="IVQ107" s="117"/>
      <c r="IVR107" s="117"/>
      <c r="IVS107" s="117"/>
      <c r="IVT107" s="117"/>
      <c r="IVU107" s="117"/>
      <c r="IVV107" s="117"/>
      <c r="IVW107" s="117"/>
      <c r="IVX107" s="117"/>
      <c r="IVY107" s="117"/>
      <c r="IVZ107" s="117"/>
      <c r="IWA107" s="117"/>
      <c r="IWB107" s="117"/>
      <c r="IWC107" s="117"/>
      <c r="IWD107" s="117"/>
      <c r="IWE107" s="117"/>
      <c r="IWF107" s="117"/>
      <c r="IWG107" s="117"/>
      <c r="IWH107" s="117"/>
      <c r="IWI107" s="117"/>
      <c r="IWJ107" s="117"/>
      <c r="IWK107" s="117"/>
      <c r="IWL107" s="117"/>
      <c r="IWM107" s="117"/>
      <c r="IWN107" s="117"/>
      <c r="IWO107" s="117"/>
      <c r="IWP107" s="117"/>
      <c r="IWQ107" s="117"/>
      <c r="IWR107" s="117"/>
      <c r="IWS107" s="117"/>
      <c r="IWT107" s="117"/>
      <c r="IWU107" s="117"/>
      <c r="IWV107" s="117"/>
      <c r="IWW107" s="117"/>
      <c r="IWX107" s="117"/>
      <c r="IWY107" s="117"/>
      <c r="IWZ107" s="117"/>
      <c r="IXA107" s="117"/>
      <c r="IXB107" s="117"/>
      <c r="IXC107" s="117"/>
      <c r="IXD107" s="117"/>
      <c r="IXE107" s="117"/>
      <c r="IXF107" s="117"/>
      <c r="IXG107" s="117"/>
      <c r="IXH107" s="117"/>
      <c r="IXI107" s="117"/>
      <c r="IXJ107" s="117"/>
      <c r="IXK107" s="117"/>
      <c r="IXL107" s="117"/>
      <c r="IXM107" s="117"/>
      <c r="IXN107" s="117"/>
      <c r="IXO107" s="117"/>
      <c r="IXP107" s="117"/>
      <c r="IXQ107" s="117"/>
      <c r="IXR107" s="117"/>
      <c r="IXS107" s="117"/>
      <c r="IXT107" s="117"/>
      <c r="IXU107" s="117"/>
      <c r="IXV107" s="117"/>
      <c r="IXW107" s="117"/>
      <c r="IXX107" s="117"/>
      <c r="IXY107" s="117"/>
      <c r="IXZ107" s="117"/>
      <c r="IYA107" s="117"/>
      <c r="IYB107" s="117"/>
      <c r="IYC107" s="117"/>
      <c r="IYD107" s="117"/>
      <c r="IYE107" s="117"/>
      <c r="IYF107" s="117"/>
      <c r="IYG107" s="117"/>
      <c r="IYH107" s="117"/>
      <c r="IYI107" s="117"/>
      <c r="IYJ107" s="117"/>
      <c r="IYK107" s="117"/>
      <c r="IYL107" s="117"/>
      <c r="IYM107" s="117"/>
      <c r="IYN107" s="117"/>
      <c r="IYO107" s="117"/>
      <c r="IYP107" s="117"/>
      <c r="IYQ107" s="117"/>
      <c r="IYR107" s="117"/>
      <c r="IYS107" s="117"/>
      <c r="IYT107" s="117"/>
      <c r="IYU107" s="117"/>
      <c r="IYV107" s="117"/>
      <c r="IYW107" s="117"/>
      <c r="IYX107" s="117"/>
      <c r="IYY107" s="117"/>
      <c r="IYZ107" s="117"/>
      <c r="IZA107" s="117"/>
      <c r="IZB107" s="117"/>
      <c r="IZC107" s="117"/>
      <c r="IZD107" s="117"/>
      <c r="IZE107" s="117"/>
      <c r="IZF107" s="117"/>
      <c r="IZG107" s="117"/>
      <c r="IZH107" s="117"/>
      <c r="IZI107" s="117"/>
      <c r="IZJ107" s="117"/>
      <c r="IZK107" s="117"/>
      <c r="IZL107" s="117"/>
      <c r="IZM107" s="117"/>
      <c r="IZN107" s="117"/>
      <c r="IZO107" s="117"/>
      <c r="IZP107" s="117"/>
      <c r="IZQ107" s="117"/>
      <c r="IZR107" s="117"/>
      <c r="IZS107" s="117"/>
      <c r="IZT107" s="117"/>
      <c r="IZU107" s="117"/>
      <c r="IZV107" s="117"/>
      <c r="IZW107" s="117"/>
      <c r="IZX107" s="117"/>
      <c r="IZY107" s="117"/>
      <c r="IZZ107" s="117"/>
      <c r="JAA107" s="117"/>
      <c r="JAB107" s="117"/>
      <c r="JAC107" s="117"/>
      <c r="JAD107" s="117"/>
      <c r="JAE107" s="117"/>
      <c r="JAF107" s="117"/>
      <c r="JAG107" s="117"/>
      <c r="JAH107" s="117"/>
      <c r="JAI107" s="117"/>
      <c r="JAJ107" s="117"/>
      <c r="JAK107" s="117"/>
      <c r="JAL107" s="117"/>
      <c r="JAM107" s="117"/>
      <c r="JAN107" s="117"/>
      <c r="JAO107" s="117"/>
      <c r="JAP107" s="117"/>
      <c r="JAQ107" s="117"/>
      <c r="JAR107" s="117"/>
      <c r="JAS107" s="117"/>
      <c r="JAT107" s="117"/>
      <c r="JAU107" s="117"/>
      <c r="JAV107" s="117"/>
      <c r="JAW107" s="117"/>
      <c r="JAX107" s="117"/>
      <c r="JAY107" s="117"/>
      <c r="JAZ107" s="117"/>
      <c r="JBA107" s="117"/>
      <c r="JBB107" s="117"/>
      <c r="JBC107" s="117"/>
      <c r="JBD107" s="117"/>
      <c r="JBE107" s="117"/>
      <c r="JBF107" s="117"/>
      <c r="JBG107" s="117"/>
      <c r="JBH107" s="117"/>
      <c r="JBI107" s="117"/>
      <c r="JBJ107" s="117"/>
      <c r="JBK107" s="117"/>
      <c r="JBL107" s="117"/>
      <c r="JBM107" s="117"/>
      <c r="JBN107" s="117"/>
      <c r="JBO107" s="117"/>
      <c r="JBP107" s="117"/>
      <c r="JBQ107" s="117"/>
      <c r="JBR107" s="117"/>
      <c r="JBS107" s="117"/>
      <c r="JBT107" s="117"/>
      <c r="JBU107" s="117"/>
      <c r="JBV107" s="117"/>
      <c r="JBW107" s="117"/>
      <c r="JBX107" s="117"/>
      <c r="JBY107" s="117"/>
      <c r="JBZ107" s="117"/>
      <c r="JCA107" s="117"/>
      <c r="JCB107" s="117"/>
      <c r="JCC107" s="117"/>
      <c r="JCD107" s="117"/>
      <c r="JCE107" s="117"/>
      <c r="JCF107" s="117"/>
      <c r="JCG107" s="117"/>
      <c r="JCH107" s="117"/>
      <c r="JCI107" s="117"/>
      <c r="JCJ107" s="117"/>
      <c r="JCK107" s="117"/>
      <c r="JCL107" s="117"/>
      <c r="JCM107" s="117"/>
      <c r="JCN107" s="117"/>
      <c r="JCO107" s="117"/>
      <c r="JCP107" s="117"/>
      <c r="JCQ107" s="117"/>
      <c r="JCR107" s="117"/>
      <c r="JCS107" s="117"/>
      <c r="JCT107" s="117"/>
      <c r="JCU107" s="117"/>
      <c r="JCV107" s="117"/>
      <c r="JCW107" s="117"/>
      <c r="JCX107" s="117"/>
      <c r="JCY107" s="117"/>
      <c r="JCZ107" s="117"/>
      <c r="JDA107" s="117"/>
      <c r="JDB107" s="117"/>
      <c r="JDC107" s="117"/>
      <c r="JDD107" s="117"/>
      <c r="JDE107" s="117"/>
      <c r="JDF107" s="117"/>
      <c r="JDG107" s="117"/>
      <c r="JDH107" s="117"/>
      <c r="JDI107" s="117"/>
      <c r="JDJ107" s="117"/>
      <c r="JDK107" s="117"/>
      <c r="JDL107" s="117"/>
      <c r="JDM107" s="117"/>
      <c r="JDN107" s="117"/>
      <c r="JDO107" s="117"/>
      <c r="JDP107" s="117"/>
      <c r="JDQ107" s="117"/>
      <c r="JDR107" s="117"/>
      <c r="JDS107" s="117"/>
      <c r="JDT107" s="117"/>
      <c r="JDU107" s="117"/>
      <c r="JDV107" s="117"/>
      <c r="JDW107" s="117"/>
      <c r="JDX107" s="117"/>
      <c r="JDY107" s="117"/>
      <c r="JDZ107" s="117"/>
      <c r="JEA107" s="117"/>
      <c r="JEB107" s="117"/>
      <c r="JEC107" s="117"/>
      <c r="JED107" s="117"/>
      <c r="JEE107" s="117"/>
      <c r="JEF107" s="117"/>
      <c r="JEG107" s="117"/>
      <c r="JEH107" s="117"/>
      <c r="JEI107" s="117"/>
      <c r="JEJ107" s="117"/>
      <c r="JEK107" s="117"/>
      <c r="JEL107" s="117"/>
      <c r="JEM107" s="117"/>
      <c r="JEN107" s="117"/>
      <c r="JEO107" s="117"/>
      <c r="JEP107" s="117"/>
      <c r="JEQ107" s="117"/>
      <c r="JER107" s="117"/>
      <c r="JES107" s="117"/>
      <c r="JET107" s="117"/>
      <c r="JEU107" s="117"/>
      <c r="JEV107" s="117"/>
      <c r="JEW107" s="117"/>
      <c r="JEX107" s="117"/>
      <c r="JEY107" s="117"/>
      <c r="JEZ107" s="117"/>
      <c r="JFA107" s="117"/>
      <c r="JFB107" s="117"/>
      <c r="JFC107" s="117"/>
      <c r="JFD107" s="117"/>
      <c r="JFE107" s="117"/>
      <c r="JFF107" s="117"/>
      <c r="JFG107" s="117"/>
      <c r="JFH107" s="117"/>
      <c r="JFI107" s="117"/>
      <c r="JFJ107" s="117"/>
      <c r="JFK107" s="117"/>
      <c r="JFL107" s="117"/>
      <c r="JFM107" s="117"/>
      <c r="JFN107" s="117"/>
      <c r="JFO107" s="117"/>
      <c r="JFP107" s="117"/>
      <c r="JFQ107" s="117"/>
      <c r="JFR107" s="117"/>
      <c r="JFS107" s="117"/>
      <c r="JFT107" s="117"/>
      <c r="JFU107" s="117"/>
      <c r="JFV107" s="117"/>
      <c r="JFW107" s="117"/>
      <c r="JFX107" s="117"/>
      <c r="JFY107" s="117"/>
      <c r="JFZ107" s="117"/>
      <c r="JGA107" s="117"/>
      <c r="JGB107" s="117"/>
      <c r="JGC107" s="117"/>
      <c r="JGD107" s="117"/>
      <c r="JGE107" s="117"/>
      <c r="JGF107" s="117"/>
      <c r="JGG107" s="117"/>
      <c r="JGH107" s="117"/>
      <c r="JGI107" s="117"/>
      <c r="JGJ107" s="117"/>
      <c r="JGK107" s="117"/>
      <c r="JGL107" s="117"/>
      <c r="JGM107" s="117"/>
      <c r="JGN107" s="117"/>
      <c r="JGO107" s="117"/>
      <c r="JGP107" s="117"/>
      <c r="JGQ107" s="117"/>
      <c r="JGR107" s="117"/>
      <c r="JGS107" s="117"/>
      <c r="JGT107" s="117"/>
      <c r="JGU107" s="117"/>
      <c r="JGV107" s="117"/>
      <c r="JGW107" s="117"/>
      <c r="JGX107" s="117"/>
      <c r="JGY107" s="117"/>
      <c r="JGZ107" s="117"/>
      <c r="JHA107" s="117"/>
      <c r="JHB107" s="117"/>
      <c r="JHC107" s="117"/>
      <c r="JHD107" s="117"/>
      <c r="JHE107" s="117"/>
      <c r="JHF107" s="117"/>
      <c r="JHG107" s="117"/>
      <c r="JHH107" s="117"/>
      <c r="JHI107" s="117"/>
      <c r="JHJ107" s="117"/>
      <c r="JHK107" s="117"/>
      <c r="JHL107" s="117"/>
      <c r="JHM107" s="117"/>
      <c r="JHN107" s="117"/>
      <c r="JHO107" s="117"/>
      <c r="JHP107" s="117"/>
      <c r="JHQ107" s="117"/>
      <c r="JHR107" s="117"/>
      <c r="JHS107" s="117"/>
      <c r="JHT107" s="117"/>
      <c r="JHU107" s="117"/>
      <c r="JHV107" s="117"/>
      <c r="JHW107" s="117"/>
      <c r="JHX107" s="117"/>
      <c r="JHY107" s="117"/>
      <c r="JHZ107" s="117"/>
      <c r="JIA107" s="117"/>
      <c r="JIB107" s="117"/>
      <c r="JIC107" s="117"/>
      <c r="JID107" s="117"/>
      <c r="JIE107" s="117"/>
      <c r="JIF107" s="117"/>
      <c r="JIG107" s="117"/>
      <c r="JIH107" s="117"/>
      <c r="JII107" s="117"/>
      <c r="JIJ107" s="117"/>
      <c r="JIK107" s="117"/>
      <c r="JIL107" s="117"/>
      <c r="JIM107" s="117"/>
      <c r="JIN107" s="117"/>
      <c r="JIO107" s="117"/>
      <c r="JIP107" s="117"/>
      <c r="JIQ107" s="117"/>
      <c r="JIR107" s="117"/>
      <c r="JIS107" s="117"/>
      <c r="JIT107" s="117"/>
      <c r="JIU107" s="117"/>
      <c r="JIV107" s="117"/>
      <c r="JIW107" s="117"/>
      <c r="JIX107" s="117"/>
      <c r="JIY107" s="117"/>
      <c r="JIZ107" s="117"/>
      <c r="JJA107" s="117"/>
      <c r="JJB107" s="117"/>
      <c r="JJC107" s="117"/>
      <c r="JJD107" s="117"/>
      <c r="JJE107" s="117"/>
      <c r="JJF107" s="117"/>
      <c r="JJG107" s="117"/>
      <c r="JJH107" s="117"/>
      <c r="JJI107" s="117"/>
      <c r="JJJ107" s="117"/>
      <c r="JJK107" s="117"/>
      <c r="JJL107" s="117"/>
      <c r="JJM107" s="117"/>
      <c r="JJN107" s="117"/>
      <c r="JJO107" s="117"/>
      <c r="JJP107" s="117"/>
      <c r="JJQ107" s="117"/>
      <c r="JJR107" s="117"/>
      <c r="JJS107" s="117"/>
      <c r="JJT107" s="117"/>
      <c r="JJU107" s="117"/>
      <c r="JJV107" s="117"/>
      <c r="JJW107" s="117"/>
      <c r="JJX107" s="117"/>
      <c r="JJY107" s="117"/>
      <c r="JJZ107" s="117"/>
      <c r="JKA107" s="117"/>
      <c r="JKB107" s="117"/>
      <c r="JKC107" s="117"/>
      <c r="JKD107" s="117"/>
      <c r="JKE107" s="117"/>
      <c r="JKF107" s="117"/>
      <c r="JKG107" s="117"/>
      <c r="JKH107" s="117"/>
      <c r="JKI107" s="117"/>
      <c r="JKJ107" s="117"/>
      <c r="JKK107" s="117"/>
      <c r="JKL107" s="117"/>
      <c r="JKM107" s="117"/>
      <c r="JKN107" s="117"/>
      <c r="JKO107" s="117"/>
      <c r="JKP107" s="117"/>
      <c r="JKQ107" s="117"/>
      <c r="JKR107" s="117"/>
      <c r="JKS107" s="117"/>
      <c r="JKT107" s="117"/>
      <c r="JKU107" s="117"/>
      <c r="JKV107" s="117"/>
      <c r="JKW107" s="117"/>
      <c r="JKX107" s="117"/>
      <c r="JKY107" s="117"/>
      <c r="JKZ107" s="117"/>
      <c r="JLA107" s="117"/>
      <c r="JLB107" s="117"/>
      <c r="JLC107" s="117"/>
      <c r="JLD107" s="117"/>
      <c r="JLE107" s="117"/>
      <c r="JLF107" s="117"/>
      <c r="JLG107" s="117"/>
      <c r="JLH107" s="117"/>
      <c r="JLI107" s="117"/>
      <c r="JLJ107" s="117"/>
      <c r="JLK107" s="117"/>
      <c r="JLL107" s="117"/>
      <c r="JLM107" s="117"/>
      <c r="JLN107" s="117"/>
      <c r="JLO107" s="117"/>
      <c r="JLP107" s="117"/>
      <c r="JLQ107" s="117"/>
      <c r="JLR107" s="117"/>
      <c r="JLS107" s="117"/>
      <c r="JLT107" s="117"/>
      <c r="JLU107" s="117"/>
      <c r="JLV107" s="117"/>
      <c r="JLW107" s="117"/>
      <c r="JLX107" s="117"/>
      <c r="JLY107" s="117"/>
      <c r="JLZ107" s="117"/>
      <c r="JMA107" s="117"/>
      <c r="JMB107" s="117"/>
      <c r="JMC107" s="117"/>
      <c r="JMD107" s="117"/>
      <c r="JME107" s="117"/>
      <c r="JMF107" s="117"/>
      <c r="JMG107" s="117"/>
      <c r="JMH107" s="117"/>
      <c r="JMI107" s="117"/>
      <c r="JMJ107" s="117"/>
      <c r="JMK107" s="117"/>
      <c r="JML107" s="117"/>
      <c r="JMM107" s="117"/>
      <c r="JMN107" s="117"/>
      <c r="JMO107" s="117"/>
      <c r="JMP107" s="117"/>
      <c r="JMQ107" s="117"/>
      <c r="JMR107" s="117"/>
      <c r="JMS107" s="117"/>
      <c r="JMT107" s="117"/>
      <c r="JMU107" s="117"/>
      <c r="JMV107" s="117"/>
      <c r="JMW107" s="117"/>
      <c r="JMX107" s="117"/>
      <c r="JMY107" s="117"/>
      <c r="JMZ107" s="117"/>
      <c r="JNA107" s="117"/>
      <c r="JNB107" s="117"/>
      <c r="JNC107" s="117"/>
      <c r="JND107" s="117"/>
      <c r="JNE107" s="117"/>
      <c r="JNF107" s="117"/>
      <c r="JNG107" s="117"/>
      <c r="JNH107" s="117"/>
      <c r="JNI107" s="117"/>
      <c r="JNJ107" s="117"/>
      <c r="JNK107" s="117"/>
      <c r="JNL107" s="117"/>
      <c r="JNM107" s="117"/>
      <c r="JNN107" s="117"/>
      <c r="JNO107" s="117"/>
      <c r="JNP107" s="117"/>
      <c r="JNQ107" s="117"/>
      <c r="JNR107" s="117"/>
      <c r="JNS107" s="117"/>
      <c r="JNT107" s="117"/>
      <c r="JNU107" s="117"/>
      <c r="JNV107" s="117"/>
      <c r="JNW107" s="117"/>
      <c r="JNX107" s="117"/>
      <c r="JNY107" s="117"/>
      <c r="JNZ107" s="117"/>
      <c r="JOA107" s="117"/>
      <c r="JOB107" s="117"/>
      <c r="JOC107" s="117"/>
      <c r="JOD107" s="117"/>
      <c r="JOE107" s="117"/>
      <c r="JOF107" s="117"/>
      <c r="JOG107" s="117"/>
      <c r="JOH107" s="117"/>
      <c r="JOI107" s="117"/>
      <c r="JOJ107" s="117"/>
      <c r="JOK107" s="117"/>
      <c r="JOL107" s="117"/>
      <c r="JOM107" s="117"/>
      <c r="JON107" s="117"/>
      <c r="JOO107" s="117"/>
      <c r="JOP107" s="117"/>
      <c r="JOQ107" s="117"/>
      <c r="JOR107" s="117"/>
      <c r="JOS107" s="117"/>
      <c r="JOT107" s="117"/>
      <c r="JOU107" s="117"/>
      <c r="JOV107" s="117"/>
      <c r="JOW107" s="117"/>
      <c r="JOX107" s="117"/>
      <c r="JOY107" s="117"/>
      <c r="JOZ107" s="117"/>
      <c r="JPA107" s="117"/>
      <c r="JPB107" s="117"/>
      <c r="JPC107" s="117"/>
      <c r="JPD107" s="117"/>
      <c r="JPE107" s="117"/>
      <c r="JPF107" s="117"/>
      <c r="JPG107" s="117"/>
      <c r="JPH107" s="117"/>
      <c r="JPI107" s="117"/>
      <c r="JPJ107" s="117"/>
      <c r="JPK107" s="117"/>
      <c r="JPL107" s="117"/>
      <c r="JPM107" s="117"/>
      <c r="JPN107" s="117"/>
      <c r="JPO107" s="117"/>
      <c r="JPP107" s="117"/>
      <c r="JPQ107" s="117"/>
      <c r="JPR107" s="117"/>
      <c r="JPS107" s="117"/>
      <c r="JPT107" s="117"/>
      <c r="JPU107" s="117"/>
      <c r="JPV107" s="117"/>
      <c r="JPW107" s="117"/>
      <c r="JPX107" s="117"/>
      <c r="JPY107" s="117"/>
      <c r="JPZ107" s="117"/>
      <c r="JQA107" s="117"/>
      <c r="JQB107" s="117"/>
      <c r="JQC107" s="117"/>
      <c r="JQD107" s="117"/>
      <c r="JQE107" s="117"/>
      <c r="JQF107" s="117"/>
      <c r="JQG107" s="117"/>
      <c r="JQH107" s="117"/>
      <c r="JQI107" s="117"/>
      <c r="JQJ107" s="117"/>
      <c r="JQK107" s="117"/>
      <c r="JQL107" s="117"/>
      <c r="JQM107" s="117"/>
      <c r="JQN107" s="117"/>
      <c r="JQO107" s="117"/>
      <c r="JQP107" s="117"/>
      <c r="JQQ107" s="117"/>
      <c r="JQR107" s="117"/>
      <c r="JQS107" s="117"/>
      <c r="JQT107" s="117"/>
      <c r="JQU107" s="117"/>
      <c r="JQV107" s="117"/>
      <c r="JQW107" s="117"/>
      <c r="JQX107" s="117"/>
      <c r="JQY107" s="117"/>
      <c r="JQZ107" s="117"/>
      <c r="JRA107" s="117"/>
      <c r="JRB107" s="117"/>
      <c r="JRC107" s="117"/>
      <c r="JRD107" s="117"/>
      <c r="JRE107" s="117"/>
      <c r="JRF107" s="117"/>
      <c r="JRG107" s="117"/>
      <c r="JRH107" s="117"/>
      <c r="JRI107" s="117"/>
      <c r="JRJ107" s="117"/>
      <c r="JRK107" s="117"/>
      <c r="JRL107" s="117"/>
      <c r="JRM107" s="117"/>
      <c r="JRN107" s="117"/>
      <c r="JRO107" s="117"/>
      <c r="JRP107" s="117"/>
      <c r="JRQ107" s="117"/>
      <c r="JRR107" s="117"/>
      <c r="JRS107" s="117"/>
      <c r="JRT107" s="117"/>
      <c r="JRU107" s="117"/>
      <c r="JRV107" s="117"/>
      <c r="JRW107" s="117"/>
      <c r="JRX107" s="117"/>
      <c r="JRY107" s="117"/>
      <c r="JRZ107" s="117"/>
      <c r="JSA107" s="117"/>
      <c r="JSB107" s="117"/>
      <c r="JSC107" s="117"/>
      <c r="JSD107" s="117"/>
      <c r="JSE107" s="117"/>
      <c r="JSF107" s="117"/>
      <c r="JSG107" s="117"/>
      <c r="JSH107" s="117"/>
      <c r="JSI107" s="117"/>
      <c r="JSJ107" s="117"/>
      <c r="JSK107" s="117"/>
      <c r="JSL107" s="117"/>
      <c r="JSM107" s="117"/>
      <c r="JSN107" s="117"/>
      <c r="JSO107" s="117"/>
      <c r="JSP107" s="117"/>
      <c r="JSQ107" s="117"/>
      <c r="JSR107" s="117"/>
      <c r="JSS107" s="117"/>
      <c r="JST107" s="117"/>
      <c r="JSU107" s="117"/>
      <c r="JSV107" s="117"/>
      <c r="JSW107" s="117"/>
      <c r="JSX107" s="117"/>
      <c r="JSY107" s="117"/>
      <c r="JSZ107" s="117"/>
      <c r="JTA107" s="117"/>
      <c r="JTB107" s="117"/>
      <c r="JTC107" s="117"/>
      <c r="JTD107" s="117"/>
      <c r="JTE107" s="117"/>
      <c r="JTF107" s="117"/>
      <c r="JTG107" s="117"/>
      <c r="JTH107" s="117"/>
      <c r="JTI107" s="117"/>
      <c r="JTJ107" s="117"/>
      <c r="JTK107" s="117"/>
      <c r="JTL107" s="117"/>
      <c r="JTM107" s="117"/>
      <c r="JTN107" s="117"/>
      <c r="JTO107" s="117"/>
      <c r="JTP107" s="117"/>
      <c r="JTQ107" s="117"/>
      <c r="JTR107" s="117"/>
      <c r="JTS107" s="117"/>
      <c r="JTT107" s="117"/>
      <c r="JTU107" s="117"/>
      <c r="JTV107" s="117"/>
      <c r="JTW107" s="117"/>
      <c r="JTX107" s="117"/>
      <c r="JTY107" s="117"/>
      <c r="JTZ107" s="117"/>
      <c r="JUA107" s="117"/>
      <c r="JUB107" s="117"/>
      <c r="JUC107" s="117"/>
      <c r="JUD107" s="117"/>
      <c r="JUE107" s="117"/>
      <c r="JUF107" s="117"/>
      <c r="JUG107" s="117"/>
      <c r="JUH107" s="117"/>
      <c r="JUI107" s="117"/>
      <c r="JUJ107" s="117"/>
      <c r="JUK107" s="117"/>
      <c r="JUL107" s="117"/>
      <c r="JUM107" s="117"/>
      <c r="JUN107" s="117"/>
      <c r="JUO107" s="117"/>
      <c r="JUP107" s="117"/>
      <c r="JUQ107" s="117"/>
      <c r="JUR107" s="117"/>
      <c r="JUS107" s="117"/>
      <c r="JUT107" s="117"/>
      <c r="JUU107" s="117"/>
      <c r="JUV107" s="117"/>
      <c r="JUW107" s="117"/>
      <c r="JUX107" s="117"/>
      <c r="JUY107" s="117"/>
      <c r="JUZ107" s="117"/>
      <c r="JVA107" s="117"/>
      <c r="JVB107" s="117"/>
      <c r="JVC107" s="117"/>
      <c r="JVD107" s="117"/>
      <c r="JVE107" s="117"/>
      <c r="JVF107" s="117"/>
      <c r="JVG107" s="117"/>
      <c r="JVH107" s="117"/>
      <c r="JVI107" s="117"/>
      <c r="JVJ107" s="117"/>
      <c r="JVK107" s="117"/>
      <c r="JVL107" s="117"/>
      <c r="JVM107" s="117"/>
      <c r="JVN107" s="117"/>
      <c r="JVO107" s="117"/>
      <c r="JVP107" s="117"/>
      <c r="JVQ107" s="117"/>
      <c r="JVR107" s="117"/>
      <c r="JVS107" s="117"/>
      <c r="JVT107" s="117"/>
      <c r="JVU107" s="117"/>
      <c r="JVV107" s="117"/>
      <c r="JVW107" s="117"/>
      <c r="JVX107" s="117"/>
      <c r="JVY107" s="117"/>
      <c r="JVZ107" s="117"/>
      <c r="JWA107" s="117"/>
      <c r="JWB107" s="117"/>
      <c r="JWC107" s="117"/>
      <c r="JWD107" s="117"/>
      <c r="JWE107" s="117"/>
      <c r="JWF107" s="117"/>
      <c r="JWG107" s="117"/>
      <c r="JWH107" s="117"/>
      <c r="JWI107" s="117"/>
      <c r="JWJ107" s="117"/>
      <c r="JWK107" s="117"/>
      <c r="JWL107" s="117"/>
      <c r="JWM107" s="117"/>
      <c r="JWN107" s="117"/>
      <c r="JWO107" s="117"/>
      <c r="JWP107" s="117"/>
      <c r="JWQ107" s="117"/>
      <c r="JWR107" s="117"/>
      <c r="JWS107" s="117"/>
      <c r="JWT107" s="117"/>
      <c r="JWU107" s="117"/>
      <c r="JWV107" s="117"/>
      <c r="JWW107" s="117"/>
      <c r="JWX107" s="117"/>
      <c r="JWY107" s="117"/>
      <c r="JWZ107" s="117"/>
      <c r="JXA107" s="117"/>
      <c r="JXB107" s="117"/>
      <c r="JXC107" s="117"/>
      <c r="JXD107" s="117"/>
      <c r="JXE107" s="117"/>
      <c r="JXF107" s="117"/>
      <c r="JXG107" s="117"/>
      <c r="JXH107" s="117"/>
      <c r="JXI107" s="117"/>
      <c r="JXJ107" s="117"/>
      <c r="JXK107" s="117"/>
      <c r="JXL107" s="117"/>
      <c r="JXM107" s="117"/>
      <c r="JXN107" s="117"/>
      <c r="JXO107" s="117"/>
      <c r="JXP107" s="117"/>
      <c r="JXQ107" s="117"/>
      <c r="JXR107" s="117"/>
      <c r="JXS107" s="117"/>
      <c r="JXT107" s="117"/>
      <c r="JXU107" s="117"/>
      <c r="JXV107" s="117"/>
      <c r="JXW107" s="117"/>
      <c r="JXX107" s="117"/>
      <c r="JXY107" s="117"/>
      <c r="JXZ107" s="117"/>
      <c r="JYA107" s="117"/>
      <c r="JYB107" s="117"/>
      <c r="JYC107" s="117"/>
      <c r="JYD107" s="117"/>
      <c r="JYE107" s="117"/>
      <c r="JYF107" s="117"/>
      <c r="JYG107" s="117"/>
      <c r="JYH107" s="117"/>
      <c r="JYI107" s="117"/>
      <c r="JYJ107" s="117"/>
      <c r="JYK107" s="117"/>
      <c r="JYL107" s="117"/>
      <c r="JYM107" s="117"/>
      <c r="JYN107" s="117"/>
      <c r="JYO107" s="117"/>
      <c r="JYP107" s="117"/>
      <c r="JYQ107" s="117"/>
      <c r="JYR107" s="117"/>
      <c r="JYS107" s="117"/>
      <c r="JYT107" s="117"/>
      <c r="JYU107" s="117"/>
      <c r="JYV107" s="117"/>
      <c r="JYW107" s="117"/>
      <c r="JYX107" s="117"/>
      <c r="JYY107" s="117"/>
      <c r="JYZ107" s="117"/>
      <c r="JZA107" s="117"/>
      <c r="JZB107" s="117"/>
      <c r="JZC107" s="117"/>
      <c r="JZD107" s="117"/>
      <c r="JZE107" s="117"/>
      <c r="JZF107" s="117"/>
      <c r="JZG107" s="117"/>
      <c r="JZH107" s="117"/>
      <c r="JZI107" s="117"/>
      <c r="JZJ107" s="117"/>
      <c r="JZK107" s="117"/>
      <c r="JZL107" s="117"/>
      <c r="JZM107" s="117"/>
      <c r="JZN107" s="117"/>
      <c r="JZO107" s="117"/>
      <c r="JZP107" s="117"/>
      <c r="JZQ107" s="117"/>
      <c r="JZR107" s="117"/>
      <c r="JZS107" s="117"/>
      <c r="JZT107" s="117"/>
      <c r="JZU107" s="117"/>
      <c r="JZV107" s="117"/>
      <c r="JZW107" s="117"/>
      <c r="JZX107" s="117"/>
      <c r="JZY107" s="117"/>
      <c r="JZZ107" s="117"/>
      <c r="KAA107" s="117"/>
      <c r="KAB107" s="117"/>
      <c r="KAC107" s="117"/>
      <c r="KAD107" s="117"/>
      <c r="KAE107" s="117"/>
      <c r="KAF107" s="117"/>
      <c r="KAG107" s="117"/>
      <c r="KAH107" s="117"/>
      <c r="KAI107" s="117"/>
      <c r="KAJ107" s="117"/>
      <c r="KAK107" s="117"/>
      <c r="KAL107" s="117"/>
      <c r="KAM107" s="117"/>
      <c r="KAN107" s="117"/>
      <c r="KAO107" s="117"/>
      <c r="KAP107" s="117"/>
      <c r="KAQ107" s="117"/>
      <c r="KAR107" s="117"/>
      <c r="KAS107" s="117"/>
      <c r="KAT107" s="117"/>
      <c r="KAU107" s="117"/>
      <c r="KAV107" s="117"/>
      <c r="KAW107" s="117"/>
      <c r="KAX107" s="117"/>
      <c r="KAY107" s="117"/>
      <c r="KAZ107" s="117"/>
      <c r="KBA107" s="117"/>
      <c r="KBB107" s="117"/>
      <c r="KBC107" s="117"/>
      <c r="KBD107" s="117"/>
      <c r="KBE107" s="117"/>
      <c r="KBF107" s="117"/>
      <c r="KBG107" s="117"/>
      <c r="KBH107" s="117"/>
      <c r="KBI107" s="117"/>
      <c r="KBJ107" s="117"/>
      <c r="KBK107" s="117"/>
      <c r="KBL107" s="117"/>
      <c r="KBM107" s="117"/>
      <c r="KBN107" s="117"/>
      <c r="KBO107" s="117"/>
      <c r="KBP107" s="117"/>
      <c r="KBQ107" s="117"/>
      <c r="KBR107" s="117"/>
      <c r="KBS107" s="117"/>
      <c r="KBT107" s="117"/>
      <c r="KBU107" s="117"/>
      <c r="KBV107" s="117"/>
      <c r="KBW107" s="117"/>
      <c r="KBX107" s="117"/>
      <c r="KBY107" s="117"/>
      <c r="KBZ107" s="117"/>
      <c r="KCA107" s="117"/>
      <c r="KCB107" s="117"/>
      <c r="KCC107" s="117"/>
      <c r="KCD107" s="117"/>
      <c r="KCE107" s="117"/>
      <c r="KCF107" s="117"/>
      <c r="KCG107" s="117"/>
      <c r="KCH107" s="117"/>
      <c r="KCI107" s="117"/>
      <c r="KCJ107" s="117"/>
      <c r="KCK107" s="117"/>
      <c r="KCL107" s="117"/>
      <c r="KCM107" s="117"/>
      <c r="KCN107" s="117"/>
      <c r="KCO107" s="117"/>
      <c r="KCP107" s="117"/>
      <c r="KCQ107" s="117"/>
      <c r="KCR107" s="117"/>
      <c r="KCS107" s="117"/>
      <c r="KCT107" s="117"/>
      <c r="KCU107" s="117"/>
      <c r="KCV107" s="117"/>
      <c r="KCW107" s="117"/>
      <c r="KCX107" s="117"/>
      <c r="KCY107" s="117"/>
      <c r="KCZ107" s="117"/>
      <c r="KDA107" s="117"/>
      <c r="KDB107" s="117"/>
      <c r="KDC107" s="117"/>
      <c r="KDD107" s="117"/>
      <c r="KDE107" s="117"/>
      <c r="KDF107" s="117"/>
      <c r="KDG107" s="117"/>
      <c r="KDH107" s="117"/>
      <c r="KDI107" s="117"/>
      <c r="KDJ107" s="117"/>
      <c r="KDK107" s="117"/>
      <c r="KDL107" s="117"/>
      <c r="KDM107" s="117"/>
      <c r="KDN107" s="117"/>
      <c r="KDO107" s="117"/>
      <c r="KDP107" s="117"/>
      <c r="KDQ107" s="117"/>
      <c r="KDR107" s="117"/>
      <c r="KDS107" s="117"/>
      <c r="KDT107" s="117"/>
      <c r="KDU107" s="117"/>
      <c r="KDV107" s="117"/>
      <c r="KDW107" s="117"/>
      <c r="KDX107" s="117"/>
      <c r="KDY107" s="117"/>
      <c r="KDZ107" s="117"/>
      <c r="KEA107" s="117"/>
      <c r="KEB107" s="117"/>
      <c r="KEC107" s="117"/>
      <c r="KED107" s="117"/>
      <c r="KEE107" s="117"/>
      <c r="KEF107" s="117"/>
      <c r="KEG107" s="117"/>
      <c r="KEH107" s="117"/>
      <c r="KEI107" s="117"/>
      <c r="KEJ107" s="117"/>
      <c r="KEK107" s="117"/>
      <c r="KEL107" s="117"/>
      <c r="KEM107" s="117"/>
      <c r="KEN107" s="117"/>
      <c r="KEO107" s="117"/>
      <c r="KEP107" s="117"/>
      <c r="KEQ107" s="117"/>
      <c r="KER107" s="117"/>
      <c r="KES107" s="117"/>
      <c r="KET107" s="117"/>
      <c r="KEU107" s="117"/>
      <c r="KEV107" s="117"/>
      <c r="KEW107" s="117"/>
      <c r="KEX107" s="117"/>
      <c r="KEY107" s="117"/>
      <c r="KEZ107" s="117"/>
      <c r="KFA107" s="117"/>
      <c r="KFB107" s="117"/>
      <c r="KFC107" s="117"/>
      <c r="KFD107" s="117"/>
      <c r="KFE107" s="117"/>
      <c r="KFF107" s="117"/>
      <c r="KFG107" s="117"/>
      <c r="KFH107" s="117"/>
      <c r="KFI107" s="117"/>
      <c r="KFJ107" s="117"/>
      <c r="KFK107" s="117"/>
      <c r="KFL107" s="117"/>
      <c r="KFM107" s="117"/>
      <c r="KFN107" s="117"/>
      <c r="KFO107" s="117"/>
      <c r="KFP107" s="117"/>
      <c r="KFQ107" s="117"/>
      <c r="KFR107" s="117"/>
      <c r="KFS107" s="117"/>
      <c r="KFT107" s="117"/>
      <c r="KFU107" s="117"/>
      <c r="KFV107" s="117"/>
      <c r="KFW107" s="117"/>
      <c r="KFX107" s="117"/>
      <c r="KFY107" s="117"/>
      <c r="KFZ107" s="117"/>
      <c r="KGA107" s="117"/>
      <c r="KGB107" s="117"/>
      <c r="KGC107" s="117"/>
      <c r="KGD107" s="117"/>
      <c r="KGE107" s="117"/>
      <c r="KGF107" s="117"/>
      <c r="KGG107" s="117"/>
      <c r="KGH107" s="117"/>
      <c r="KGI107" s="117"/>
      <c r="KGJ107" s="117"/>
      <c r="KGK107" s="117"/>
      <c r="KGL107" s="117"/>
      <c r="KGM107" s="117"/>
      <c r="KGN107" s="117"/>
      <c r="KGO107" s="117"/>
      <c r="KGP107" s="117"/>
      <c r="KGQ107" s="117"/>
      <c r="KGR107" s="117"/>
      <c r="KGS107" s="117"/>
      <c r="KGT107" s="117"/>
      <c r="KGU107" s="117"/>
      <c r="KGV107" s="117"/>
      <c r="KGW107" s="117"/>
      <c r="KGX107" s="117"/>
      <c r="KGY107" s="117"/>
      <c r="KGZ107" s="117"/>
      <c r="KHA107" s="117"/>
      <c r="KHB107" s="117"/>
      <c r="KHC107" s="117"/>
      <c r="KHD107" s="117"/>
      <c r="KHE107" s="117"/>
      <c r="KHF107" s="117"/>
      <c r="KHG107" s="117"/>
      <c r="KHH107" s="117"/>
      <c r="KHI107" s="117"/>
      <c r="KHJ107" s="117"/>
      <c r="KHK107" s="117"/>
      <c r="KHL107" s="117"/>
      <c r="KHM107" s="117"/>
      <c r="KHN107" s="117"/>
      <c r="KHO107" s="117"/>
      <c r="KHP107" s="117"/>
      <c r="KHQ107" s="117"/>
      <c r="KHR107" s="117"/>
      <c r="KHS107" s="117"/>
      <c r="KHT107" s="117"/>
      <c r="KHU107" s="117"/>
      <c r="KHV107" s="117"/>
      <c r="KHW107" s="117"/>
      <c r="KHX107" s="117"/>
      <c r="KHY107" s="117"/>
      <c r="KHZ107" s="117"/>
      <c r="KIA107" s="117"/>
      <c r="KIB107" s="117"/>
      <c r="KIC107" s="117"/>
      <c r="KID107" s="117"/>
      <c r="KIE107" s="117"/>
      <c r="KIF107" s="117"/>
      <c r="KIG107" s="117"/>
      <c r="KIH107" s="117"/>
      <c r="KII107" s="117"/>
      <c r="KIJ107" s="117"/>
      <c r="KIK107" s="117"/>
      <c r="KIL107" s="117"/>
      <c r="KIM107" s="117"/>
      <c r="KIN107" s="117"/>
      <c r="KIO107" s="117"/>
      <c r="KIP107" s="117"/>
      <c r="KIQ107" s="117"/>
      <c r="KIR107" s="117"/>
      <c r="KIS107" s="117"/>
      <c r="KIT107" s="117"/>
      <c r="KIU107" s="117"/>
      <c r="KIV107" s="117"/>
      <c r="KIW107" s="117"/>
      <c r="KIX107" s="117"/>
      <c r="KIY107" s="117"/>
      <c r="KIZ107" s="117"/>
      <c r="KJA107" s="117"/>
      <c r="KJB107" s="117"/>
      <c r="KJC107" s="117"/>
      <c r="KJD107" s="117"/>
      <c r="KJE107" s="117"/>
      <c r="KJF107" s="117"/>
      <c r="KJG107" s="117"/>
      <c r="KJH107" s="117"/>
      <c r="KJI107" s="117"/>
      <c r="KJJ107" s="117"/>
      <c r="KJK107" s="117"/>
      <c r="KJL107" s="117"/>
      <c r="KJM107" s="117"/>
      <c r="KJN107" s="117"/>
      <c r="KJO107" s="117"/>
      <c r="KJP107" s="117"/>
      <c r="KJQ107" s="117"/>
      <c r="KJR107" s="117"/>
      <c r="KJS107" s="117"/>
      <c r="KJT107" s="117"/>
      <c r="KJU107" s="117"/>
      <c r="KJV107" s="117"/>
      <c r="KJW107" s="117"/>
      <c r="KJX107" s="117"/>
      <c r="KJY107" s="117"/>
      <c r="KJZ107" s="117"/>
      <c r="KKA107" s="117"/>
      <c r="KKB107" s="117"/>
      <c r="KKC107" s="117"/>
      <c r="KKD107" s="117"/>
      <c r="KKE107" s="117"/>
      <c r="KKF107" s="117"/>
      <c r="KKG107" s="117"/>
      <c r="KKH107" s="117"/>
      <c r="KKI107" s="117"/>
      <c r="KKJ107" s="117"/>
      <c r="KKK107" s="117"/>
      <c r="KKL107" s="117"/>
      <c r="KKM107" s="117"/>
      <c r="KKN107" s="117"/>
      <c r="KKO107" s="117"/>
      <c r="KKP107" s="117"/>
      <c r="KKQ107" s="117"/>
      <c r="KKR107" s="117"/>
      <c r="KKS107" s="117"/>
      <c r="KKT107" s="117"/>
      <c r="KKU107" s="117"/>
      <c r="KKV107" s="117"/>
      <c r="KKW107" s="117"/>
      <c r="KKX107" s="117"/>
      <c r="KKY107" s="117"/>
      <c r="KKZ107" s="117"/>
      <c r="KLA107" s="117"/>
      <c r="KLB107" s="117"/>
      <c r="KLC107" s="117"/>
      <c r="KLD107" s="117"/>
      <c r="KLE107" s="117"/>
      <c r="KLF107" s="117"/>
      <c r="KLG107" s="117"/>
      <c r="KLH107" s="117"/>
      <c r="KLI107" s="117"/>
      <c r="KLJ107" s="117"/>
      <c r="KLK107" s="117"/>
      <c r="KLL107" s="117"/>
      <c r="KLM107" s="117"/>
      <c r="KLN107" s="117"/>
      <c r="KLO107" s="117"/>
      <c r="KLP107" s="117"/>
      <c r="KLQ107" s="117"/>
      <c r="KLR107" s="117"/>
      <c r="KLS107" s="117"/>
      <c r="KLT107" s="117"/>
      <c r="KLU107" s="117"/>
      <c r="KLV107" s="117"/>
      <c r="KLW107" s="117"/>
      <c r="KLX107" s="117"/>
      <c r="KLY107" s="117"/>
      <c r="KLZ107" s="117"/>
      <c r="KMA107" s="117"/>
      <c r="KMB107" s="117"/>
      <c r="KMC107" s="117"/>
      <c r="KMD107" s="117"/>
      <c r="KME107" s="117"/>
      <c r="KMF107" s="117"/>
      <c r="KMG107" s="117"/>
      <c r="KMH107" s="117"/>
      <c r="KMI107" s="117"/>
      <c r="KMJ107" s="117"/>
      <c r="KMK107" s="117"/>
      <c r="KML107" s="117"/>
      <c r="KMM107" s="117"/>
      <c r="KMN107" s="117"/>
      <c r="KMO107" s="117"/>
      <c r="KMP107" s="117"/>
      <c r="KMQ107" s="117"/>
      <c r="KMR107" s="117"/>
      <c r="KMS107" s="117"/>
      <c r="KMT107" s="117"/>
      <c r="KMU107" s="117"/>
      <c r="KMV107" s="117"/>
      <c r="KMW107" s="117"/>
      <c r="KMX107" s="117"/>
      <c r="KMY107" s="117"/>
      <c r="KMZ107" s="117"/>
      <c r="KNA107" s="117"/>
      <c r="KNB107" s="117"/>
      <c r="KNC107" s="117"/>
      <c r="KND107" s="117"/>
      <c r="KNE107" s="117"/>
      <c r="KNF107" s="117"/>
      <c r="KNG107" s="117"/>
      <c r="KNH107" s="117"/>
      <c r="KNI107" s="117"/>
      <c r="KNJ107" s="117"/>
      <c r="KNK107" s="117"/>
      <c r="KNL107" s="117"/>
      <c r="KNM107" s="117"/>
      <c r="KNN107" s="117"/>
      <c r="KNO107" s="117"/>
      <c r="KNP107" s="117"/>
      <c r="KNQ107" s="117"/>
      <c r="KNR107" s="117"/>
      <c r="KNS107" s="117"/>
      <c r="KNT107" s="117"/>
      <c r="KNU107" s="117"/>
      <c r="KNV107" s="117"/>
      <c r="KNW107" s="117"/>
      <c r="KNX107" s="117"/>
      <c r="KNY107" s="117"/>
      <c r="KNZ107" s="117"/>
      <c r="KOA107" s="117"/>
      <c r="KOB107" s="117"/>
      <c r="KOC107" s="117"/>
      <c r="KOD107" s="117"/>
      <c r="KOE107" s="117"/>
      <c r="KOF107" s="117"/>
      <c r="KOG107" s="117"/>
      <c r="KOH107" s="117"/>
      <c r="KOI107" s="117"/>
      <c r="KOJ107" s="117"/>
      <c r="KOK107" s="117"/>
      <c r="KOL107" s="117"/>
      <c r="KOM107" s="117"/>
      <c r="KON107" s="117"/>
      <c r="KOO107" s="117"/>
      <c r="KOP107" s="117"/>
      <c r="KOQ107" s="117"/>
      <c r="KOR107" s="117"/>
      <c r="KOS107" s="117"/>
      <c r="KOT107" s="117"/>
      <c r="KOU107" s="117"/>
      <c r="KOV107" s="117"/>
      <c r="KOW107" s="117"/>
      <c r="KOX107" s="117"/>
      <c r="KOY107" s="117"/>
      <c r="KOZ107" s="117"/>
      <c r="KPA107" s="117"/>
      <c r="KPB107" s="117"/>
      <c r="KPC107" s="117"/>
      <c r="KPD107" s="117"/>
      <c r="KPE107" s="117"/>
      <c r="KPF107" s="117"/>
      <c r="KPG107" s="117"/>
      <c r="KPH107" s="117"/>
      <c r="KPI107" s="117"/>
      <c r="KPJ107" s="117"/>
      <c r="KPK107" s="117"/>
      <c r="KPL107" s="117"/>
      <c r="KPM107" s="117"/>
      <c r="KPN107" s="117"/>
      <c r="KPO107" s="117"/>
      <c r="KPP107" s="117"/>
      <c r="KPQ107" s="117"/>
      <c r="KPR107" s="117"/>
      <c r="KPS107" s="117"/>
      <c r="KPT107" s="117"/>
      <c r="KPU107" s="117"/>
      <c r="KPV107" s="117"/>
      <c r="KPW107" s="117"/>
      <c r="KPX107" s="117"/>
      <c r="KPY107" s="117"/>
      <c r="KPZ107" s="117"/>
      <c r="KQA107" s="117"/>
      <c r="KQB107" s="117"/>
      <c r="KQC107" s="117"/>
      <c r="KQD107" s="117"/>
      <c r="KQE107" s="117"/>
      <c r="KQF107" s="117"/>
      <c r="KQG107" s="117"/>
      <c r="KQH107" s="117"/>
      <c r="KQI107" s="117"/>
      <c r="KQJ107" s="117"/>
      <c r="KQK107" s="117"/>
      <c r="KQL107" s="117"/>
      <c r="KQM107" s="117"/>
      <c r="KQN107" s="117"/>
      <c r="KQO107" s="117"/>
      <c r="KQP107" s="117"/>
      <c r="KQQ107" s="117"/>
      <c r="KQR107" s="117"/>
      <c r="KQS107" s="117"/>
      <c r="KQT107" s="117"/>
      <c r="KQU107" s="117"/>
      <c r="KQV107" s="117"/>
      <c r="KQW107" s="117"/>
      <c r="KQX107" s="117"/>
      <c r="KQY107" s="117"/>
      <c r="KQZ107" s="117"/>
      <c r="KRA107" s="117"/>
      <c r="KRB107" s="117"/>
      <c r="KRC107" s="117"/>
      <c r="KRD107" s="117"/>
      <c r="KRE107" s="117"/>
      <c r="KRF107" s="117"/>
      <c r="KRG107" s="117"/>
      <c r="KRH107" s="117"/>
      <c r="KRI107" s="117"/>
      <c r="KRJ107" s="117"/>
      <c r="KRK107" s="117"/>
      <c r="KRL107" s="117"/>
      <c r="KRM107" s="117"/>
      <c r="KRN107" s="117"/>
      <c r="KRO107" s="117"/>
      <c r="KRP107" s="117"/>
      <c r="KRQ107" s="117"/>
      <c r="KRR107" s="117"/>
      <c r="KRS107" s="117"/>
      <c r="KRT107" s="117"/>
      <c r="KRU107" s="117"/>
      <c r="KRV107" s="117"/>
      <c r="KRW107" s="117"/>
      <c r="KRX107" s="117"/>
      <c r="KRY107" s="117"/>
      <c r="KRZ107" s="117"/>
      <c r="KSA107" s="117"/>
      <c r="KSB107" s="117"/>
      <c r="KSC107" s="117"/>
      <c r="KSD107" s="117"/>
      <c r="KSE107" s="117"/>
      <c r="KSF107" s="117"/>
      <c r="KSG107" s="117"/>
      <c r="KSH107" s="117"/>
      <c r="KSI107" s="117"/>
      <c r="KSJ107" s="117"/>
      <c r="KSK107" s="117"/>
      <c r="KSL107" s="117"/>
      <c r="KSM107" s="117"/>
      <c r="KSN107" s="117"/>
      <c r="KSO107" s="117"/>
      <c r="KSP107" s="117"/>
      <c r="KSQ107" s="117"/>
      <c r="KSR107" s="117"/>
      <c r="KSS107" s="117"/>
      <c r="KST107" s="117"/>
      <c r="KSU107" s="117"/>
      <c r="KSV107" s="117"/>
      <c r="KSW107" s="117"/>
      <c r="KSX107" s="117"/>
      <c r="KSY107" s="117"/>
      <c r="KSZ107" s="117"/>
      <c r="KTA107" s="117"/>
      <c r="KTB107" s="117"/>
      <c r="KTC107" s="117"/>
      <c r="KTD107" s="117"/>
      <c r="KTE107" s="117"/>
      <c r="KTF107" s="117"/>
      <c r="KTG107" s="117"/>
      <c r="KTH107" s="117"/>
      <c r="KTI107" s="117"/>
      <c r="KTJ107" s="117"/>
      <c r="KTK107" s="117"/>
      <c r="KTL107" s="117"/>
      <c r="KTM107" s="117"/>
      <c r="KTN107" s="117"/>
      <c r="KTO107" s="117"/>
      <c r="KTP107" s="117"/>
      <c r="KTQ107" s="117"/>
      <c r="KTR107" s="117"/>
      <c r="KTS107" s="117"/>
      <c r="KTT107" s="117"/>
      <c r="KTU107" s="117"/>
      <c r="KTV107" s="117"/>
      <c r="KTW107" s="117"/>
      <c r="KTX107" s="117"/>
      <c r="KTY107" s="117"/>
      <c r="KTZ107" s="117"/>
      <c r="KUA107" s="117"/>
      <c r="KUB107" s="117"/>
      <c r="KUC107" s="117"/>
      <c r="KUD107" s="117"/>
      <c r="KUE107" s="117"/>
      <c r="KUF107" s="117"/>
      <c r="KUG107" s="117"/>
      <c r="KUH107" s="117"/>
      <c r="KUI107" s="117"/>
      <c r="KUJ107" s="117"/>
      <c r="KUK107" s="117"/>
      <c r="KUL107" s="117"/>
      <c r="KUM107" s="117"/>
      <c r="KUN107" s="117"/>
      <c r="KUO107" s="117"/>
      <c r="KUP107" s="117"/>
      <c r="KUQ107" s="117"/>
      <c r="KUR107" s="117"/>
      <c r="KUS107" s="117"/>
      <c r="KUT107" s="117"/>
      <c r="KUU107" s="117"/>
      <c r="KUV107" s="117"/>
      <c r="KUW107" s="117"/>
      <c r="KUX107" s="117"/>
      <c r="KUY107" s="117"/>
      <c r="KUZ107" s="117"/>
      <c r="KVA107" s="117"/>
      <c r="KVB107" s="117"/>
      <c r="KVC107" s="117"/>
      <c r="KVD107" s="117"/>
      <c r="KVE107" s="117"/>
      <c r="KVF107" s="117"/>
      <c r="KVG107" s="117"/>
      <c r="KVH107" s="117"/>
      <c r="KVI107" s="117"/>
      <c r="KVJ107" s="117"/>
      <c r="KVK107" s="117"/>
      <c r="KVL107" s="117"/>
      <c r="KVM107" s="117"/>
      <c r="KVN107" s="117"/>
      <c r="KVO107" s="117"/>
      <c r="KVP107" s="117"/>
      <c r="KVQ107" s="117"/>
      <c r="KVR107" s="117"/>
      <c r="KVS107" s="117"/>
      <c r="KVT107" s="117"/>
      <c r="KVU107" s="117"/>
      <c r="KVV107" s="117"/>
      <c r="KVW107" s="117"/>
      <c r="KVX107" s="117"/>
      <c r="KVY107" s="117"/>
      <c r="KVZ107" s="117"/>
      <c r="KWA107" s="117"/>
      <c r="KWB107" s="117"/>
      <c r="KWC107" s="117"/>
      <c r="KWD107" s="117"/>
      <c r="KWE107" s="117"/>
      <c r="KWF107" s="117"/>
      <c r="KWG107" s="117"/>
      <c r="KWH107" s="117"/>
      <c r="KWI107" s="117"/>
      <c r="KWJ107" s="117"/>
      <c r="KWK107" s="117"/>
      <c r="KWL107" s="117"/>
      <c r="KWM107" s="117"/>
      <c r="KWN107" s="117"/>
      <c r="KWO107" s="117"/>
      <c r="KWP107" s="117"/>
      <c r="KWQ107" s="117"/>
      <c r="KWR107" s="117"/>
      <c r="KWS107" s="117"/>
      <c r="KWT107" s="117"/>
      <c r="KWU107" s="117"/>
      <c r="KWV107" s="117"/>
      <c r="KWW107" s="117"/>
      <c r="KWX107" s="117"/>
      <c r="KWY107" s="117"/>
      <c r="KWZ107" s="117"/>
      <c r="KXA107" s="117"/>
      <c r="KXB107" s="117"/>
      <c r="KXC107" s="117"/>
      <c r="KXD107" s="117"/>
      <c r="KXE107" s="117"/>
      <c r="KXF107" s="117"/>
      <c r="KXG107" s="117"/>
      <c r="KXH107" s="117"/>
      <c r="KXI107" s="117"/>
      <c r="KXJ107" s="117"/>
      <c r="KXK107" s="117"/>
      <c r="KXL107" s="117"/>
      <c r="KXM107" s="117"/>
      <c r="KXN107" s="117"/>
      <c r="KXO107" s="117"/>
      <c r="KXP107" s="117"/>
      <c r="KXQ107" s="117"/>
      <c r="KXR107" s="117"/>
      <c r="KXS107" s="117"/>
      <c r="KXT107" s="117"/>
      <c r="KXU107" s="117"/>
      <c r="KXV107" s="117"/>
      <c r="KXW107" s="117"/>
      <c r="KXX107" s="117"/>
      <c r="KXY107" s="117"/>
      <c r="KXZ107" s="117"/>
      <c r="KYA107" s="117"/>
      <c r="KYB107" s="117"/>
      <c r="KYC107" s="117"/>
      <c r="KYD107" s="117"/>
      <c r="KYE107" s="117"/>
      <c r="KYF107" s="117"/>
      <c r="KYG107" s="117"/>
      <c r="KYH107" s="117"/>
      <c r="KYI107" s="117"/>
      <c r="KYJ107" s="117"/>
      <c r="KYK107" s="117"/>
      <c r="KYL107" s="117"/>
      <c r="KYM107" s="117"/>
      <c r="KYN107" s="117"/>
      <c r="KYO107" s="117"/>
      <c r="KYP107" s="117"/>
      <c r="KYQ107" s="117"/>
      <c r="KYR107" s="117"/>
      <c r="KYS107" s="117"/>
      <c r="KYT107" s="117"/>
      <c r="KYU107" s="117"/>
      <c r="KYV107" s="117"/>
      <c r="KYW107" s="117"/>
      <c r="KYX107" s="117"/>
      <c r="KYY107" s="117"/>
      <c r="KYZ107" s="117"/>
      <c r="KZA107" s="117"/>
      <c r="KZB107" s="117"/>
      <c r="KZC107" s="117"/>
      <c r="KZD107" s="117"/>
      <c r="KZE107" s="117"/>
      <c r="KZF107" s="117"/>
      <c r="KZG107" s="117"/>
      <c r="KZH107" s="117"/>
      <c r="KZI107" s="117"/>
      <c r="KZJ107" s="117"/>
      <c r="KZK107" s="117"/>
      <c r="KZL107" s="117"/>
      <c r="KZM107" s="117"/>
      <c r="KZN107" s="117"/>
      <c r="KZO107" s="117"/>
      <c r="KZP107" s="117"/>
      <c r="KZQ107" s="117"/>
      <c r="KZR107" s="117"/>
      <c r="KZS107" s="117"/>
      <c r="KZT107" s="117"/>
      <c r="KZU107" s="117"/>
      <c r="KZV107" s="117"/>
      <c r="KZW107" s="117"/>
      <c r="KZX107" s="117"/>
      <c r="KZY107" s="117"/>
      <c r="KZZ107" s="117"/>
      <c r="LAA107" s="117"/>
      <c r="LAB107" s="117"/>
      <c r="LAC107" s="117"/>
      <c r="LAD107" s="117"/>
      <c r="LAE107" s="117"/>
      <c r="LAF107" s="117"/>
      <c r="LAG107" s="117"/>
      <c r="LAH107" s="117"/>
      <c r="LAI107" s="117"/>
      <c r="LAJ107" s="117"/>
      <c r="LAK107" s="117"/>
      <c r="LAL107" s="117"/>
      <c r="LAM107" s="117"/>
      <c r="LAN107" s="117"/>
      <c r="LAO107" s="117"/>
      <c r="LAP107" s="117"/>
      <c r="LAQ107" s="117"/>
      <c r="LAR107" s="117"/>
      <c r="LAS107" s="117"/>
      <c r="LAT107" s="117"/>
      <c r="LAU107" s="117"/>
      <c r="LAV107" s="117"/>
      <c r="LAW107" s="117"/>
      <c r="LAX107" s="117"/>
      <c r="LAY107" s="117"/>
      <c r="LAZ107" s="117"/>
      <c r="LBA107" s="117"/>
      <c r="LBB107" s="117"/>
      <c r="LBC107" s="117"/>
      <c r="LBD107" s="117"/>
      <c r="LBE107" s="117"/>
      <c r="LBF107" s="117"/>
      <c r="LBG107" s="117"/>
      <c r="LBH107" s="117"/>
      <c r="LBI107" s="117"/>
      <c r="LBJ107" s="117"/>
      <c r="LBK107" s="117"/>
      <c r="LBL107" s="117"/>
      <c r="LBM107" s="117"/>
      <c r="LBN107" s="117"/>
      <c r="LBO107" s="117"/>
      <c r="LBP107" s="117"/>
      <c r="LBQ107" s="117"/>
      <c r="LBR107" s="117"/>
      <c r="LBS107" s="117"/>
      <c r="LBT107" s="117"/>
      <c r="LBU107" s="117"/>
      <c r="LBV107" s="117"/>
      <c r="LBW107" s="117"/>
      <c r="LBX107" s="117"/>
      <c r="LBY107" s="117"/>
      <c r="LBZ107" s="117"/>
      <c r="LCA107" s="117"/>
      <c r="LCB107" s="117"/>
      <c r="LCC107" s="117"/>
      <c r="LCD107" s="117"/>
      <c r="LCE107" s="117"/>
      <c r="LCF107" s="117"/>
      <c r="LCG107" s="117"/>
      <c r="LCH107" s="117"/>
      <c r="LCI107" s="117"/>
      <c r="LCJ107" s="117"/>
      <c r="LCK107" s="117"/>
      <c r="LCL107" s="117"/>
      <c r="LCM107" s="117"/>
      <c r="LCN107" s="117"/>
      <c r="LCO107" s="117"/>
      <c r="LCP107" s="117"/>
      <c r="LCQ107" s="117"/>
      <c r="LCR107" s="117"/>
      <c r="LCS107" s="117"/>
      <c r="LCT107" s="117"/>
      <c r="LCU107" s="117"/>
      <c r="LCV107" s="117"/>
      <c r="LCW107" s="117"/>
      <c r="LCX107" s="117"/>
      <c r="LCY107" s="117"/>
      <c r="LCZ107" s="117"/>
      <c r="LDA107" s="117"/>
      <c r="LDB107" s="117"/>
      <c r="LDC107" s="117"/>
      <c r="LDD107" s="117"/>
      <c r="LDE107" s="117"/>
      <c r="LDF107" s="117"/>
      <c r="LDG107" s="117"/>
      <c r="LDH107" s="117"/>
      <c r="LDI107" s="117"/>
      <c r="LDJ107" s="117"/>
      <c r="LDK107" s="117"/>
      <c r="LDL107" s="117"/>
      <c r="LDM107" s="117"/>
      <c r="LDN107" s="117"/>
      <c r="LDO107" s="117"/>
      <c r="LDP107" s="117"/>
      <c r="LDQ107" s="117"/>
      <c r="LDR107" s="117"/>
      <c r="LDS107" s="117"/>
      <c r="LDT107" s="117"/>
      <c r="LDU107" s="117"/>
      <c r="LDV107" s="117"/>
      <c r="LDW107" s="117"/>
      <c r="LDX107" s="117"/>
      <c r="LDY107" s="117"/>
      <c r="LDZ107" s="117"/>
      <c r="LEA107" s="117"/>
      <c r="LEB107" s="117"/>
      <c r="LEC107" s="117"/>
      <c r="LED107" s="117"/>
      <c r="LEE107" s="117"/>
      <c r="LEF107" s="117"/>
      <c r="LEG107" s="117"/>
      <c r="LEH107" s="117"/>
      <c r="LEI107" s="117"/>
      <c r="LEJ107" s="117"/>
      <c r="LEK107" s="117"/>
      <c r="LEL107" s="117"/>
      <c r="LEM107" s="117"/>
      <c r="LEN107" s="117"/>
      <c r="LEO107" s="117"/>
      <c r="LEP107" s="117"/>
      <c r="LEQ107" s="117"/>
      <c r="LER107" s="117"/>
      <c r="LES107" s="117"/>
      <c r="LET107" s="117"/>
      <c r="LEU107" s="117"/>
      <c r="LEV107" s="117"/>
      <c r="LEW107" s="117"/>
      <c r="LEX107" s="117"/>
      <c r="LEY107" s="117"/>
      <c r="LEZ107" s="117"/>
      <c r="LFA107" s="117"/>
      <c r="LFB107" s="117"/>
      <c r="LFC107" s="117"/>
      <c r="LFD107" s="117"/>
      <c r="LFE107" s="117"/>
      <c r="LFF107" s="117"/>
      <c r="LFG107" s="117"/>
      <c r="LFH107" s="117"/>
      <c r="LFI107" s="117"/>
      <c r="LFJ107" s="117"/>
      <c r="LFK107" s="117"/>
      <c r="LFL107" s="117"/>
      <c r="LFM107" s="117"/>
      <c r="LFN107" s="117"/>
      <c r="LFO107" s="117"/>
      <c r="LFP107" s="117"/>
      <c r="LFQ107" s="117"/>
      <c r="LFR107" s="117"/>
      <c r="LFS107" s="117"/>
      <c r="LFT107" s="117"/>
      <c r="LFU107" s="117"/>
      <c r="LFV107" s="117"/>
      <c r="LFW107" s="117"/>
      <c r="LFX107" s="117"/>
      <c r="LFY107" s="117"/>
      <c r="LFZ107" s="117"/>
      <c r="LGA107" s="117"/>
      <c r="LGB107" s="117"/>
      <c r="LGC107" s="117"/>
      <c r="LGD107" s="117"/>
      <c r="LGE107" s="117"/>
      <c r="LGF107" s="117"/>
      <c r="LGG107" s="117"/>
      <c r="LGH107" s="117"/>
      <c r="LGI107" s="117"/>
      <c r="LGJ107" s="117"/>
      <c r="LGK107" s="117"/>
      <c r="LGL107" s="117"/>
      <c r="LGM107" s="117"/>
      <c r="LGN107" s="117"/>
      <c r="LGO107" s="117"/>
      <c r="LGP107" s="117"/>
      <c r="LGQ107" s="117"/>
      <c r="LGR107" s="117"/>
      <c r="LGS107" s="117"/>
      <c r="LGT107" s="117"/>
      <c r="LGU107" s="117"/>
      <c r="LGV107" s="117"/>
      <c r="LGW107" s="117"/>
      <c r="LGX107" s="117"/>
      <c r="LGY107" s="117"/>
      <c r="LGZ107" s="117"/>
      <c r="LHA107" s="117"/>
      <c r="LHB107" s="117"/>
      <c r="LHC107" s="117"/>
      <c r="LHD107" s="117"/>
      <c r="LHE107" s="117"/>
      <c r="LHF107" s="117"/>
      <c r="LHG107" s="117"/>
      <c r="LHH107" s="117"/>
      <c r="LHI107" s="117"/>
      <c r="LHJ107" s="117"/>
      <c r="LHK107" s="117"/>
      <c r="LHL107" s="117"/>
      <c r="LHM107" s="117"/>
      <c r="LHN107" s="117"/>
      <c r="LHO107" s="117"/>
      <c r="LHP107" s="117"/>
      <c r="LHQ107" s="117"/>
      <c r="LHR107" s="117"/>
      <c r="LHS107" s="117"/>
      <c r="LHT107" s="117"/>
      <c r="LHU107" s="117"/>
      <c r="LHV107" s="117"/>
      <c r="LHW107" s="117"/>
      <c r="LHX107" s="117"/>
      <c r="LHY107" s="117"/>
      <c r="LHZ107" s="117"/>
      <c r="LIA107" s="117"/>
      <c r="LIB107" s="117"/>
      <c r="LIC107" s="117"/>
      <c r="LID107" s="117"/>
      <c r="LIE107" s="117"/>
      <c r="LIF107" s="117"/>
      <c r="LIG107" s="117"/>
      <c r="LIH107" s="117"/>
      <c r="LII107" s="117"/>
      <c r="LIJ107" s="117"/>
      <c r="LIK107" s="117"/>
      <c r="LIL107" s="117"/>
      <c r="LIM107" s="117"/>
      <c r="LIN107" s="117"/>
      <c r="LIO107" s="117"/>
      <c r="LIP107" s="117"/>
      <c r="LIQ107" s="117"/>
      <c r="LIR107" s="117"/>
      <c r="LIS107" s="117"/>
      <c r="LIT107" s="117"/>
      <c r="LIU107" s="117"/>
      <c r="LIV107" s="117"/>
      <c r="LIW107" s="117"/>
      <c r="LIX107" s="117"/>
      <c r="LIY107" s="117"/>
      <c r="LIZ107" s="117"/>
      <c r="LJA107" s="117"/>
      <c r="LJB107" s="117"/>
      <c r="LJC107" s="117"/>
      <c r="LJD107" s="117"/>
      <c r="LJE107" s="117"/>
      <c r="LJF107" s="117"/>
      <c r="LJG107" s="117"/>
      <c r="LJH107" s="117"/>
      <c r="LJI107" s="117"/>
      <c r="LJJ107" s="117"/>
      <c r="LJK107" s="117"/>
      <c r="LJL107" s="117"/>
      <c r="LJM107" s="117"/>
      <c r="LJN107" s="117"/>
      <c r="LJO107" s="117"/>
      <c r="LJP107" s="117"/>
      <c r="LJQ107" s="117"/>
      <c r="LJR107" s="117"/>
      <c r="LJS107" s="117"/>
      <c r="LJT107" s="117"/>
      <c r="LJU107" s="117"/>
      <c r="LJV107" s="117"/>
      <c r="LJW107" s="117"/>
      <c r="LJX107" s="117"/>
      <c r="LJY107" s="117"/>
      <c r="LJZ107" s="117"/>
      <c r="LKA107" s="117"/>
      <c r="LKB107" s="117"/>
      <c r="LKC107" s="117"/>
      <c r="LKD107" s="117"/>
      <c r="LKE107" s="117"/>
      <c r="LKF107" s="117"/>
      <c r="LKG107" s="117"/>
      <c r="LKH107" s="117"/>
      <c r="LKI107" s="117"/>
      <c r="LKJ107" s="117"/>
      <c r="LKK107" s="117"/>
      <c r="LKL107" s="117"/>
      <c r="LKM107" s="117"/>
      <c r="LKN107" s="117"/>
      <c r="LKO107" s="117"/>
      <c r="LKP107" s="117"/>
      <c r="LKQ107" s="117"/>
      <c r="LKR107" s="117"/>
      <c r="LKS107" s="117"/>
      <c r="LKT107" s="117"/>
      <c r="LKU107" s="117"/>
      <c r="LKV107" s="117"/>
      <c r="LKW107" s="117"/>
      <c r="LKX107" s="117"/>
      <c r="LKY107" s="117"/>
      <c r="LKZ107" s="117"/>
      <c r="LLA107" s="117"/>
      <c r="LLB107" s="117"/>
      <c r="LLC107" s="117"/>
      <c r="LLD107" s="117"/>
      <c r="LLE107" s="117"/>
      <c r="LLF107" s="117"/>
      <c r="LLG107" s="117"/>
      <c r="LLH107" s="117"/>
      <c r="LLI107" s="117"/>
      <c r="LLJ107" s="117"/>
      <c r="LLK107" s="117"/>
      <c r="LLL107" s="117"/>
      <c r="LLM107" s="117"/>
      <c r="LLN107" s="117"/>
      <c r="LLO107" s="117"/>
      <c r="LLP107" s="117"/>
      <c r="LLQ107" s="117"/>
      <c r="LLR107" s="117"/>
      <c r="LLS107" s="117"/>
      <c r="LLT107" s="117"/>
      <c r="LLU107" s="117"/>
      <c r="LLV107" s="117"/>
      <c r="LLW107" s="117"/>
      <c r="LLX107" s="117"/>
      <c r="LLY107" s="117"/>
      <c r="LLZ107" s="117"/>
      <c r="LMA107" s="117"/>
      <c r="LMB107" s="117"/>
      <c r="LMC107" s="117"/>
      <c r="LMD107" s="117"/>
      <c r="LME107" s="117"/>
      <c r="LMF107" s="117"/>
      <c r="LMG107" s="117"/>
      <c r="LMH107" s="117"/>
      <c r="LMI107" s="117"/>
      <c r="LMJ107" s="117"/>
      <c r="LMK107" s="117"/>
      <c r="LML107" s="117"/>
      <c r="LMM107" s="117"/>
      <c r="LMN107" s="117"/>
      <c r="LMO107" s="117"/>
      <c r="LMP107" s="117"/>
      <c r="LMQ107" s="117"/>
      <c r="LMR107" s="117"/>
      <c r="LMS107" s="117"/>
      <c r="LMT107" s="117"/>
      <c r="LMU107" s="117"/>
      <c r="LMV107" s="117"/>
      <c r="LMW107" s="117"/>
      <c r="LMX107" s="117"/>
      <c r="LMY107" s="117"/>
      <c r="LMZ107" s="117"/>
      <c r="LNA107" s="117"/>
      <c r="LNB107" s="117"/>
      <c r="LNC107" s="117"/>
      <c r="LND107" s="117"/>
      <c r="LNE107" s="117"/>
      <c r="LNF107" s="117"/>
      <c r="LNG107" s="117"/>
      <c r="LNH107" s="117"/>
      <c r="LNI107" s="117"/>
      <c r="LNJ107" s="117"/>
      <c r="LNK107" s="117"/>
      <c r="LNL107" s="117"/>
      <c r="LNM107" s="117"/>
      <c r="LNN107" s="117"/>
      <c r="LNO107" s="117"/>
      <c r="LNP107" s="117"/>
      <c r="LNQ107" s="117"/>
      <c r="LNR107" s="117"/>
      <c r="LNS107" s="117"/>
      <c r="LNT107" s="117"/>
      <c r="LNU107" s="117"/>
      <c r="LNV107" s="117"/>
      <c r="LNW107" s="117"/>
      <c r="LNX107" s="117"/>
      <c r="LNY107" s="117"/>
      <c r="LNZ107" s="117"/>
      <c r="LOA107" s="117"/>
      <c r="LOB107" s="117"/>
      <c r="LOC107" s="117"/>
      <c r="LOD107" s="117"/>
      <c r="LOE107" s="117"/>
      <c r="LOF107" s="117"/>
      <c r="LOG107" s="117"/>
      <c r="LOH107" s="117"/>
      <c r="LOI107" s="117"/>
      <c r="LOJ107" s="117"/>
      <c r="LOK107" s="117"/>
      <c r="LOL107" s="117"/>
      <c r="LOM107" s="117"/>
      <c r="LON107" s="117"/>
      <c r="LOO107" s="117"/>
      <c r="LOP107" s="117"/>
      <c r="LOQ107" s="117"/>
      <c r="LOR107" s="117"/>
      <c r="LOS107" s="117"/>
      <c r="LOT107" s="117"/>
      <c r="LOU107" s="117"/>
      <c r="LOV107" s="117"/>
      <c r="LOW107" s="117"/>
      <c r="LOX107" s="117"/>
      <c r="LOY107" s="117"/>
      <c r="LOZ107" s="117"/>
      <c r="LPA107" s="117"/>
      <c r="LPB107" s="117"/>
      <c r="LPC107" s="117"/>
      <c r="LPD107" s="117"/>
      <c r="LPE107" s="117"/>
      <c r="LPF107" s="117"/>
      <c r="LPG107" s="117"/>
      <c r="LPH107" s="117"/>
      <c r="LPI107" s="117"/>
      <c r="LPJ107" s="117"/>
      <c r="LPK107" s="117"/>
      <c r="LPL107" s="117"/>
      <c r="LPM107" s="117"/>
      <c r="LPN107" s="117"/>
      <c r="LPO107" s="117"/>
      <c r="LPP107" s="117"/>
      <c r="LPQ107" s="117"/>
      <c r="LPR107" s="117"/>
      <c r="LPS107" s="117"/>
      <c r="LPT107" s="117"/>
      <c r="LPU107" s="117"/>
      <c r="LPV107" s="117"/>
      <c r="LPW107" s="117"/>
      <c r="LPX107" s="117"/>
      <c r="LPY107" s="117"/>
      <c r="LPZ107" s="117"/>
      <c r="LQA107" s="117"/>
      <c r="LQB107" s="117"/>
      <c r="LQC107" s="117"/>
      <c r="LQD107" s="117"/>
      <c r="LQE107" s="117"/>
      <c r="LQF107" s="117"/>
      <c r="LQG107" s="117"/>
      <c r="LQH107" s="117"/>
      <c r="LQI107" s="117"/>
      <c r="LQJ107" s="117"/>
      <c r="LQK107" s="117"/>
      <c r="LQL107" s="117"/>
      <c r="LQM107" s="117"/>
      <c r="LQN107" s="117"/>
      <c r="LQO107" s="117"/>
      <c r="LQP107" s="117"/>
      <c r="LQQ107" s="117"/>
      <c r="LQR107" s="117"/>
      <c r="LQS107" s="117"/>
      <c r="LQT107" s="117"/>
      <c r="LQU107" s="117"/>
      <c r="LQV107" s="117"/>
      <c r="LQW107" s="117"/>
      <c r="LQX107" s="117"/>
      <c r="LQY107" s="117"/>
      <c r="LQZ107" s="117"/>
      <c r="LRA107" s="117"/>
      <c r="LRB107" s="117"/>
      <c r="LRC107" s="117"/>
      <c r="LRD107" s="117"/>
      <c r="LRE107" s="117"/>
      <c r="LRF107" s="117"/>
      <c r="LRG107" s="117"/>
      <c r="LRH107" s="117"/>
      <c r="LRI107" s="117"/>
      <c r="LRJ107" s="117"/>
      <c r="LRK107" s="117"/>
      <c r="LRL107" s="117"/>
      <c r="LRM107" s="117"/>
      <c r="LRN107" s="117"/>
      <c r="LRO107" s="117"/>
      <c r="LRP107" s="117"/>
      <c r="LRQ107" s="117"/>
      <c r="LRR107" s="117"/>
      <c r="LRS107" s="117"/>
      <c r="LRT107" s="117"/>
      <c r="LRU107" s="117"/>
      <c r="LRV107" s="117"/>
      <c r="LRW107" s="117"/>
      <c r="LRX107" s="117"/>
      <c r="LRY107" s="117"/>
      <c r="LRZ107" s="117"/>
      <c r="LSA107" s="117"/>
      <c r="LSB107" s="117"/>
      <c r="LSC107" s="117"/>
      <c r="LSD107" s="117"/>
      <c r="LSE107" s="117"/>
      <c r="LSF107" s="117"/>
      <c r="LSG107" s="117"/>
      <c r="LSH107" s="117"/>
      <c r="LSI107" s="117"/>
      <c r="LSJ107" s="117"/>
      <c r="LSK107" s="117"/>
      <c r="LSL107" s="117"/>
      <c r="LSM107" s="117"/>
      <c r="LSN107" s="117"/>
      <c r="LSO107" s="117"/>
      <c r="LSP107" s="117"/>
      <c r="LSQ107" s="117"/>
      <c r="LSR107" s="117"/>
      <c r="LSS107" s="117"/>
      <c r="LST107" s="117"/>
      <c r="LSU107" s="117"/>
      <c r="LSV107" s="117"/>
      <c r="LSW107" s="117"/>
      <c r="LSX107" s="117"/>
      <c r="LSY107" s="117"/>
      <c r="LSZ107" s="117"/>
      <c r="LTA107" s="117"/>
      <c r="LTB107" s="117"/>
      <c r="LTC107" s="117"/>
      <c r="LTD107" s="117"/>
      <c r="LTE107" s="117"/>
      <c r="LTF107" s="117"/>
      <c r="LTG107" s="117"/>
      <c r="LTH107" s="117"/>
      <c r="LTI107" s="117"/>
      <c r="LTJ107" s="117"/>
      <c r="LTK107" s="117"/>
      <c r="LTL107" s="117"/>
      <c r="LTM107" s="117"/>
      <c r="LTN107" s="117"/>
      <c r="LTO107" s="117"/>
      <c r="LTP107" s="117"/>
      <c r="LTQ107" s="117"/>
      <c r="LTR107" s="117"/>
      <c r="LTS107" s="117"/>
      <c r="LTT107" s="117"/>
      <c r="LTU107" s="117"/>
      <c r="LTV107" s="117"/>
      <c r="LTW107" s="117"/>
      <c r="LTX107" s="117"/>
      <c r="LTY107" s="117"/>
      <c r="LTZ107" s="117"/>
      <c r="LUA107" s="117"/>
      <c r="LUB107" s="117"/>
      <c r="LUC107" s="117"/>
      <c r="LUD107" s="117"/>
      <c r="LUE107" s="117"/>
      <c r="LUF107" s="117"/>
      <c r="LUG107" s="117"/>
      <c r="LUH107" s="117"/>
      <c r="LUI107" s="117"/>
      <c r="LUJ107" s="117"/>
      <c r="LUK107" s="117"/>
      <c r="LUL107" s="117"/>
      <c r="LUM107" s="117"/>
      <c r="LUN107" s="117"/>
      <c r="LUO107" s="117"/>
      <c r="LUP107" s="117"/>
      <c r="LUQ107" s="117"/>
      <c r="LUR107" s="117"/>
      <c r="LUS107" s="117"/>
      <c r="LUT107" s="117"/>
      <c r="LUU107" s="117"/>
      <c r="LUV107" s="117"/>
      <c r="LUW107" s="117"/>
      <c r="LUX107" s="117"/>
      <c r="LUY107" s="117"/>
      <c r="LUZ107" s="117"/>
      <c r="LVA107" s="117"/>
      <c r="LVB107" s="117"/>
      <c r="LVC107" s="117"/>
      <c r="LVD107" s="117"/>
      <c r="LVE107" s="117"/>
      <c r="LVF107" s="117"/>
      <c r="LVG107" s="117"/>
      <c r="LVH107" s="117"/>
      <c r="LVI107" s="117"/>
      <c r="LVJ107" s="117"/>
      <c r="LVK107" s="117"/>
      <c r="LVL107" s="117"/>
      <c r="LVM107" s="117"/>
      <c r="LVN107" s="117"/>
      <c r="LVO107" s="117"/>
      <c r="LVP107" s="117"/>
      <c r="LVQ107" s="117"/>
      <c r="LVR107" s="117"/>
      <c r="LVS107" s="117"/>
      <c r="LVT107" s="117"/>
      <c r="LVU107" s="117"/>
      <c r="LVV107" s="117"/>
      <c r="LVW107" s="117"/>
      <c r="LVX107" s="117"/>
      <c r="LVY107" s="117"/>
      <c r="LVZ107" s="117"/>
      <c r="LWA107" s="117"/>
      <c r="LWB107" s="117"/>
      <c r="LWC107" s="117"/>
      <c r="LWD107" s="117"/>
      <c r="LWE107" s="117"/>
      <c r="LWF107" s="117"/>
      <c r="LWG107" s="117"/>
      <c r="LWH107" s="117"/>
      <c r="LWI107" s="117"/>
      <c r="LWJ107" s="117"/>
      <c r="LWK107" s="117"/>
      <c r="LWL107" s="117"/>
      <c r="LWM107" s="117"/>
      <c r="LWN107" s="117"/>
      <c r="LWO107" s="117"/>
      <c r="LWP107" s="117"/>
      <c r="LWQ107" s="117"/>
      <c r="LWR107" s="117"/>
      <c r="LWS107" s="117"/>
      <c r="LWT107" s="117"/>
      <c r="LWU107" s="117"/>
      <c r="LWV107" s="117"/>
      <c r="LWW107" s="117"/>
      <c r="LWX107" s="117"/>
      <c r="LWY107" s="117"/>
      <c r="LWZ107" s="117"/>
      <c r="LXA107" s="117"/>
      <c r="LXB107" s="117"/>
      <c r="LXC107" s="117"/>
      <c r="LXD107" s="117"/>
      <c r="LXE107" s="117"/>
      <c r="LXF107" s="117"/>
      <c r="LXG107" s="117"/>
      <c r="LXH107" s="117"/>
      <c r="LXI107" s="117"/>
      <c r="LXJ107" s="117"/>
      <c r="LXK107" s="117"/>
      <c r="LXL107" s="117"/>
      <c r="LXM107" s="117"/>
      <c r="LXN107" s="117"/>
      <c r="LXO107" s="117"/>
      <c r="LXP107" s="117"/>
      <c r="LXQ107" s="117"/>
      <c r="LXR107" s="117"/>
      <c r="LXS107" s="117"/>
      <c r="LXT107" s="117"/>
      <c r="LXU107" s="117"/>
      <c r="LXV107" s="117"/>
      <c r="LXW107" s="117"/>
      <c r="LXX107" s="117"/>
      <c r="LXY107" s="117"/>
      <c r="LXZ107" s="117"/>
      <c r="LYA107" s="117"/>
      <c r="LYB107" s="117"/>
      <c r="LYC107" s="117"/>
      <c r="LYD107" s="117"/>
      <c r="LYE107" s="117"/>
      <c r="LYF107" s="117"/>
      <c r="LYG107" s="117"/>
      <c r="LYH107" s="117"/>
      <c r="LYI107" s="117"/>
      <c r="LYJ107" s="117"/>
      <c r="LYK107" s="117"/>
      <c r="LYL107" s="117"/>
      <c r="LYM107" s="117"/>
      <c r="LYN107" s="117"/>
      <c r="LYO107" s="117"/>
      <c r="LYP107" s="117"/>
      <c r="LYQ107" s="117"/>
      <c r="LYR107" s="117"/>
      <c r="LYS107" s="117"/>
      <c r="LYT107" s="117"/>
      <c r="LYU107" s="117"/>
      <c r="LYV107" s="117"/>
      <c r="LYW107" s="117"/>
      <c r="LYX107" s="117"/>
      <c r="LYY107" s="117"/>
      <c r="LYZ107" s="117"/>
      <c r="LZA107" s="117"/>
      <c r="LZB107" s="117"/>
      <c r="LZC107" s="117"/>
      <c r="LZD107" s="117"/>
      <c r="LZE107" s="117"/>
      <c r="LZF107" s="117"/>
      <c r="LZG107" s="117"/>
      <c r="LZH107" s="117"/>
      <c r="LZI107" s="117"/>
      <c r="LZJ107" s="117"/>
      <c r="LZK107" s="117"/>
      <c r="LZL107" s="117"/>
      <c r="LZM107" s="117"/>
      <c r="LZN107" s="117"/>
      <c r="LZO107" s="117"/>
      <c r="LZP107" s="117"/>
      <c r="LZQ107" s="117"/>
      <c r="LZR107" s="117"/>
      <c r="LZS107" s="117"/>
      <c r="LZT107" s="117"/>
      <c r="LZU107" s="117"/>
      <c r="LZV107" s="117"/>
      <c r="LZW107" s="117"/>
      <c r="LZX107" s="117"/>
      <c r="LZY107" s="117"/>
      <c r="LZZ107" s="117"/>
      <c r="MAA107" s="117"/>
      <c r="MAB107" s="117"/>
      <c r="MAC107" s="117"/>
      <c r="MAD107" s="117"/>
      <c r="MAE107" s="117"/>
      <c r="MAF107" s="117"/>
      <c r="MAG107" s="117"/>
      <c r="MAH107" s="117"/>
      <c r="MAI107" s="117"/>
      <c r="MAJ107" s="117"/>
      <c r="MAK107" s="117"/>
      <c r="MAL107" s="117"/>
      <c r="MAM107" s="117"/>
      <c r="MAN107" s="117"/>
      <c r="MAO107" s="117"/>
      <c r="MAP107" s="117"/>
      <c r="MAQ107" s="117"/>
      <c r="MAR107" s="117"/>
      <c r="MAS107" s="117"/>
      <c r="MAT107" s="117"/>
      <c r="MAU107" s="117"/>
      <c r="MAV107" s="117"/>
      <c r="MAW107" s="117"/>
      <c r="MAX107" s="117"/>
      <c r="MAY107" s="117"/>
      <c r="MAZ107" s="117"/>
      <c r="MBA107" s="117"/>
      <c r="MBB107" s="117"/>
      <c r="MBC107" s="117"/>
      <c r="MBD107" s="117"/>
      <c r="MBE107" s="117"/>
      <c r="MBF107" s="117"/>
      <c r="MBG107" s="117"/>
      <c r="MBH107" s="117"/>
      <c r="MBI107" s="117"/>
      <c r="MBJ107" s="117"/>
      <c r="MBK107" s="117"/>
      <c r="MBL107" s="117"/>
      <c r="MBM107" s="117"/>
      <c r="MBN107" s="117"/>
      <c r="MBO107" s="117"/>
      <c r="MBP107" s="117"/>
      <c r="MBQ107" s="117"/>
      <c r="MBR107" s="117"/>
      <c r="MBS107" s="117"/>
      <c r="MBT107" s="117"/>
      <c r="MBU107" s="117"/>
      <c r="MBV107" s="117"/>
      <c r="MBW107" s="117"/>
      <c r="MBX107" s="117"/>
      <c r="MBY107" s="117"/>
      <c r="MBZ107" s="117"/>
      <c r="MCA107" s="117"/>
      <c r="MCB107" s="117"/>
      <c r="MCC107" s="117"/>
      <c r="MCD107" s="117"/>
      <c r="MCE107" s="117"/>
      <c r="MCF107" s="117"/>
      <c r="MCG107" s="117"/>
      <c r="MCH107" s="117"/>
      <c r="MCI107" s="117"/>
      <c r="MCJ107" s="117"/>
      <c r="MCK107" s="117"/>
      <c r="MCL107" s="117"/>
      <c r="MCM107" s="117"/>
      <c r="MCN107" s="117"/>
      <c r="MCO107" s="117"/>
      <c r="MCP107" s="117"/>
      <c r="MCQ107" s="117"/>
      <c r="MCR107" s="117"/>
      <c r="MCS107" s="117"/>
      <c r="MCT107" s="117"/>
      <c r="MCU107" s="117"/>
      <c r="MCV107" s="117"/>
      <c r="MCW107" s="117"/>
      <c r="MCX107" s="117"/>
      <c r="MCY107" s="117"/>
      <c r="MCZ107" s="117"/>
      <c r="MDA107" s="117"/>
      <c r="MDB107" s="117"/>
      <c r="MDC107" s="117"/>
      <c r="MDD107" s="117"/>
      <c r="MDE107" s="117"/>
      <c r="MDF107" s="117"/>
      <c r="MDG107" s="117"/>
      <c r="MDH107" s="117"/>
      <c r="MDI107" s="117"/>
      <c r="MDJ107" s="117"/>
      <c r="MDK107" s="117"/>
      <c r="MDL107" s="117"/>
      <c r="MDM107" s="117"/>
      <c r="MDN107" s="117"/>
      <c r="MDO107" s="117"/>
      <c r="MDP107" s="117"/>
      <c r="MDQ107" s="117"/>
      <c r="MDR107" s="117"/>
      <c r="MDS107" s="117"/>
      <c r="MDT107" s="117"/>
      <c r="MDU107" s="117"/>
      <c r="MDV107" s="117"/>
      <c r="MDW107" s="117"/>
      <c r="MDX107" s="117"/>
      <c r="MDY107" s="117"/>
      <c r="MDZ107" s="117"/>
      <c r="MEA107" s="117"/>
      <c r="MEB107" s="117"/>
      <c r="MEC107" s="117"/>
      <c r="MED107" s="117"/>
      <c r="MEE107" s="117"/>
      <c r="MEF107" s="117"/>
      <c r="MEG107" s="117"/>
      <c r="MEH107" s="117"/>
      <c r="MEI107" s="117"/>
      <c r="MEJ107" s="117"/>
      <c r="MEK107" s="117"/>
      <c r="MEL107" s="117"/>
      <c r="MEM107" s="117"/>
      <c r="MEN107" s="117"/>
      <c r="MEO107" s="117"/>
      <c r="MEP107" s="117"/>
      <c r="MEQ107" s="117"/>
      <c r="MER107" s="117"/>
      <c r="MES107" s="117"/>
      <c r="MET107" s="117"/>
      <c r="MEU107" s="117"/>
      <c r="MEV107" s="117"/>
      <c r="MEW107" s="117"/>
      <c r="MEX107" s="117"/>
      <c r="MEY107" s="117"/>
      <c r="MEZ107" s="117"/>
      <c r="MFA107" s="117"/>
      <c r="MFB107" s="117"/>
      <c r="MFC107" s="117"/>
      <c r="MFD107" s="117"/>
      <c r="MFE107" s="117"/>
      <c r="MFF107" s="117"/>
      <c r="MFG107" s="117"/>
      <c r="MFH107" s="117"/>
      <c r="MFI107" s="117"/>
      <c r="MFJ107" s="117"/>
      <c r="MFK107" s="117"/>
      <c r="MFL107" s="117"/>
      <c r="MFM107" s="117"/>
      <c r="MFN107" s="117"/>
      <c r="MFO107" s="117"/>
      <c r="MFP107" s="117"/>
      <c r="MFQ107" s="117"/>
      <c r="MFR107" s="117"/>
      <c r="MFS107" s="117"/>
      <c r="MFT107" s="117"/>
      <c r="MFU107" s="117"/>
      <c r="MFV107" s="117"/>
      <c r="MFW107" s="117"/>
      <c r="MFX107" s="117"/>
      <c r="MFY107" s="117"/>
      <c r="MFZ107" s="117"/>
      <c r="MGA107" s="117"/>
      <c r="MGB107" s="117"/>
      <c r="MGC107" s="117"/>
      <c r="MGD107" s="117"/>
      <c r="MGE107" s="117"/>
      <c r="MGF107" s="117"/>
      <c r="MGG107" s="117"/>
      <c r="MGH107" s="117"/>
      <c r="MGI107" s="117"/>
      <c r="MGJ107" s="117"/>
      <c r="MGK107" s="117"/>
      <c r="MGL107" s="117"/>
      <c r="MGM107" s="117"/>
      <c r="MGN107" s="117"/>
      <c r="MGO107" s="117"/>
      <c r="MGP107" s="117"/>
      <c r="MGQ107" s="117"/>
      <c r="MGR107" s="117"/>
      <c r="MGS107" s="117"/>
      <c r="MGT107" s="117"/>
      <c r="MGU107" s="117"/>
      <c r="MGV107" s="117"/>
      <c r="MGW107" s="117"/>
      <c r="MGX107" s="117"/>
      <c r="MGY107" s="117"/>
      <c r="MGZ107" s="117"/>
      <c r="MHA107" s="117"/>
      <c r="MHB107" s="117"/>
      <c r="MHC107" s="117"/>
      <c r="MHD107" s="117"/>
      <c r="MHE107" s="117"/>
      <c r="MHF107" s="117"/>
      <c r="MHG107" s="117"/>
      <c r="MHH107" s="117"/>
      <c r="MHI107" s="117"/>
      <c r="MHJ107" s="117"/>
      <c r="MHK107" s="117"/>
      <c r="MHL107" s="117"/>
      <c r="MHM107" s="117"/>
      <c r="MHN107" s="117"/>
      <c r="MHO107" s="117"/>
      <c r="MHP107" s="117"/>
      <c r="MHQ107" s="117"/>
      <c r="MHR107" s="117"/>
      <c r="MHS107" s="117"/>
      <c r="MHT107" s="117"/>
      <c r="MHU107" s="117"/>
      <c r="MHV107" s="117"/>
      <c r="MHW107" s="117"/>
      <c r="MHX107" s="117"/>
      <c r="MHY107" s="117"/>
      <c r="MHZ107" s="117"/>
      <c r="MIA107" s="117"/>
      <c r="MIB107" s="117"/>
      <c r="MIC107" s="117"/>
      <c r="MID107" s="117"/>
      <c r="MIE107" s="117"/>
      <c r="MIF107" s="117"/>
      <c r="MIG107" s="117"/>
      <c r="MIH107" s="117"/>
      <c r="MII107" s="117"/>
      <c r="MIJ107" s="117"/>
      <c r="MIK107" s="117"/>
      <c r="MIL107" s="117"/>
      <c r="MIM107" s="117"/>
      <c r="MIN107" s="117"/>
      <c r="MIO107" s="117"/>
      <c r="MIP107" s="117"/>
      <c r="MIQ107" s="117"/>
      <c r="MIR107" s="117"/>
      <c r="MIS107" s="117"/>
      <c r="MIT107" s="117"/>
      <c r="MIU107" s="117"/>
      <c r="MIV107" s="117"/>
      <c r="MIW107" s="117"/>
      <c r="MIX107" s="117"/>
      <c r="MIY107" s="117"/>
      <c r="MIZ107" s="117"/>
      <c r="MJA107" s="117"/>
      <c r="MJB107" s="117"/>
      <c r="MJC107" s="117"/>
      <c r="MJD107" s="117"/>
      <c r="MJE107" s="117"/>
      <c r="MJF107" s="117"/>
      <c r="MJG107" s="117"/>
      <c r="MJH107" s="117"/>
      <c r="MJI107" s="117"/>
      <c r="MJJ107" s="117"/>
      <c r="MJK107" s="117"/>
      <c r="MJL107" s="117"/>
      <c r="MJM107" s="117"/>
      <c r="MJN107" s="117"/>
      <c r="MJO107" s="117"/>
      <c r="MJP107" s="117"/>
      <c r="MJQ107" s="117"/>
      <c r="MJR107" s="117"/>
      <c r="MJS107" s="117"/>
      <c r="MJT107" s="117"/>
      <c r="MJU107" s="117"/>
      <c r="MJV107" s="117"/>
      <c r="MJW107" s="117"/>
      <c r="MJX107" s="117"/>
      <c r="MJY107" s="117"/>
      <c r="MJZ107" s="117"/>
      <c r="MKA107" s="117"/>
      <c r="MKB107" s="117"/>
      <c r="MKC107" s="117"/>
      <c r="MKD107" s="117"/>
      <c r="MKE107" s="117"/>
      <c r="MKF107" s="117"/>
      <c r="MKG107" s="117"/>
      <c r="MKH107" s="117"/>
      <c r="MKI107" s="117"/>
      <c r="MKJ107" s="117"/>
      <c r="MKK107" s="117"/>
      <c r="MKL107" s="117"/>
      <c r="MKM107" s="117"/>
      <c r="MKN107" s="117"/>
      <c r="MKO107" s="117"/>
      <c r="MKP107" s="117"/>
      <c r="MKQ107" s="117"/>
      <c r="MKR107" s="117"/>
      <c r="MKS107" s="117"/>
      <c r="MKT107" s="117"/>
      <c r="MKU107" s="117"/>
      <c r="MKV107" s="117"/>
      <c r="MKW107" s="117"/>
      <c r="MKX107" s="117"/>
      <c r="MKY107" s="117"/>
      <c r="MKZ107" s="117"/>
      <c r="MLA107" s="117"/>
      <c r="MLB107" s="117"/>
      <c r="MLC107" s="117"/>
      <c r="MLD107" s="117"/>
      <c r="MLE107" s="117"/>
      <c r="MLF107" s="117"/>
      <c r="MLG107" s="117"/>
      <c r="MLH107" s="117"/>
      <c r="MLI107" s="117"/>
      <c r="MLJ107" s="117"/>
      <c r="MLK107" s="117"/>
      <c r="MLL107" s="117"/>
      <c r="MLM107" s="117"/>
      <c r="MLN107" s="117"/>
      <c r="MLO107" s="117"/>
      <c r="MLP107" s="117"/>
      <c r="MLQ107" s="117"/>
      <c r="MLR107" s="117"/>
      <c r="MLS107" s="117"/>
      <c r="MLT107" s="117"/>
      <c r="MLU107" s="117"/>
      <c r="MLV107" s="117"/>
      <c r="MLW107" s="117"/>
      <c r="MLX107" s="117"/>
      <c r="MLY107" s="117"/>
      <c r="MLZ107" s="117"/>
      <c r="MMA107" s="117"/>
      <c r="MMB107" s="117"/>
      <c r="MMC107" s="117"/>
      <c r="MMD107" s="117"/>
      <c r="MME107" s="117"/>
      <c r="MMF107" s="117"/>
      <c r="MMG107" s="117"/>
      <c r="MMH107" s="117"/>
      <c r="MMI107" s="117"/>
      <c r="MMJ107" s="117"/>
      <c r="MMK107" s="117"/>
      <c r="MML107" s="117"/>
      <c r="MMM107" s="117"/>
      <c r="MMN107" s="117"/>
      <c r="MMO107" s="117"/>
      <c r="MMP107" s="117"/>
      <c r="MMQ107" s="117"/>
      <c r="MMR107" s="117"/>
      <c r="MMS107" s="117"/>
      <c r="MMT107" s="117"/>
      <c r="MMU107" s="117"/>
      <c r="MMV107" s="117"/>
      <c r="MMW107" s="117"/>
      <c r="MMX107" s="117"/>
      <c r="MMY107" s="117"/>
      <c r="MMZ107" s="117"/>
      <c r="MNA107" s="117"/>
      <c r="MNB107" s="117"/>
      <c r="MNC107" s="117"/>
      <c r="MND107" s="117"/>
      <c r="MNE107" s="117"/>
      <c r="MNF107" s="117"/>
      <c r="MNG107" s="117"/>
      <c r="MNH107" s="117"/>
      <c r="MNI107" s="117"/>
      <c r="MNJ107" s="117"/>
      <c r="MNK107" s="117"/>
      <c r="MNL107" s="117"/>
      <c r="MNM107" s="117"/>
      <c r="MNN107" s="117"/>
      <c r="MNO107" s="117"/>
      <c r="MNP107" s="117"/>
      <c r="MNQ107" s="117"/>
      <c r="MNR107" s="117"/>
      <c r="MNS107" s="117"/>
      <c r="MNT107" s="117"/>
      <c r="MNU107" s="117"/>
      <c r="MNV107" s="117"/>
      <c r="MNW107" s="117"/>
      <c r="MNX107" s="117"/>
      <c r="MNY107" s="117"/>
      <c r="MNZ107" s="117"/>
      <c r="MOA107" s="117"/>
      <c r="MOB107" s="117"/>
      <c r="MOC107" s="117"/>
      <c r="MOD107" s="117"/>
      <c r="MOE107" s="117"/>
      <c r="MOF107" s="117"/>
      <c r="MOG107" s="117"/>
      <c r="MOH107" s="117"/>
      <c r="MOI107" s="117"/>
      <c r="MOJ107" s="117"/>
      <c r="MOK107" s="117"/>
      <c r="MOL107" s="117"/>
      <c r="MOM107" s="117"/>
      <c r="MON107" s="117"/>
      <c r="MOO107" s="117"/>
      <c r="MOP107" s="117"/>
      <c r="MOQ107" s="117"/>
      <c r="MOR107" s="117"/>
      <c r="MOS107" s="117"/>
      <c r="MOT107" s="117"/>
      <c r="MOU107" s="117"/>
      <c r="MOV107" s="117"/>
      <c r="MOW107" s="117"/>
      <c r="MOX107" s="117"/>
      <c r="MOY107" s="117"/>
      <c r="MOZ107" s="117"/>
      <c r="MPA107" s="117"/>
      <c r="MPB107" s="117"/>
      <c r="MPC107" s="117"/>
      <c r="MPD107" s="117"/>
      <c r="MPE107" s="117"/>
      <c r="MPF107" s="117"/>
      <c r="MPG107" s="117"/>
      <c r="MPH107" s="117"/>
      <c r="MPI107" s="117"/>
      <c r="MPJ107" s="117"/>
      <c r="MPK107" s="117"/>
      <c r="MPL107" s="117"/>
      <c r="MPM107" s="117"/>
      <c r="MPN107" s="117"/>
      <c r="MPO107" s="117"/>
      <c r="MPP107" s="117"/>
      <c r="MPQ107" s="117"/>
      <c r="MPR107" s="117"/>
      <c r="MPS107" s="117"/>
      <c r="MPT107" s="117"/>
      <c r="MPU107" s="117"/>
      <c r="MPV107" s="117"/>
      <c r="MPW107" s="117"/>
      <c r="MPX107" s="117"/>
      <c r="MPY107" s="117"/>
      <c r="MPZ107" s="117"/>
      <c r="MQA107" s="117"/>
      <c r="MQB107" s="117"/>
      <c r="MQC107" s="117"/>
      <c r="MQD107" s="117"/>
      <c r="MQE107" s="117"/>
      <c r="MQF107" s="117"/>
      <c r="MQG107" s="117"/>
      <c r="MQH107" s="117"/>
      <c r="MQI107" s="117"/>
      <c r="MQJ107" s="117"/>
      <c r="MQK107" s="117"/>
      <c r="MQL107" s="117"/>
      <c r="MQM107" s="117"/>
      <c r="MQN107" s="117"/>
      <c r="MQO107" s="117"/>
      <c r="MQP107" s="117"/>
      <c r="MQQ107" s="117"/>
      <c r="MQR107" s="117"/>
      <c r="MQS107" s="117"/>
      <c r="MQT107" s="117"/>
      <c r="MQU107" s="117"/>
      <c r="MQV107" s="117"/>
      <c r="MQW107" s="117"/>
      <c r="MQX107" s="117"/>
      <c r="MQY107" s="117"/>
      <c r="MQZ107" s="117"/>
      <c r="MRA107" s="117"/>
      <c r="MRB107" s="117"/>
      <c r="MRC107" s="117"/>
      <c r="MRD107" s="117"/>
      <c r="MRE107" s="117"/>
      <c r="MRF107" s="117"/>
      <c r="MRG107" s="117"/>
      <c r="MRH107" s="117"/>
      <c r="MRI107" s="117"/>
      <c r="MRJ107" s="117"/>
      <c r="MRK107" s="117"/>
      <c r="MRL107" s="117"/>
      <c r="MRM107" s="117"/>
      <c r="MRN107" s="117"/>
      <c r="MRO107" s="117"/>
      <c r="MRP107" s="117"/>
      <c r="MRQ107" s="117"/>
      <c r="MRR107" s="117"/>
      <c r="MRS107" s="117"/>
      <c r="MRT107" s="117"/>
      <c r="MRU107" s="117"/>
      <c r="MRV107" s="117"/>
      <c r="MRW107" s="117"/>
      <c r="MRX107" s="117"/>
      <c r="MRY107" s="117"/>
      <c r="MRZ107" s="117"/>
      <c r="MSA107" s="117"/>
      <c r="MSB107" s="117"/>
      <c r="MSC107" s="117"/>
      <c r="MSD107" s="117"/>
      <c r="MSE107" s="117"/>
      <c r="MSF107" s="117"/>
      <c r="MSG107" s="117"/>
      <c r="MSH107" s="117"/>
      <c r="MSI107" s="117"/>
      <c r="MSJ107" s="117"/>
      <c r="MSK107" s="117"/>
      <c r="MSL107" s="117"/>
      <c r="MSM107" s="117"/>
      <c r="MSN107" s="117"/>
      <c r="MSO107" s="117"/>
      <c r="MSP107" s="117"/>
      <c r="MSQ107" s="117"/>
      <c r="MSR107" s="117"/>
      <c r="MSS107" s="117"/>
      <c r="MST107" s="117"/>
      <c r="MSU107" s="117"/>
      <c r="MSV107" s="117"/>
      <c r="MSW107" s="117"/>
      <c r="MSX107" s="117"/>
      <c r="MSY107" s="117"/>
      <c r="MSZ107" s="117"/>
      <c r="MTA107" s="117"/>
      <c r="MTB107" s="117"/>
      <c r="MTC107" s="117"/>
      <c r="MTD107" s="117"/>
      <c r="MTE107" s="117"/>
      <c r="MTF107" s="117"/>
      <c r="MTG107" s="117"/>
      <c r="MTH107" s="117"/>
      <c r="MTI107" s="117"/>
      <c r="MTJ107" s="117"/>
      <c r="MTK107" s="117"/>
      <c r="MTL107" s="117"/>
      <c r="MTM107" s="117"/>
      <c r="MTN107" s="117"/>
      <c r="MTO107" s="117"/>
      <c r="MTP107" s="117"/>
      <c r="MTQ107" s="117"/>
      <c r="MTR107" s="117"/>
      <c r="MTS107" s="117"/>
      <c r="MTT107" s="117"/>
      <c r="MTU107" s="117"/>
      <c r="MTV107" s="117"/>
      <c r="MTW107" s="117"/>
      <c r="MTX107" s="117"/>
      <c r="MTY107" s="117"/>
      <c r="MTZ107" s="117"/>
      <c r="MUA107" s="117"/>
      <c r="MUB107" s="117"/>
      <c r="MUC107" s="117"/>
      <c r="MUD107" s="117"/>
      <c r="MUE107" s="117"/>
      <c r="MUF107" s="117"/>
      <c r="MUG107" s="117"/>
      <c r="MUH107" s="117"/>
      <c r="MUI107" s="117"/>
      <c r="MUJ107" s="117"/>
      <c r="MUK107" s="117"/>
      <c r="MUL107" s="117"/>
      <c r="MUM107" s="117"/>
      <c r="MUN107" s="117"/>
      <c r="MUO107" s="117"/>
      <c r="MUP107" s="117"/>
      <c r="MUQ107" s="117"/>
      <c r="MUR107" s="117"/>
      <c r="MUS107" s="117"/>
      <c r="MUT107" s="117"/>
      <c r="MUU107" s="117"/>
      <c r="MUV107" s="117"/>
      <c r="MUW107" s="117"/>
      <c r="MUX107" s="117"/>
      <c r="MUY107" s="117"/>
      <c r="MUZ107" s="117"/>
      <c r="MVA107" s="117"/>
      <c r="MVB107" s="117"/>
      <c r="MVC107" s="117"/>
      <c r="MVD107" s="117"/>
      <c r="MVE107" s="117"/>
      <c r="MVF107" s="117"/>
      <c r="MVG107" s="117"/>
      <c r="MVH107" s="117"/>
      <c r="MVI107" s="117"/>
      <c r="MVJ107" s="117"/>
      <c r="MVK107" s="117"/>
      <c r="MVL107" s="117"/>
      <c r="MVM107" s="117"/>
      <c r="MVN107" s="117"/>
      <c r="MVO107" s="117"/>
      <c r="MVP107" s="117"/>
      <c r="MVQ107" s="117"/>
      <c r="MVR107" s="117"/>
      <c r="MVS107" s="117"/>
      <c r="MVT107" s="117"/>
      <c r="MVU107" s="117"/>
      <c r="MVV107" s="117"/>
      <c r="MVW107" s="117"/>
      <c r="MVX107" s="117"/>
      <c r="MVY107" s="117"/>
      <c r="MVZ107" s="117"/>
      <c r="MWA107" s="117"/>
      <c r="MWB107" s="117"/>
      <c r="MWC107" s="117"/>
      <c r="MWD107" s="117"/>
      <c r="MWE107" s="117"/>
      <c r="MWF107" s="117"/>
      <c r="MWG107" s="117"/>
      <c r="MWH107" s="117"/>
      <c r="MWI107" s="117"/>
      <c r="MWJ107" s="117"/>
      <c r="MWK107" s="117"/>
      <c r="MWL107" s="117"/>
      <c r="MWM107" s="117"/>
      <c r="MWN107" s="117"/>
      <c r="MWO107" s="117"/>
      <c r="MWP107" s="117"/>
      <c r="MWQ107" s="117"/>
      <c r="MWR107" s="117"/>
      <c r="MWS107" s="117"/>
      <c r="MWT107" s="117"/>
      <c r="MWU107" s="117"/>
      <c r="MWV107" s="117"/>
      <c r="MWW107" s="117"/>
      <c r="MWX107" s="117"/>
      <c r="MWY107" s="117"/>
      <c r="MWZ107" s="117"/>
      <c r="MXA107" s="117"/>
      <c r="MXB107" s="117"/>
      <c r="MXC107" s="117"/>
      <c r="MXD107" s="117"/>
      <c r="MXE107" s="117"/>
      <c r="MXF107" s="117"/>
      <c r="MXG107" s="117"/>
      <c r="MXH107" s="117"/>
      <c r="MXI107" s="117"/>
      <c r="MXJ107" s="117"/>
      <c r="MXK107" s="117"/>
      <c r="MXL107" s="117"/>
      <c r="MXM107" s="117"/>
      <c r="MXN107" s="117"/>
      <c r="MXO107" s="117"/>
      <c r="MXP107" s="117"/>
      <c r="MXQ107" s="117"/>
      <c r="MXR107" s="117"/>
      <c r="MXS107" s="117"/>
      <c r="MXT107" s="117"/>
      <c r="MXU107" s="117"/>
      <c r="MXV107" s="117"/>
      <c r="MXW107" s="117"/>
      <c r="MXX107" s="117"/>
      <c r="MXY107" s="117"/>
      <c r="MXZ107" s="117"/>
      <c r="MYA107" s="117"/>
      <c r="MYB107" s="117"/>
      <c r="MYC107" s="117"/>
      <c r="MYD107" s="117"/>
      <c r="MYE107" s="117"/>
      <c r="MYF107" s="117"/>
      <c r="MYG107" s="117"/>
      <c r="MYH107" s="117"/>
      <c r="MYI107" s="117"/>
      <c r="MYJ107" s="117"/>
      <c r="MYK107" s="117"/>
      <c r="MYL107" s="117"/>
      <c r="MYM107" s="117"/>
      <c r="MYN107" s="117"/>
      <c r="MYO107" s="117"/>
      <c r="MYP107" s="117"/>
      <c r="MYQ107" s="117"/>
      <c r="MYR107" s="117"/>
      <c r="MYS107" s="117"/>
      <c r="MYT107" s="117"/>
      <c r="MYU107" s="117"/>
      <c r="MYV107" s="117"/>
      <c r="MYW107" s="117"/>
      <c r="MYX107" s="117"/>
      <c r="MYY107" s="117"/>
      <c r="MYZ107" s="117"/>
      <c r="MZA107" s="117"/>
      <c r="MZB107" s="117"/>
      <c r="MZC107" s="117"/>
      <c r="MZD107" s="117"/>
      <c r="MZE107" s="117"/>
      <c r="MZF107" s="117"/>
      <c r="MZG107" s="117"/>
      <c r="MZH107" s="117"/>
      <c r="MZI107" s="117"/>
      <c r="MZJ107" s="117"/>
      <c r="MZK107" s="117"/>
      <c r="MZL107" s="117"/>
      <c r="MZM107" s="117"/>
      <c r="MZN107" s="117"/>
      <c r="MZO107" s="117"/>
      <c r="MZP107" s="117"/>
      <c r="MZQ107" s="117"/>
      <c r="MZR107" s="117"/>
      <c r="MZS107" s="117"/>
      <c r="MZT107" s="117"/>
      <c r="MZU107" s="117"/>
      <c r="MZV107" s="117"/>
      <c r="MZW107" s="117"/>
      <c r="MZX107" s="117"/>
      <c r="MZY107" s="117"/>
      <c r="MZZ107" s="117"/>
      <c r="NAA107" s="117"/>
      <c r="NAB107" s="117"/>
      <c r="NAC107" s="117"/>
      <c r="NAD107" s="117"/>
      <c r="NAE107" s="117"/>
      <c r="NAF107" s="117"/>
      <c r="NAG107" s="117"/>
      <c r="NAH107" s="117"/>
      <c r="NAI107" s="117"/>
      <c r="NAJ107" s="117"/>
      <c r="NAK107" s="117"/>
      <c r="NAL107" s="117"/>
      <c r="NAM107" s="117"/>
      <c r="NAN107" s="117"/>
      <c r="NAO107" s="117"/>
      <c r="NAP107" s="117"/>
      <c r="NAQ107" s="117"/>
      <c r="NAR107" s="117"/>
      <c r="NAS107" s="117"/>
      <c r="NAT107" s="117"/>
      <c r="NAU107" s="117"/>
      <c r="NAV107" s="117"/>
      <c r="NAW107" s="117"/>
      <c r="NAX107" s="117"/>
      <c r="NAY107" s="117"/>
      <c r="NAZ107" s="117"/>
      <c r="NBA107" s="117"/>
      <c r="NBB107" s="117"/>
      <c r="NBC107" s="117"/>
      <c r="NBD107" s="117"/>
      <c r="NBE107" s="117"/>
      <c r="NBF107" s="117"/>
      <c r="NBG107" s="117"/>
      <c r="NBH107" s="117"/>
      <c r="NBI107" s="117"/>
      <c r="NBJ107" s="117"/>
      <c r="NBK107" s="117"/>
      <c r="NBL107" s="117"/>
      <c r="NBM107" s="117"/>
      <c r="NBN107" s="117"/>
      <c r="NBO107" s="117"/>
      <c r="NBP107" s="117"/>
      <c r="NBQ107" s="117"/>
      <c r="NBR107" s="117"/>
      <c r="NBS107" s="117"/>
      <c r="NBT107" s="117"/>
      <c r="NBU107" s="117"/>
      <c r="NBV107" s="117"/>
      <c r="NBW107" s="117"/>
      <c r="NBX107" s="117"/>
      <c r="NBY107" s="117"/>
      <c r="NBZ107" s="117"/>
      <c r="NCA107" s="117"/>
      <c r="NCB107" s="117"/>
      <c r="NCC107" s="117"/>
      <c r="NCD107" s="117"/>
      <c r="NCE107" s="117"/>
      <c r="NCF107" s="117"/>
      <c r="NCG107" s="117"/>
      <c r="NCH107" s="117"/>
      <c r="NCI107" s="117"/>
      <c r="NCJ107" s="117"/>
      <c r="NCK107" s="117"/>
      <c r="NCL107" s="117"/>
      <c r="NCM107" s="117"/>
      <c r="NCN107" s="117"/>
      <c r="NCO107" s="117"/>
      <c r="NCP107" s="117"/>
      <c r="NCQ107" s="117"/>
      <c r="NCR107" s="117"/>
      <c r="NCS107" s="117"/>
      <c r="NCT107" s="117"/>
      <c r="NCU107" s="117"/>
      <c r="NCV107" s="117"/>
      <c r="NCW107" s="117"/>
      <c r="NCX107" s="117"/>
      <c r="NCY107" s="117"/>
      <c r="NCZ107" s="117"/>
      <c r="NDA107" s="117"/>
      <c r="NDB107" s="117"/>
      <c r="NDC107" s="117"/>
      <c r="NDD107" s="117"/>
      <c r="NDE107" s="117"/>
      <c r="NDF107" s="117"/>
      <c r="NDG107" s="117"/>
      <c r="NDH107" s="117"/>
      <c r="NDI107" s="117"/>
      <c r="NDJ107" s="117"/>
      <c r="NDK107" s="117"/>
      <c r="NDL107" s="117"/>
      <c r="NDM107" s="117"/>
      <c r="NDN107" s="117"/>
      <c r="NDO107" s="117"/>
      <c r="NDP107" s="117"/>
      <c r="NDQ107" s="117"/>
      <c r="NDR107" s="117"/>
      <c r="NDS107" s="117"/>
      <c r="NDT107" s="117"/>
      <c r="NDU107" s="117"/>
      <c r="NDV107" s="117"/>
      <c r="NDW107" s="117"/>
      <c r="NDX107" s="117"/>
      <c r="NDY107" s="117"/>
      <c r="NDZ107" s="117"/>
      <c r="NEA107" s="117"/>
      <c r="NEB107" s="117"/>
      <c r="NEC107" s="117"/>
      <c r="NED107" s="117"/>
      <c r="NEE107" s="117"/>
      <c r="NEF107" s="117"/>
      <c r="NEG107" s="117"/>
      <c r="NEH107" s="117"/>
      <c r="NEI107" s="117"/>
      <c r="NEJ107" s="117"/>
      <c r="NEK107" s="117"/>
      <c r="NEL107" s="117"/>
      <c r="NEM107" s="117"/>
      <c r="NEN107" s="117"/>
      <c r="NEO107" s="117"/>
      <c r="NEP107" s="117"/>
      <c r="NEQ107" s="117"/>
      <c r="NER107" s="117"/>
      <c r="NES107" s="117"/>
      <c r="NET107" s="117"/>
      <c r="NEU107" s="117"/>
      <c r="NEV107" s="117"/>
      <c r="NEW107" s="117"/>
      <c r="NEX107" s="117"/>
      <c r="NEY107" s="117"/>
      <c r="NEZ107" s="117"/>
      <c r="NFA107" s="117"/>
      <c r="NFB107" s="117"/>
      <c r="NFC107" s="117"/>
      <c r="NFD107" s="117"/>
      <c r="NFE107" s="117"/>
      <c r="NFF107" s="117"/>
      <c r="NFG107" s="117"/>
      <c r="NFH107" s="117"/>
      <c r="NFI107" s="117"/>
      <c r="NFJ107" s="117"/>
      <c r="NFK107" s="117"/>
      <c r="NFL107" s="117"/>
      <c r="NFM107" s="117"/>
      <c r="NFN107" s="117"/>
      <c r="NFO107" s="117"/>
      <c r="NFP107" s="117"/>
      <c r="NFQ107" s="117"/>
      <c r="NFR107" s="117"/>
      <c r="NFS107" s="117"/>
      <c r="NFT107" s="117"/>
      <c r="NFU107" s="117"/>
      <c r="NFV107" s="117"/>
      <c r="NFW107" s="117"/>
      <c r="NFX107" s="117"/>
      <c r="NFY107" s="117"/>
      <c r="NFZ107" s="117"/>
      <c r="NGA107" s="117"/>
      <c r="NGB107" s="117"/>
      <c r="NGC107" s="117"/>
      <c r="NGD107" s="117"/>
      <c r="NGE107" s="117"/>
      <c r="NGF107" s="117"/>
      <c r="NGG107" s="117"/>
      <c r="NGH107" s="117"/>
      <c r="NGI107" s="117"/>
      <c r="NGJ107" s="117"/>
      <c r="NGK107" s="117"/>
      <c r="NGL107" s="117"/>
      <c r="NGM107" s="117"/>
      <c r="NGN107" s="117"/>
      <c r="NGO107" s="117"/>
      <c r="NGP107" s="117"/>
      <c r="NGQ107" s="117"/>
      <c r="NGR107" s="117"/>
      <c r="NGS107" s="117"/>
      <c r="NGT107" s="117"/>
      <c r="NGU107" s="117"/>
      <c r="NGV107" s="117"/>
      <c r="NGW107" s="117"/>
      <c r="NGX107" s="117"/>
      <c r="NGY107" s="117"/>
      <c r="NGZ107" s="117"/>
      <c r="NHA107" s="117"/>
      <c r="NHB107" s="117"/>
      <c r="NHC107" s="117"/>
      <c r="NHD107" s="117"/>
      <c r="NHE107" s="117"/>
      <c r="NHF107" s="117"/>
      <c r="NHG107" s="117"/>
      <c r="NHH107" s="117"/>
      <c r="NHI107" s="117"/>
      <c r="NHJ107" s="117"/>
      <c r="NHK107" s="117"/>
      <c r="NHL107" s="117"/>
      <c r="NHM107" s="117"/>
      <c r="NHN107" s="117"/>
      <c r="NHO107" s="117"/>
      <c r="NHP107" s="117"/>
      <c r="NHQ107" s="117"/>
      <c r="NHR107" s="117"/>
      <c r="NHS107" s="117"/>
      <c r="NHT107" s="117"/>
      <c r="NHU107" s="117"/>
      <c r="NHV107" s="117"/>
      <c r="NHW107" s="117"/>
      <c r="NHX107" s="117"/>
      <c r="NHY107" s="117"/>
      <c r="NHZ107" s="117"/>
      <c r="NIA107" s="117"/>
      <c r="NIB107" s="117"/>
      <c r="NIC107" s="117"/>
      <c r="NID107" s="117"/>
      <c r="NIE107" s="117"/>
      <c r="NIF107" s="117"/>
      <c r="NIG107" s="117"/>
      <c r="NIH107" s="117"/>
      <c r="NII107" s="117"/>
      <c r="NIJ107" s="117"/>
      <c r="NIK107" s="117"/>
      <c r="NIL107" s="117"/>
      <c r="NIM107" s="117"/>
      <c r="NIN107" s="117"/>
      <c r="NIO107" s="117"/>
      <c r="NIP107" s="117"/>
      <c r="NIQ107" s="117"/>
      <c r="NIR107" s="117"/>
      <c r="NIS107" s="117"/>
      <c r="NIT107" s="117"/>
      <c r="NIU107" s="117"/>
      <c r="NIV107" s="117"/>
      <c r="NIW107" s="117"/>
      <c r="NIX107" s="117"/>
      <c r="NIY107" s="117"/>
      <c r="NIZ107" s="117"/>
      <c r="NJA107" s="117"/>
      <c r="NJB107" s="117"/>
      <c r="NJC107" s="117"/>
      <c r="NJD107" s="117"/>
      <c r="NJE107" s="117"/>
      <c r="NJF107" s="117"/>
      <c r="NJG107" s="117"/>
      <c r="NJH107" s="117"/>
      <c r="NJI107" s="117"/>
      <c r="NJJ107" s="117"/>
      <c r="NJK107" s="117"/>
      <c r="NJL107" s="117"/>
      <c r="NJM107" s="117"/>
      <c r="NJN107" s="117"/>
      <c r="NJO107" s="117"/>
      <c r="NJP107" s="117"/>
      <c r="NJQ107" s="117"/>
      <c r="NJR107" s="117"/>
      <c r="NJS107" s="117"/>
      <c r="NJT107" s="117"/>
      <c r="NJU107" s="117"/>
      <c r="NJV107" s="117"/>
      <c r="NJW107" s="117"/>
      <c r="NJX107" s="117"/>
      <c r="NJY107" s="117"/>
      <c r="NJZ107" s="117"/>
      <c r="NKA107" s="117"/>
      <c r="NKB107" s="117"/>
      <c r="NKC107" s="117"/>
      <c r="NKD107" s="117"/>
      <c r="NKE107" s="117"/>
      <c r="NKF107" s="117"/>
      <c r="NKG107" s="117"/>
      <c r="NKH107" s="117"/>
      <c r="NKI107" s="117"/>
      <c r="NKJ107" s="117"/>
      <c r="NKK107" s="117"/>
      <c r="NKL107" s="117"/>
      <c r="NKM107" s="117"/>
      <c r="NKN107" s="117"/>
      <c r="NKO107" s="117"/>
      <c r="NKP107" s="117"/>
      <c r="NKQ107" s="117"/>
      <c r="NKR107" s="117"/>
      <c r="NKS107" s="117"/>
      <c r="NKT107" s="117"/>
      <c r="NKU107" s="117"/>
      <c r="NKV107" s="117"/>
      <c r="NKW107" s="117"/>
      <c r="NKX107" s="117"/>
      <c r="NKY107" s="117"/>
      <c r="NKZ107" s="117"/>
      <c r="NLA107" s="117"/>
      <c r="NLB107" s="117"/>
      <c r="NLC107" s="117"/>
      <c r="NLD107" s="117"/>
      <c r="NLE107" s="117"/>
      <c r="NLF107" s="117"/>
      <c r="NLG107" s="117"/>
      <c r="NLH107" s="117"/>
      <c r="NLI107" s="117"/>
      <c r="NLJ107" s="117"/>
      <c r="NLK107" s="117"/>
      <c r="NLL107" s="117"/>
      <c r="NLM107" s="117"/>
      <c r="NLN107" s="117"/>
      <c r="NLO107" s="117"/>
      <c r="NLP107" s="117"/>
      <c r="NLQ107" s="117"/>
      <c r="NLR107" s="117"/>
      <c r="NLS107" s="117"/>
      <c r="NLT107" s="117"/>
      <c r="NLU107" s="117"/>
      <c r="NLV107" s="117"/>
      <c r="NLW107" s="117"/>
      <c r="NLX107" s="117"/>
      <c r="NLY107" s="117"/>
      <c r="NLZ107" s="117"/>
      <c r="NMA107" s="117"/>
      <c r="NMB107" s="117"/>
      <c r="NMC107" s="117"/>
      <c r="NMD107" s="117"/>
      <c r="NME107" s="117"/>
      <c r="NMF107" s="117"/>
      <c r="NMG107" s="117"/>
      <c r="NMH107" s="117"/>
      <c r="NMI107" s="117"/>
      <c r="NMJ107" s="117"/>
      <c r="NMK107" s="117"/>
      <c r="NML107" s="117"/>
      <c r="NMM107" s="117"/>
      <c r="NMN107" s="117"/>
      <c r="NMO107" s="117"/>
      <c r="NMP107" s="117"/>
      <c r="NMQ107" s="117"/>
      <c r="NMR107" s="117"/>
      <c r="NMS107" s="117"/>
      <c r="NMT107" s="117"/>
      <c r="NMU107" s="117"/>
      <c r="NMV107" s="117"/>
      <c r="NMW107" s="117"/>
      <c r="NMX107" s="117"/>
      <c r="NMY107" s="117"/>
      <c r="NMZ107" s="117"/>
      <c r="NNA107" s="117"/>
      <c r="NNB107" s="117"/>
      <c r="NNC107" s="117"/>
      <c r="NND107" s="117"/>
      <c r="NNE107" s="117"/>
      <c r="NNF107" s="117"/>
      <c r="NNG107" s="117"/>
      <c r="NNH107" s="117"/>
      <c r="NNI107" s="117"/>
      <c r="NNJ107" s="117"/>
      <c r="NNK107" s="117"/>
      <c r="NNL107" s="117"/>
      <c r="NNM107" s="117"/>
      <c r="NNN107" s="117"/>
      <c r="NNO107" s="117"/>
      <c r="NNP107" s="117"/>
      <c r="NNQ107" s="117"/>
      <c r="NNR107" s="117"/>
      <c r="NNS107" s="117"/>
      <c r="NNT107" s="117"/>
      <c r="NNU107" s="117"/>
      <c r="NNV107" s="117"/>
      <c r="NNW107" s="117"/>
      <c r="NNX107" s="117"/>
      <c r="NNY107" s="117"/>
      <c r="NNZ107" s="117"/>
      <c r="NOA107" s="117"/>
      <c r="NOB107" s="117"/>
      <c r="NOC107" s="117"/>
      <c r="NOD107" s="117"/>
      <c r="NOE107" s="117"/>
      <c r="NOF107" s="117"/>
      <c r="NOG107" s="117"/>
      <c r="NOH107" s="117"/>
      <c r="NOI107" s="117"/>
      <c r="NOJ107" s="117"/>
      <c r="NOK107" s="117"/>
      <c r="NOL107" s="117"/>
      <c r="NOM107" s="117"/>
      <c r="NON107" s="117"/>
      <c r="NOO107" s="117"/>
      <c r="NOP107" s="117"/>
      <c r="NOQ107" s="117"/>
      <c r="NOR107" s="117"/>
      <c r="NOS107" s="117"/>
      <c r="NOT107" s="117"/>
      <c r="NOU107" s="117"/>
      <c r="NOV107" s="117"/>
      <c r="NOW107" s="117"/>
      <c r="NOX107" s="117"/>
      <c r="NOY107" s="117"/>
      <c r="NOZ107" s="117"/>
      <c r="NPA107" s="117"/>
      <c r="NPB107" s="117"/>
      <c r="NPC107" s="117"/>
      <c r="NPD107" s="117"/>
      <c r="NPE107" s="117"/>
      <c r="NPF107" s="117"/>
      <c r="NPG107" s="117"/>
      <c r="NPH107" s="117"/>
      <c r="NPI107" s="117"/>
      <c r="NPJ107" s="117"/>
      <c r="NPK107" s="117"/>
      <c r="NPL107" s="117"/>
      <c r="NPM107" s="117"/>
      <c r="NPN107" s="117"/>
      <c r="NPO107" s="117"/>
      <c r="NPP107" s="117"/>
      <c r="NPQ107" s="117"/>
      <c r="NPR107" s="117"/>
      <c r="NPS107" s="117"/>
      <c r="NPT107" s="117"/>
      <c r="NPU107" s="117"/>
      <c r="NPV107" s="117"/>
      <c r="NPW107" s="117"/>
      <c r="NPX107" s="117"/>
      <c r="NPY107" s="117"/>
      <c r="NPZ107" s="117"/>
      <c r="NQA107" s="117"/>
      <c r="NQB107" s="117"/>
      <c r="NQC107" s="117"/>
      <c r="NQD107" s="117"/>
      <c r="NQE107" s="117"/>
      <c r="NQF107" s="117"/>
      <c r="NQG107" s="117"/>
      <c r="NQH107" s="117"/>
      <c r="NQI107" s="117"/>
      <c r="NQJ107" s="117"/>
      <c r="NQK107" s="117"/>
      <c r="NQL107" s="117"/>
      <c r="NQM107" s="117"/>
      <c r="NQN107" s="117"/>
      <c r="NQO107" s="117"/>
      <c r="NQP107" s="117"/>
      <c r="NQQ107" s="117"/>
      <c r="NQR107" s="117"/>
      <c r="NQS107" s="117"/>
      <c r="NQT107" s="117"/>
      <c r="NQU107" s="117"/>
      <c r="NQV107" s="117"/>
      <c r="NQW107" s="117"/>
      <c r="NQX107" s="117"/>
      <c r="NQY107" s="117"/>
      <c r="NQZ107" s="117"/>
      <c r="NRA107" s="117"/>
      <c r="NRB107" s="117"/>
      <c r="NRC107" s="117"/>
      <c r="NRD107" s="117"/>
      <c r="NRE107" s="117"/>
      <c r="NRF107" s="117"/>
      <c r="NRG107" s="117"/>
      <c r="NRH107" s="117"/>
      <c r="NRI107" s="117"/>
      <c r="NRJ107" s="117"/>
      <c r="NRK107" s="117"/>
      <c r="NRL107" s="117"/>
      <c r="NRM107" s="117"/>
      <c r="NRN107" s="117"/>
      <c r="NRO107" s="117"/>
      <c r="NRP107" s="117"/>
      <c r="NRQ107" s="117"/>
      <c r="NRR107" s="117"/>
      <c r="NRS107" s="117"/>
      <c r="NRT107" s="117"/>
      <c r="NRU107" s="117"/>
      <c r="NRV107" s="117"/>
      <c r="NRW107" s="117"/>
      <c r="NRX107" s="117"/>
      <c r="NRY107" s="117"/>
      <c r="NRZ107" s="117"/>
      <c r="NSA107" s="117"/>
      <c r="NSB107" s="117"/>
      <c r="NSC107" s="117"/>
      <c r="NSD107" s="117"/>
      <c r="NSE107" s="117"/>
      <c r="NSF107" s="117"/>
      <c r="NSG107" s="117"/>
      <c r="NSH107" s="117"/>
      <c r="NSI107" s="117"/>
      <c r="NSJ107" s="117"/>
      <c r="NSK107" s="117"/>
      <c r="NSL107" s="117"/>
      <c r="NSM107" s="117"/>
      <c r="NSN107" s="117"/>
      <c r="NSO107" s="117"/>
      <c r="NSP107" s="117"/>
      <c r="NSQ107" s="117"/>
      <c r="NSR107" s="117"/>
      <c r="NSS107" s="117"/>
      <c r="NST107" s="117"/>
      <c r="NSU107" s="117"/>
      <c r="NSV107" s="117"/>
      <c r="NSW107" s="117"/>
      <c r="NSX107" s="117"/>
      <c r="NSY107" s="117"/>
      <c r="NSZ107" s="117"/>
      <c r="NTA107" s="117"/>
      <c r="NTB107" s="117"/>
      <c r="NTC107" s="117"/>
      <c r="NTD107" s="117"/>
      <c r="NTE107" s="117"/>
      <c r="NTF107" s="117"/>
      <c r="NTG107" s="117"/>
      <c r="NTH107" s="117"/>
      <c r="NTI107" s="117"/>
      <c r="NTJ107" s="117"/>
      <c r="NTK107" s="117"/>
      <c r="NTL107" s="117"/>
      <c r="NTM107" s="117"/>
      <c r="NTN107" s="117"/>
      <c r="NTO107" s="117"/>
      <c r="NTP107" s="117"/>
      <c r="NTQ107" s="117"/>
      <c r="NTR107" s="117"/>
      <c r="NTS107" s="117"/>
      <c r="NTT107" s="117"/>
      <c r="NTU107" s="117"/>
      <c r="NTV107" s="117"/>
      <c r="NTW107" s="117"/>
      <c r="NTX107" s="117"/>
      <c r="NTY107" s="117"/>
      <c r="NTZ107" s="117"/>
      <c r="NUA107" s="117"/>
      <c r="NUB107" s="117"/>
      <c r="NUC107" s="117"/>
      <c r="NUD107" s="117"/>
      <c r="NUE107" s="117"/>
      <c r="NUF107" s="117"/>
      <c r="NUG107" s="117"/>
      <c r="NUH107" s="117"/>
      <c r="NUI107" s="117"/>
      <c r="NUJ107" s="117"/>
      <c r="NUK107" s="117"/>
      <c r="NUL107" s="117"/>
      <c r="NUM107" s="117"/>
      <c r="NUN107" s="117"/>
      <c r="NUO107" s="117"/>
      <c r="NUP107" s="117"/>
      <c r="NUQ107" s="117"/>
      <c r="NUR107" s="117"/>
      <c r="NUS107" s="117"/>
      <c r="NUT107" s="117"/>
      <c r="NUU107" s="117"/>
      <c r="NUV107" s="117"/>
      <c r="NUW107" s="117"/>
      <c r="NUX107" s="117"/>
      <c r="NUY107" s="117"/>
      <c r="NUZ107" s="117"/>
      <c r="NVA107" s="117"/>
      <c r="NVB107" s="117"/>
      <c r="NVC107" s="117"/>
      <c r="NVD107" s="117"/>
      <c r="NVE107" s="117"/>
      <c r="NVF107" s="117"/>
      <c r="NVG107" s="117"/>
      <c r="NVH107" s="117"/>
      <c r="NVI107" s="117"/>
      <c r="NVJ107" s="117"/>
      <c r="NVK107" s="117"/>
      <c r="NVL107" s="117"/>
      <c r="NVM107" s="117"/>
      <c r="NVN107" s="117"/>
      <c r="NVO107" s="117"/>
      <c r="NVP107" s="117"/>
      <c r="NVQ107" s="117"/>
      <c r="NVR107" s="117"/>
      <c r="NVS107" s="117"/>
      <c r="NVT107" s="117"/>
      <c r="NVU107" s="117"/>
      <c r="NVV107" s="117"/>
      <c r="NVW107" s="117"/>
      <c r="NVX107" s="117"/>
      <c r="NVY107" s="117"/>
      <c r="NVZ107" s="117"/>
      <c r="NWA107" s="117"/>
      <c r="NWB107" s="117"/>
      <c r="NWC107" s="117"/>
      <c r="NWD107" s="117"/>
      <c r="NWE107" s="117"/>
      <c r="NWF107" s="117"/>
      <c r="NWG107" s="117"/>
      <c r="NWH107" s="117"/>
      <c r="NWI107" s="117"/>
      <c r="NWJ107" s="117"/>
      <c r="NWK107" s="117"/>
      <c r="NWL107" s="117"/>
      <c r="NWM107" s="117"/>
      <c r="NWN107" s="117"/>
      <c r="NWO107" s="117"/>
      <c r="NWP107" s="117"/>
      <c r="NWQ107" s="117"/>
      <c r="NWR107" s="117"/>
      <c r="NWS107" s="117"/>
      <c r="NWT107" s="117"/>
      <c r="NWU107" s="117"/>
      <c r="NWV107" s="117"/>
      <c r="NWW107" s="117"/>
      <c r="NWX107" s="117"/>
      <c r="NWY107" s="117"/>
      <c r="NWZ107" s="117"/>
      <c r="NXA107" s="117"/>
      <c r="NXB107" s="117"/>
      <c r="NXC107" s="117"/>
      <c r="NXD107" s="117"/>
      <c r="NXE107" s="117"/>
      <c r="NXF107" s="117"/>
      <c r="NXG107" s="117"/>
      <c r="NXH107" s="117"/>
      <c r="NXI107" s="117"/>
      <c r="NXJ107" s="117"/>
      <c r="NXK107" s="117"/>
      <c r="NXL107" s="117"/>
      <c r="NXM107" s="117"/>
      <c r="NXN107" s="117"/>
      <c r="NXO107" s="117"/>
      <c r="NXP107" s="117"/>
      <c r="NXQ107" s="117"/>
      <c r="NXR107" s="117"/>
      <c r="NXS107" s="117"/>
      <c r="NXT107" s="117"/>
      <c r="NXU107" s="117"/>
      <c r="NXV107" s="117"/>
      <c r="NXW107" s="117"/>
      <c r="NXX107" s="117"/>
      <c r="NXY107" s="117"/>
      <c r="NXZ107" s="117"/>
      <c r="NYA107" s="117"/>
      <c r="NYB107" s="117"/>
      <c r="NYC107" s="117"/>
      <c r="NYD107" s="117"/>
      <c r="NYE107" s="117"/>
      <c r="NYF107" s="117"/>
      <c r="NYG107" s="117"/>
      <c r="NYH107" s="117"/>
      <c r="NYI107" s="117"/>
      <c r="NYJ107" s="117"/>
      <c r="NYK107" s="117"/>
      <c r="NYL107" s="117"/>
      <c r="NYM107" s="117"/>
      <c r="NYN107" s="117"/>
      <c r="NYO107" s="117"/>
      <c r="NYP107" s="117"/>
      <c r="NYQ107" s="117"/>
      <c r="NYR107" s="117"/>
      <c r="NYS107" s="117"/>
      <c r="NYT107" s="117"/>
      <c r="NYU107" s="117"/>
      <c r="NYV107" s="117"/>
      <c r="NYW107" s="117"/>
      <c r="NYX107" s="117"/>
      <c r="NYY107" s="117"/>
      <c r="NYZ107" s="117"/>
      <c r="NZA107" s="117"/>
      <c r="NZB107" s="117"/>
      <c r="NZC107" s="117"/>
      <c r="NZD107" s="117"/>
      <c r="NZE107" s="117"/>
      <c r="NZF107" s="117"/>
      <c r="NZG107" s="117"/>
      <c r="NZH107" s="117"/>
      <c r="NZI107" s="117"/>
      <c r="NZJ107" s="117"/>
      <c r="NZK107" s="117"/>
      <c r="NZL107" s="117"/>
      <c r="NZM107" s="117"/>
      <c r="NZN107" s="117"/>
      <c r="NZO107" s="117"/>
      <c r="NZP107" s="117"/>
      <c r="NZQ107" s="117"/>
      <c r="NZR107" s="117"/>
      <c r="NZS107" s="117"/>
      <c r="NZT107" s="117"/>
      <c r="NZU107" s="117"/>
      <c r="NZV107" s="117"/>
      <c r="NZW107" s="117"/>
      <c r="NZX107" s="117"/>
      <c r="NZY107" s="117"/>
      <c r="NZZ107" s="117"/>
      <c r="OAA107" s="117"/>
      <c r="OAB107" s="117"/>
      <c r="OAC107" s="117"/>
      <c r="OAD107" s="117"/>
      <c r="OAE107" s="117"/>
      <c r="OAF107" s="117"/>
      <c r="OAG107" s="117"/>
      <c r="OAH107" s="117"/>
      <c r="OAI107" s="117"/>
      <c r="OAJ107" s="117"/>
      <c r="OAK107" s="117"/>
      <c r="OAL107" s="117"/>
      <c r="OAM107" s="117"/>
      <c r="OAN107" s="117"/>
      <c r="OAO107" s="117"/>
      <c r="OAP107" s="117"/>
      <c r="OAQ107" s="117"/>
      <c r="OAR107" s="117"/>
      <c r="OAS107" s="117"/>
      <c r="OAT107" s="117"/>
      <c r="OAU107" s="117"/>
      <c r="OAV107" s="117"/>
      <c r="OAW107" s="117"/>
      <c r="OAX107" s="117"/>
      <c r="OAY107" s="117"/>
      <c r="OAZ107" s="117"/>
      <c r="OBA107" s="117"/>
      <c r="OBB107" s="117"/>
      <c r="OBC107" s="117"/>
      <c r="OBD107" s="117"/>
      <c r="OBE107" s="117"/>
      <c r="OBF107" s="117"/>
      <c r="OBG107" s="117"/>
      <c r="OBH107" s="117"/>
      <c r="OBI107" s="117"/>
      <c r="OBJ107" s="117"/>
      <c r="OBK107" s="117"/>
      <c r="OBL107" s="117"/>
      <c r="OBM107" s="117"/>
      <c r="OBN107" s="117"/>
      <c r="OBO107" s="117"/>
      <c r="OBP107" s="117"/>
      <c r="OBQ107" s="117"/>
      <c r="OBR107" s="117"/>
      <c r="OBS107" s="117"/>
      <c r="OBT107" s="117"/>
      <c r="OBU107" s="117"/>
      <c r="OBV107" s="117"/>
      <c r="OBW107" s="117"/>
      <c r="OBX107" s="117"/>
      <c r="OBY107" s="117"/>
      <c r="OBZ107" s="117"/>
      <c r="OCA107" s="117"/>
      <c r="OCB107" s="117"/>
      <c r="OCC107" s="117"/>
      <c r="OCD107" s="117"/>
      <c r="OCE107" s="117"/>
      <c r="OCF107" s="117"/>
      <c r="OCG107" s="117"/>
      <c r="OCH107" s="117"/>
      <c r="OCI107" s="117"/>
      <c r="OCJ107" s="117"/>
      <c r="OCK107" s="117"/>
      <c r="OCL107" s="117"/>
      <c r="OCM107" s="117"/>
      <c r="OCN107" s="117"/>
      <c r="OCO107" s="117"/>
      <c r="OCP107" s="117"/>
      <c r="OCQ107" s="117"/>
      <c r="OCR107" s="117"/>
      <c r="OCS107" s="117"/>
      <c r="OCT107" s="117"/>
      <c r="OCU107" s="117"/>
      <c r="OCV107" s="117"/>
      <c r="OCW107" s="117"/>
      <c r="OCX107" s="117"/>
      <c r="OCY107" s="117"/>
      <c r="OCZ107" s="117"/>
      <c r="ODA107" s="117"/>
      <c r="ODB107" s="117"/>
      <c r="ODC107" s="117"/>
      <c r="ODD107" s="117"/>
      <c r="ODE107" s="117"/>
      <c r="ODF107" s="117"/>
      <c r="ODG107" s="117"/>
      <c r="ODH107" s="117"/>
      <c r="ODI107" s="117"/>
      <c r="ODJ107" s="117"/>
      <c r="ODK107" s="117"/>
      <c r="ODL107" s="117"/>
      <c r="ODM107" s="117"/>
      <c r="ODN107" s="117"/>
      <c r="ODO107" s="117"/>
      <c r="ODP107" s="117"/>
      <c r="ODQ107" s="117"/>
      <c r="ODR107" s="117"/>
      <c r="ODS107" s="117"/>
      <c r="ODT107" s="117"/>
      <c r="ODU107" s="117"/>
      <c r="ODV107" s="117"/>
      <c r="ODW107" s="117"/>
      <c r="ODX107" s="117"/>
      <c r="ODY107" s="117"/>
      <c r="ODZ107" s="117"/>
      <c r="OEA107" s="117"/>
      <c r="OEB107" s="117"/>
      <c r="OEC107" s="117"/>
      <c r="OED107" s="117"/>
      <c r="OEE107" s="117"/>
      <c r="OEF107" s="117"/>
      <c r="OEG107" s="117"/>
      <c r="OEH107" s="117"/>
      <c r="OEI107" s="117"/>
      <c r="OEJ107" s="117"/>
      <c r="OEK107" s="117"/>
      <c r="OEL107" s="117"/>
      <c r="OEM107" s="117"/>
      <c r="OEN107" s="117"/>
      <c r="OEO107" s="117"/>
      <c r="OEP107" s="117"/>
      <c r="OEQ107" s="117"/>
      <c r="OER107" s="117"/>
      <c r="OES107" s="117"/>
      <c r="OET107" s="117"/>
      <c r="OEU107" s="117"/>
      <c r="OEV107" s="117"/>
      <c r="OEW107" s="117"/>
      <c r="OEX107" s="117"/>
      <c r="OEY107" s="117"/>
      <c r="OEZ107" s="117"/>
      <c r="OFA107" s="117"/>
      <c r="OFB107" s="117"/>
      <c r="OFC107" s="117"/>
      <c r="OFD107" s="117"/>
      <c r="OFE107" s="117"/>
      <c r="OFF107" s="117"/>
      <c r="OFG107" s="117"/>
      <c r="OFH107" s="117"/>
      <c r="OFI107" s="117"/>
      <c r="OFJ107" s="117"/>
      <c r="OFK107" s="117"/>
      <c r="OFL107" s="117"/>
      <c r="OFM107" s="117"/>
      <c r="OFN107" s="117"/>
      <c r="OFO107" s="117"/>
      <c r="OFP107" s="117"/>
      <c r="OFQ107" s="117"/>
      <c r="OFR107" s="117"/>
      <c r="OFS107" s="117"/>
      <c r="OFT107" s="117"/>
      <c r="OFU107" s="117"/>
      <c r="OFV107" s="117"/>
      <c r="OFW107" s="117"/>
      <c r="OFX107" s="117"/>
      <c r="OFY107" s="117"/>
      <c r="OFZ107" s="117"/>
      <c r="OGA107" s="117"/>
      <c r="OGB107" s="117"/>
      <c r="OGC107" s="117"/>
      <c r="OGD107" s="117"/>
      <c r="OGE107" s="117"/>
      <c r="OGF107" s="117"/>
      <c r="OGG107" s="117"/>
      <c r="OGH107" s="117"/>
      <c r="OGI107" s="117"/>
      <c r="OGJ107" s="117"/>
      <c r="OGK107" s="117"/>
      <c r="OGL107" s="117"/>
      <c r="OGM107" s="117"/>
      <c r="OGN107" s="117"/>
      <c r="OGO107" s="117"/>
      <c r="OGP107" s="117"/>
      <c r="OGQ107" s="117"/>
      <c r="OGR107" s="117"/>
      <c r="OGS107" s="117"/>
      <c r="OGT107" s="117"/>
      <c r="OGU107" s="117"/>
      <c r="OGV107" s="117"/>
      <c r="OGW107" s="117"/>
      <c r="OGX107" s="117"/>
      <c r="OGY107" s="117"/>
      <c r="OGZ107" s="117"/>
      <c r="OHA107" s="117"/>
      <c r="OHB107" s="117"/>
      <c r="OHC107" s="117"/>
      <c r="OHD107" s="117"/>
      <c r="OHE107" s="117"/>
      <c r="OHF107" s="117"/>
      <c r="OHG107" s="117"/>
      <c r="OHH107" s="117"/>
      <c r="OHI107" s="117"/>
      <c r="OHJ107" s="117"/>
      <c r="OHK107" s="117"/>
      <c r="OHL107" s="117"/>
      <c r="OHM107" s="117"/>
      <c r="OHN107" s="117"/>
      <c r="OHO107" s="117"/>
      <c r="OHP107" s="117"/>
      <c r="OHQ107" s="117"/>
      <c r="OHR107" s="117"/>
      <c r="OHS107" s="117"/>
      <c r="OHT107" s="117"/>
      <c r="OHU107" s="117"/>
      <c r="OHV107" s="117"/>
      <c r="OHW107" s="117"/>
      <c r="OHX107" s="117"/>
      <c r="OHY107" s="117"/>
      <c r="OHZ107" s="117"/>
      <c r="OIA107" s="117"/>
      <c r="OIB107" s="117"/>
      <c r="OIC107" s="117"/>
      <c r="OID107" s="117"/>
      <c r="OIE107" s="117"/>
      <c r="OIF107" s="117"/>
      <c r="OIG107" s="117"/>
      <c r="OIH107" s="117"/>
      <c r="OII107" s="117"/>
      <c r="OIJ107" s="117"/>
      <c r="OIK107" s="117"/>
      <c r="OIL107" s="117"/>
      <c r="OIM107" s="117"/>
      <c r="OIN107" s="117"/>
      <c r="OIO107" s="117"/>
      <c r="OIP107" s="117"/>
      <c r="OIQ107" s="117"/>
      <c r="OIR107" s="117"/>
      <c r="OIS107" s="117"/>
      <c r="OIT107" s="117"/>
      <c r="OIU107" s="117"/>
      <c r="OIV107" s="117"/>
      <c r="OIW107" s="117"/>
      <c r="OIX107" s="117"/>
      <c r="OIY107" s="117"/>
      <c r="OIZ107" s="117"/>
      <c r="OJA107" s="117"/>
      <c r="OJB107" s="117"/>
      <c r="OJC107" s="117"/>
      <c r="OJD107" s="117"/>
      <c r="OJE107" s="117"/>
      <c r="OJF107" s="117"/>
      <c r="OJG107" s="117"/>
      <c r="OJH107" s="117"/>
      <c r="OJI107" s="117"/>
      <c r="OJJ107" s="117"/>
      <c r="OJK107" s="117"/>
      <c r="OJL107" s="117"/>
      <c r="OJM107" s="117"/>
      <c r="OJN107" s="117"/>
      <c r="OJO107" s="117"/>
      <c r="OJP107" s="117"/>
      <c r="OJQ107" s="117"/>
      <c r="OJR107" s="117"/>
      <c r="OJS107" s="117"/>
      <c r="OJT107" s="117"/>
      <c r="OJU107" s="117"/>
      <c r="OJV107" s="117"/>
      <c r="OJW107" s="117"/>
      <c r="OJX107" s="117"/>
      <c r="OJY107" s="117"/>
      <c r="OJZ107" s="117"/>
      <c r="OKA107" s="117"/>
      <c r="OKB107" s="117"/>
      <c r="OKC107" s="117"/>
      <c r="OKD107" s="117"/>
      <c r="OKE107" s="117"/>
      <c r="OKF107" s="117"/>
      <c r="OKG107" s="117"/>
      <c r="OKH107" s="117"/>
      <c r="OKI107" s="117"/>
      <c r="OKJ107" s="117"/>
      <c r="OKK107" s="117"/>
      <c r="OKL107" s="117"/>
      <c r="OKM107" s="117"/>
      <c r="OKN107" s="117"/>
      <c r="OKO107" s="117"/>
      <c r="OKP107" s="117"/>
      <c r="OKQ107" s="117"/>
      <c r="OKR107" s="117"/>
      <c r="OKS107" s="117"/>
      <c r="OKT107" s="117"/>
      <c r="OKU107" s="117"/>
      <c r="OKV107" s="117"/>
      <c r="OKW107" s="117"/>
      <c r="OKX107" s="117"/>
      <c r="OKY107" s="117"/>
      <c r="OKZ107" s="117"/>
      <c r="OLA107" s="117"/>
      <c r="OLB107" s="117"/>
      <c r="OLC107" s="117"/>
      <c r="OLD107" s="117"/>
      <c r="OLE107" s="117"/>
      <c r="OLF107" s="117"/>
      <c r="OLG107" s="117"/>
      <c r="OLH107" s="117"/>
      <c r="OLI107" s="117"/>
      <c r="OLJ107" s="117"/>
      <c r="OLK107" s="117"/>
      <c r="OLL107" s="117"/>
      <c r="OLM107" s="117"/>
      <c r="OLN107" s="117"/>
      <c r="OLO107" s="117"/>
      <c r="OLP107" s="117"/>
      <c r="OLQ107" s="117"/>
      <c r="OLR107" s="117"/>
      <c r="OLS107" s="117"/>
      <c r="OLT107" s="117"/>
      <c r="OLU107" s="117"/>
      <c r="OLV107" s="117"/>
      <c r="OLW107" s="117"/>
      <c r="OLX107" s="117"/>
      <c r="OLY107" s="117"/>
      <c r="OLZ107" s="117"/>
      <c r="OMA107" s="117"/>
      <c r="OMB107" s="117"/>
      <c r="OMC107" s="117"/>
      <c r="OMD107" s="117"/>
      <c r="OME107" s="117"/>
      <c r="OMF107" s="117"/>
      <c r="OMG107" s="117"/>
      <c r="OMH107" s="117"/>
      <c r="OMI107" s="117"/>
      <c r="OMJ107" s="117"/>
      <c r="OMK107" s="117"/>
      <c r="OML107" s="117"/>
      <c r="OMM107" s="117"/>
      <c r="OMN107" s="117"/>
      <c r="OMO107" s="117"/>
      <c r="OMP107" s="117"/>
      <c r="OMQ107" s="117"/>
      <c r="OMR107" s="117"/>
      <c r="OMS107" s="117"/>
      <c r="OMT107" s="117"/>
      <c r="OMU107" s="117"/>
      <c r="OMV107" s="117"/>
      <c r="OMW107" s="117"/>
      <c r="OMX107" s="117"/>
      <c r="OMY107" s="117"/>
      <c r="OMZ107" s="117"/>
      <c r="ONA107" s="117"/>
      <c r="ONB107" s="117"/>
      <c r="ONC107" s="117"/>
      <c r="OND107" s="117"/>
      <c r="ONE107" s="117"/>
      <c r="ONF107" s="117"/>
      <c r="ONG107" s="117"/>
      <c r="ONH107" s="117"/>
      <c r="ONI107" s="117"/>
      <c r="ONJ107" s="117"/>
      <c r="ONK107" s="117"/>
      <c r="ONL107" s="117"/>
      <c r="ONM107" s="117"/>
      <c r="ONN107" s="117"/>
      <c r="ONO107" s="117"/>
      <c r="ONP107" s="117"/>
      <c r="ONQ107" s="117"/>
      <c r="ONR107" s="117"/>
      <c r="ONS107" s="117"/>
      <c r="ONT107" s="117"/>
      <c r="ONU107" s="117"/>
      <c r="ONV107" s="117"/>
      <c r="ONW107" s="117"/>
      <c r="ONX107" s="117"/>
      <c r="ONY107" s="117"/>
      <c r="ONZ107" s="117"/>
      <c r="OOA107" s="117"/>
      <c r="OOB107" s="117"/>
      <c r="OOC107" s="117"/>
      <c r="OOD107" s="117"/>
      <c r="OOE107" s="117"/>
      <c r="OOF107" s="117"/>
      <c r="OOG107" s="117"/>
      <c r="OOH107" s="117"/>
      <c r="OOI107" s="117"/>
      <c r="OOJ107" s="117"/>
      <c r="OOK107" s="117"/>
      <c r="OOL107" s="117"/>
      <c r="OOM107" s="117"/>
      <c r="OON107" s="117"/>
      <c r="OOO107" s="117"/>
      <c r="OOP107" s="117"/>
      <c r="OOQ107" s="117"/>
      <c r="OOR107" s="117"/>
      <c r="OOS107" s="117"/>
      <c r="OOT107" s="117"/>
      <c r="OOU107" s="117"/>
      <c r="OOV107" s="117"/>
      <c r="OOW107" s="117"/>
      <c r="OOX107" s="117"/>
      <c r="OOY107" s="117"/>
      <c r="OOZ107" s="117"/>
      <c r="OPA107" s="117"/>
      <c r="OPB107" s="117"/>
      <c r="OPC107" s="117"/>
      <c r="OPD107" s="117"/>
      <c r="OPE107" s="117"/>
      <c r="OPF107" s="117"/>
      <c r="OPG107" s="117"/>
      <c r="OPH107" s="117"/>
      <c r="OPI107" s="117"/>
      <c r="OPJ107" s="117"/>
      <c r="OPK107" s="117"/>
      <c r="OPL107" s="117"/>
      <c r="OPM107" s="117"/>
      <c r="OPN107" s="117"/>
      <c r="OPO107" s="117"/>
      <c r="OPP107" s="117"/>
      <c r="OPQ107" s="117"/>
      <c r="OPR107" s="117"/>
      <c r="OPS107" s="117"/>
      <c r="OPT107" s="117"/>
      <c r="OPU107" s="117"/>
      <c r="OPV107" s="117"/>
      <c r="OPW107" s="117"/>
      <c r="OPX107" s="117"/>
      <c r="OPY107" s="117"/>
      <c r="OPZ107" s="117"/>
      <c r="OQA107" s="117"/>
      <c r="OQB107" s="117"/>
      <c r="OQC107" s="117"/>
      <c r="OQD107" s="117"/>
      <c r="OQE107" s="117"/>
      <c r="OQF107" s="117"/>
      <c r="OQG107" s="117"/>
      <c r="OQH107" s="117"/>
      <c r="OQI107" s="117"/>
      <c r="OQJ107" s="117"/>
      <c r="OQK107" s="117"/>
      <c r="OQL107" s="117"/>
      <c r="OQM107" s="117"/>
      <c r="OQN107" s="117"/>
      <c r="OQO107" s="117"/>
      <c r="OQP107" s="117"/>
      <c r="OQQ107" s="117"/>
      <c r="OQR107" s="117"/>
      <c r="OQS107" s="117"/>
      <c r="OQT107" s="117"/>
      <c r="OQU107" s="117"/>
      <c r="OQV107" s="117"/>
      <c r="OQW107" s="117"/>
      <c r="OQX107" s="117"/>
      <c r="OQY107" s="117"/>
      <c r="OQZ107" s="117"/>
      <c r="ORA107" s="117"/>
      <c r="ORB107" s="117"/>
      <c r="ORC107" s="117"/>
      <c r="ORD107" s="117"/>
      <c r="ORE107" s="117"/>
      <c r="ORF107" s="117"/>
      <c r="ORG107" s="117"/>
      <c r="ORH107" s="117"/>
      <c r="ORI107" s="117"/>
      <c r="ORJ107" s="117"/>
      <c r="ORK107" s="117"/>
      <c r="ORL107" s="117"/>
      <c r="ORM107" s="117"/>
      <c r="ORN107" s="117"/>
      <c r="ORO107" s="117"/>
      <c r="ORP107" s="117"/>
      <c r="ORQ107" s="117"/>
      <c r="ORR107" s="117"/>
      <c r="ORS107" s="117"/>
      <c r="ORT107" s="117"/>
      <c r="ORU107" s="117"/>
      <c r="ORV107" s="117"/>
      <c r="ORW107" s="117"/>
      <c r="ORX107" s="117"/>
      <c r="ORY107" s="117"/>
      <c r="ORZ107" s="117"/>
      <c r="OSA107" s="117"/>
      <c r="OSB107" s="117"/>
      <c r="OSC107" s="117"/>
      <c r="OSD107" s="117"/>
      <c r="OSE107" s="117"/>
      <c r="OSF107" s="117"/>
      <c r="OSG107" s="117"/>
      <c r="OSH107" s="117"/>
      <c r="OSI107" s="117"/>
      <c r="OSJ107" s="117"/>
      <c r="OSK107" s="117"/>
      <c r="OSL107" s="117"/>
      <c r="OSM107" s="117"/>
      <c r="OSN107" s="117"/>
      <c r="OSO107" s="117"/>
      <c r="OSP107" s="117"/>
      <c r="OSQ107" s="117"/>
      <c r="OSR107" s="117"/>
      <c r="OSS107" s="117"/>
      <c r="OST107" s="117"/>
      <c r="OSU107" s="117"/>
      <c r="OSV107" s="117"/>
      <c r="OSW107" s="117"/>
      <c r="OSX107" s="117"/>
      <c r="OSY107" s="117"/>
      <c r="OSZ107" s="117"/>
      <c r="OTA107" s="117"/>
      <c r="OTB107" s="117"/>
      <c r="OTC107" s="117"/>
      <c r="OTD107" s="117"/>
      <c r="OTE107" s="117"/>
      <c r="OTF107" s="117"/>
      <c r="OTG107" s="117"/>
      <c r="OTH107" s="117"/>
      <c r="OTI107" s="117"/>
      <c r="OTJ107" s="117"/>
      <c r="OTK107" s="117"/>
      <c r="OTL107" s="117"/>
      <c r="OTM107" s="117"/>
      <c r="OTN107" s="117"/>
      <c r="OTO107" s="117"/>
      <c r="OTP107" s="117"/>
      <c r="OTQ107" s="117"/>
      <c r="OTR107" s="117"/>
      <c r="OTS107" s="117"/>
      <c r="OTT107" s="117"/>
      <c r="OTU107" s="117"/>
      <c r="OTV107" s="117"/>
      <c r="OTW107" s="117"/>
      <c r="OTX107" s="117"/>
      <c r="OTY107" s="117"/>
      <c r="OTZ107" s="117"/>
      <c r="OUA107" s="117"/>
      <c r="OUB107" s="117"/>
      <c r="OUC107" s="117"/>
      <c r="OUD107" s="117"/>
      <c r="OUE107" s="117"/>
      <c r="OUF107" s="117"/>
      <c r="OUG107" s="117"/>
      <c r="OUH107" s="117"/>
      <c r="OUI107" s="117"/>
      <c r="OUJ107" s="117"/>
      <c r="OUK107" s="117"/>
      <c r="OUL107" s="117"/>
      <c r="OUM107" s="117"/>
      <c r="OUN107" s="117"/>
      <c r="OUO107" s="117"/>
      <c r="OUP107" s="117"/>
      <c r="OUQ107" s="117"/>
      <c r="OUR107" s="117"/>
      <c r="OUS107" s="117"/>
      <c r="OUT107" s="117"/>
      <c r="OUU107" s="117"/>
      <c r="OUV107" s="117"/>
      <c r="OUW107" s="117"/>
      <c r="OUX107" s="117"/>
      <c r="OUY107" s="117"/>
      <c r="OUZ107" s="117"/>
      <c r="OVA107" s="117"/>
      <c r="OVB107" s="117"/>
      <c r="OVC107" s="117"/>
      <c r="OVD107" s="117"/>
      <c r="OVE107" s="117"/>
      <c r="OVF107" s="117"/>
      <c r="OVG107" s="117"/>
      <c r="OVH107" s="117"/>
      <c r="OVI107" s="117"/>
      <c r="OVJ107" s="117"/>
      <c r="OVK107" s="117"/>
      <c r="OVL107" s="117"/>
      <c r="OVM107" s="117"/>
      <c r="OVN107" s="117"/>
      <c r="OVO107" s="117"/>
      <c r="OVP107" s="117"/>
      <c r="OVQ107" s="117"/>
      <c r="OVR107" s="117"/>
      <c r="OVS107" s="117"/>
      <c r="OVT107" s="117"/>
      <c r="OVU107" s="117"/>
      <c r="OVV107" s="117"/>
      <c r="OVW107" s="117"/>
      <c r="OVX107" s="117"/>
      <c r="OVY107" s="117"/>
      <c r="OVZ107" s="117"/>
      <c r="OWA107" s="117"/>
      <c r="OWB107" s="117"/>
      <c r="OWC107" s="117"/>
      <c r="OWD107" s="117"/>
      <c r="OWE107" s="117"/>
      <c r="OWF107" s="117"/>
      <c r="OWG107" s="117"/>
      <c r="OWH107" s="117"/>
      <c r="OWI107" s="117"/>
      <c r="OWJ107" s="117"/>
      <c r="OWK107" s="117"/>
      <c r="OWL107" s="117"/>
      <c r="OWM107" s="117"/>
      <c r="OWN107" s="117"/>
      <c r="OWO107" s="117"/>
      <c r="OWP107" s="117"/>
      <c r="OWQ107" s="117"/>
      <c r="OWR107" s="117"/>
      <c r="OWS107" s="117"/>
      <c r="OWT107" s="117"/>
      <c r="OWU107" s="117"/>
      <c r="OWV107" s="117"/>
      <c r="OWW107" s="117"/>
      <c r="OWX107" s="117"/>
      <c r="OWY107" s="117"/>
      <c r="OWZ107" s="117"/>
      <c r="OXA107" s="117"/>
      <c r="OXB107" s="117"/>
      <c r="OXC107" s="117"/>
      <c r="OXD107" s="117"/>
      <c r="OXE107" s="117"/>
      <c r="OXF107" s="117"/>
      <c r="OXG107" s="117"/>
      <c r="OXH107" s="117"/>
      <c r="OXI107" s="117"/>
      <c r="OXJ107" s="117"/>
      <c r="OXK107" s="117"/>
      <c r="OXL107" s="117"/>
      <c r="OXM107" s="117"/>
      <c r="OXN107" s="117"/>
      <c r="OXO107" s="117"/>
      <c r="OXP107" s="117"/>
      <c r="OXQ107" s="117"/>
      <c r="OXR107" s="117"/>
      <c r="OXS107" s="117"/>
      <c r="OXT107" s="117"/>
      <c r="OXU107" s="117"/>
      <c r="OXV107" s="117"/>
      <c r="OXW107" s="117"/>
      <c r="OXX107" s="117"/>
      <c r="OXY107" s="117"/>
      <c r="OXZ107" s="117"/>
      <c r="OYA107" s="117"/>
      <c r="OYB107" s="117"/>
      <c r="OYC107" s="117"/>
      <c r="OYD107" s="117"/>
      <c r="OYE107" s="117"/>
      <c r="OYF107" s="117"/>
      <c r="OYG107" s="117"/>
      <c r="OYH107" s="117"/>
      <c r="OYI107" s="117"/>
      <c r="OYJ107" s="117"/>
      <c r="OYK107" s="117"/>
      <c r="OYL107" s="117"/>
      <c r="OYM107" s="117"/>
      <c r="OYN107" s="117"/>
      <c r="OYO107" s="117"/>
      <c r="OYP107" s="117"/>
      <c r="OYQ107" s="117"/>
      <c r="OYR107" s="117"/>
      <c r="OYS107" s="117"/>
      <c r="OYT107" s="117"/>
      <c r="OYU107" s="117"/>
      <c r="OYV107" s="117"/>
      <c r="OYW107" s="117"/>
      <c r="OYX107" s="117"/>
      <c r="OYY107" s="117"/>
      <c r="OYZ107" s="117"/>
      <c r="OZA107" s="117"/>
      <c r="OZB107" s="117"/>
      <c r="OZC107" s="117"/>
      <c r="OZD107" s="117"/>
      <c r="OZE107" s="117"/>
      <c r="OZF107" s="117"/>
      <c r="OZG107" s="117"/>
      <c r="OZH107" s="117"/>
      <c r="OZI107" s="117"/>
      <c r="OZJ107" s="117"/>
      <c r="OZK107" s="117"/>
      <c r="OZL107" s="117"/>
      <c r="OZM107" s="117"/>
      <c r="OZN107" s="117"/>
      <c r="OZO107" s="117"/>
      <c r="OZP107" s="117"/>
      <c r="OZQ107" s="117"/>
      <c r="OZR107" s="117"/>
      <c r="OZS107" s="117"/>
      <c r="OZT107" s="117"/>
      <c r="OZU107" s="117"/>
      <c r="OZV107" s="117"/>
      <c r="OZW107" s="117"/>
      <c r="OZX107" s="117"/>
      <c r="OZY107" s="117"/>
      <c r="OZZ107" s="117"/>
      <c r="PAA107" s="117"/>
      <c r="PAB107" s="117"/>
      <c r="PAC107" s="117"/>
      <c r="PAD107" s="117"/>
      <c r="PAE107" s="117"/>
      <c r="PAF107" s="117"/>
      <c r="PAG107" s="117"/>
      <c r="PAH107" s="117"/>
      <c r="PAI107" s="117"/>
      <c r="PAJ107" s="117"/>
      <c r="PAK107" s="117"/>
      <c r="PAL107" s="117"/>
      <c r="PAM107" s="117"/>
      <c r="PAN107" s="117"/>
      <c r="PAO107" s="117"/>
      <c r="PAP107" s="117"/>
      <c r="PAQ107" s="117"/>
      <c r="PAR107" s="117"/>
      <c r="PAS107" s="117"/>
      <c r="PAT107" s="117"/>
      <c r="PAU107" s="117"/>
      <c r="PAV107" s="117"/>
      <c r="PAW107" s="117"/>
      <c r="PAX107" s="117"/>
      <c r="PAY107" s="117"/>
      <c r="PAZ107" s="117"/>
      <c r="PBA107" s="117"/>
      <c r="PBB107" s="117"/>
      <c r="PBC107" s="117"/>
      <c r="PBD107" s="117"/>
      <c r="PBE107" s="117"/>
      <c r="PBF107" s="117"/>
      <c r="PBG107" s="117"/>
      <c r="PBH107" s="117"/>
      <c r="PBI107" s="117"/>
      <c r="PBJ107" s="117"/>
      <c r="PBK107" s="117"/>
      <c r="PBL107" s="117"/>
      <c r="PBM107" s="117"/>
      <c r="PBN107" s="117"/>
      <c r="PBO107" s="117"/>
      <c r="PBP107" s="117"/>
      <c r="PBQ107" s="117"/>
      <c r="PBR107" s="117"/>
      <c r="PBS107" s="117"/>
      <c r="PBT107" s="117"/>
      <c r="PBU107" s="117"/>
      <c r="PBV107" s="117"/>
      <c r="PBW107" s="117"/>
      <c r="PBX107" s="117"/>
      <c r="PBY107" s="117"/>
      <c r="PBZ107" s="117"/>
      <c r="PCA107" s="117"/>
      <c r="PCB107" s="117"/>
      <c r="PCC107" s="117"/>
      <c r="PCD107" s="117"/>
      <c r="PCE107" s="117"/>
      <c r="PCF107" s="117"/>
      <c r="PCG107" s="117"/>
      <c r="PCH107" s="117"/>
      <c r="PCI107" s="117"/>
      <c r="PCJ107" s="117"/>
      <c r="PCK107" s="117"/>
      <c r="PCL107" s="117"/>
      <c r="PCM107" s="117"/>
      <c r="PCN107" s="117"/>
      <c r="PCO107" s="117"/>
      <c r="PCP107" s="117"/>
      <c r="PCQ107" s="117"/>
      <c r="PCR107" s="117"/>
      <c r="PCS107" s="117"/>
      <c r="PCT107" s="117"/>
      <c r="PCU107" s="117"/>
      <c r="PCV107" s="117"/>
      <c r="PCW107" s="117"/>
      <c r="PCX107" s="117"/>
      <c r="PCY107" s="117"/>
      <c r="PCZ107" s="117"/>
      <c r="PDA107" s="117"/>
      <c r="PDB107" s="117"/>
      <c r="PDC107" s="117"/>
      <c r="PDD107" s="117"/>
      <c r="PDE107" s="117"/>
      <c r="PDF107" s="117"/>
      <c r="PDG107" s="117"/>
      <c r="PDH107" s="117"/>
      <c r="PDI107" s="117"/>
      <c r="PDJ107" s="117"/>
      <c r="PDK107" s="117"/>
      <c r="PDL107" s="117"/>
      <c r="PDM107" s="117"/>
      <c r="PDN107" s="117"/>
      <c r="PDO107" s="117"/>
      <c r="PDP107" s="117"/>
      <c r="PDQ107" s="117"/>
      <c r="PDR107" s="117"/>
      <c r="PDS107" s="117"/>
      <c r="PDT107" s="117"/>
      <c r="PDU107" s="117"/>
      <c r="PDV107" s="117"/>
      <c r="PDW107" s="117"/>
      <c r="PDX107" s="117"/>
      <c r="PDY107" s="117"/>
      <c r="PDZ107" s="117"/>
      <c r="PEA107" s="117"/>
      <c r="PEB107" s="117"/>
      <c r="PEC107" s="117"/>
      <c r="PED107" s="117"/>
      <c r="PEE107" s="117"/>
      <c r="PEF107" s="117"/>
      <c r="PEG107" s="117"/>
      <c r="PEH107" s="117"/>
      <c r="PEI107" s="117"/>
      <c r="PEJ107" s="117"/>
      <c r="PEK107" s="117"/>
      <c r="PEL107" s="117"/>
      <c r="PEM107" s="117"/>
      <c r="PEN107" s="117"/>
      <c r="PEO107" s="117"/>
      <c r="PEP107" s="117"/>
      <c r="PEQ107" s="117"/>
      <c r="PER107" s="117"/>
      <c r="PES107" s="117"/>
      <c r="PET107" s="117"/>
      <c r="PEU107" s="117"/>
      <c r="PEV107" s="117"/>
      <c r="PEW107" s="117"/>
      <c r="PEX107" s="117"/>
      <c r="PEY107" s="117"/>
      <c r="PEZ107" s="117"/>
      <c r="PFA107" s="117"/>
      <c r="PFB107" s="117"/>
      <c r="PFC107" s="117"/>
      <c r="PFD107" s="117"/>
      <c r="PFE107" s="117"/>
      <c r="PFF107" s="117"/>
      <c r="PFG107" s="117"/>
      <c r="PFH107" s="117"/>
      <c r="PFI107" s="117"/>
      <c r="PFJ107" s="117"/>
      <c r="PFK107" s="117"/>
      <c r="PFL107" s="117"/>
      <c r="PFM107" s="117"/>
      <c r="PFN107" s="117"/>
      <c r="PFO107" s="117"/>
      <c r="PFP107" s="117"/>
      <c r="PFQ107" s="117"/>
      <c r="PFR107" s="117"/>
      <c r="PFS107" s="117"/>
      <c r="PFT107" s="117"/>
      <c r="PFU107" s="117"/>
      <c r="PFV107" s="117"/>
      <c r="PFW107" s="117"/>
      <c r="PFX107" s="117"/>
      <c r="PFY107" s="117"/>
      <c r="PFZ107" s="117"/>
      <c r="PGA107" s="117"/>
      <c r="PGB107" s="117"/>
      <c r="PGC107" s="117"/>
      <c r="PGD107" s="117"/>
      <c r="PGE107" s="117"/>
      <c r="PGF107" s="117"/>
      <c r="PGG107" s="117"/>
      <c r="PGH107" s="117"/>
      <c r="PGI107" s="117"/>
      <c r="PGJ107" s="117"/>
      <c r="PGK107" s="117"/>
      <c r="PGL107" s="117"/>
      <c r="PGM107" s="117"/>
      <c r="PGN107" s="117"/>
      <c r="PGO107" s="117"/>
      <c r="PGP107" s="117"/>
      <c r="PGQ107" s="117"/>
      <c r="PGR107" s="117"/>
      <c r="PGS107" s="117"/>
      <c r="PGT107" s="117"/>
      <c r="PGU107" s="117"/>
      <c r="PGV107" s="117"/>
      <c r="PGW107" s="117"/>
      <c r="PGX107" s="117"/>
      <c r="PGY107" s="117"/>
      <c r="PGZ107" s="117"/>
      <c r="PHA107" s="117"/>
      <c r="PHB107" s="117"/>
      <c r="PHC107" s="117"/>
      <c r="PHD107" s="117"/>
      <c r="PHE107" s="117"/>
      <c r="PHF107" s="117"/>
      <c r="PHG107" s="117"/>
      <c r="PHH107" s="117"/>
      <c r="PHI107" s="117"/>
      <c r="PHJ107" s="117"/>
      <c r="PHK107" s="117"/>
      <c r="PHL107" s="117"/>
      <c r="PHM107" s="117"/>
      <c r="PHN107" s="117"/>
      <c r="PHO107" s="117"/>
      <c r="PHP107" s="117"/>
      <c r="PHQ107" s="117"/>
      <c r="PHR107" s="117"/>
      <c r="PHS107" s="117"/>
      <c r="PHT107" s="117"/>
      <c r="PHU107" s="117"/>
      <c r="PHV107" s="117"/>
      <c r="PHW107" s="117"/>
      <c r="PHX107" s="117"/>
      <c r="PHY107" s="117"/>
      <c r="PHZ107" s="117"/>
      <c r="PIA107" s="117"/>
      <c r="PIB107" s="117"/>
      <c r="PIC107" s="117"/>
      <c r="PID107" s="117"/>
      <c r="PIE107" s="117"/>
      <c r="PIF107" s="117"/>
      <c r="PIG107" s="117"/>
      <c r="PIH107" s="117"/>
      <c r="PII107" s="117"/>
      <c r="PIJ107" s="117"/>
      <c r="PIK107" s="117"/>
      <c r="PIL107" s="117"/>
      <c r="PIM107" s="117"/>
      <c r="PIN107" s="117"/>
      <c r="PIO107" s="117"/>
      <c r="PIP107" s="117"/>
      <c r="PIQ107" s="117"/>
      <c r="PIR107" s="117"/>
      <c r="PIS107" s="117"/>
      <c r="PIT107" s="117"/>
      <c r="PIU107" s="117"/>
      <c r="PIV107" s="117"/>
      <c r="PIW107" s="117"/>
      <c r="PIX107" s="117"/>
      <c r="PIY107" s="117"/>
      <c r="PIZ107" s="117"/>
      <c r="PJA107" s="117"/>
      <c r="PJB107" s="117"/>
      <c r="PJC107" s="117"/>
      <c r="PJD107" s="117"/>
      <c r="PJE107" s="117"/>
      <c r="PJF107" s="117"/>
      <c r="PJG107" s="117"/>
      <c r="PJH107" s="117"/>
      <c r="PJI107" s="117"/>
      <c r="PJJ107" s="117"/>
      <c r="PJK107" s="117"/>
      <c r="PJL107" s="117"/>
      <c r="PJM107" s="117"/>
      <c r="PJN107" s="117"/>
      <c r="PJO107" s="117"/>
      <c r="PJP107" s="117"/>
      <c r="PJQ107" s="117"/>
      <c r="PJR107" s="117"/>
      <c r="PJS107" s="117"/>
      <c r="PJT107" s="117"/>
      <c r="PJU107" s="117"/>
      <c r="PJV107" s="117"/>
      <c r="PJW107" s="117"/>
      <c r="PJX107" s="117"/>
      <c r="PJY107" s="117"/>
      <c r="PJZ107" s="117"/>
      <c r="PKA107" s="117"/>
      <c r="PKB107" s="117"/>
      <c r="PKC107" s="117"/>
      <c r="PKD107" s="117"/>
      <c r="PKE107" s="117"/>
      <c r="PKF107" s="117"/>
      <c r="PKG107" s="117"/>
      <c r="PKH107" s="117"/>
      <c r="PKI107" s="117"/>
      <c r="PKJ107" s="117"/>
      <c r="PKK107" s="117"/>
      <c r="PKL107" s="117"/>
      <c r="PKM107" s="117"/>
      <c r="PKN107" s="117"/>
      <c r="PKO107" s="117"/>
      <c r="PKP107" s="117"/>
      <c r="PKQ107" s="117"/>
      <c r="PKR107" s="117"/>
      <c r="PKS107" s="117"/>
      <c r="PKT107" s="117"/>
      <c r="PKU107" s="117"/>
      <c r="PKV107" s="117"/>
      <c r="PKW107" s="117"/>
      <c r="PKX107" s="117"/>
      <c r="PKY107" s="117"/>
      <c r="PKZ107" s="117"/>
      <c r="PLA107" s="117"/>
      <c r="PLB107" s="117"/>
      <c r="PLC107" s="117"/>
      <c r="PLD107" s="117"/>
      <c r="PLE107" s="117"/>
      <c r="PLF107" s="117"/>
      <c r="PLG107" s="117"/>
      <c r="PLH107" s="117"/>
      <c r="PLI107" s="117"/>
      <c r="PLJ107" s="117"/>
      <c r="PLK107" s="117"/>
      <c r="PLL107" s="117"/>
      <c r="PLM107" s="117"/>
      <c r="PLN107" s="117"/>
      <c r="PLO107" s="117"/>
      <c r="PLP107" s="117"/>
      <c r="PLQ107" s="117"/>
      <c r="PLR107" s="117"/>
      <c r="PLS107" s="117"/>
      <c r="PLT107" s="117"/>
      <c r="PLU107" s="117"/>
      <c r="PLV107" s="117"/>
      <c r="PLW107" s="117"/>
      <c r="PLX107" s="117"/>
      <c r="PLY107" s="117"/>
      <c r="PLZ107" s="117"/>
      <c r="PMA107" s="117"/>
      <c r="PMB107" s="117"/>
      <c r="PMC107" s="117"/>
      <c r="PMD107" s="117"/>
      <c r="PME107" s="117"/>
      <c r="PMF107" s="117"/>
      <c r="PMG107" s="117"/>
      <c r="PMH107" s="117"/>
      <c r="PMI107" s="117"/>
      <c r="PMJ107" s="117"/>
      <c r="PMK107" s="117"/>
      <c r="PML107" s="117"/>
      <c r="PMM107" s="117"/>
      <c r="PMN107" s="117"/>
      <c r="PMO107" s="117"/>
      <c r="PMP107" s="117"/>
      <c r="PMQ107" s="117"/>
      <c r="PMR107" s="117"/>
      <c r="PMS107" s="117"/>
      <c r="PMT107" s="117"/>
      <c r="PMU107" s="117"/>
      <c r="PMV107" s="117"/>
      <c r="PMW107" s="117"/>
      <c r="PMX107" s="117"/>
      <c r="PMY107" s="117"/>
      <c r="PMZ107" s="117"/>
      <c r="PNA107" s="117"/>
      <c r="PNB107" s="117"/>
      <c r="PNC107" s="117"/>
      <c r="PND107" s="117"/>
      <c r="PNE107" s="117"/>
      <c r="PNF107" s="117"/>
      <c r="PNG107" s="117"/>
      <c r="PNH107" s="117"/>
      <c r="PNI107" s="117"/>
      <c r="PNJ107" s="117"/>
      <c r="PNK107" s="117"/>
      <c r="PNL107" s="117"/>
      <c r="PNM107" s="117"/>
      <c r="PNN107" s="117"/>
      <c r="PNO107" s="117"/>
      <c r="PNP107" s="117"/>
      <c r="PNQ107" s="117"/>
      <c r="PNR107" s="117"/>
      <c r="PNS107" s="117"/>
      <c r="PNT107" s="117"/>
      <c r="PNU107" s="117"/>
      <c r="PNV107" s="117"/>
      <c r="PNW107" s="117"/>
      <c r="PNX107" s="117"/>
      <c r="PNY107" s="117"/>
      <c r="PNZ107" s="117"/>
      <c r="POA107" s="117"/>
      <c r="POB107" s="117"/>
      <c r="POC107" s="117"/>
      <c r="POD107" s="117"/>
      <c r="POE107" s="117"/>
      <c r="POF107" s="117"/>
      <c r="POG107" s="117"/>
      <c r="POH107" s="117"/>
      <c r="POI107" s="117"/>
      <c r="POJ107" s="117"/>
      <c r="POK107" s="117"/>
      <c r="POL107" s="117"/>
      <c r="POM107" s="117"/>
      <c r="PON107" s="117"/>
      <c r="POO107" s="117"/>
      <c r="POP107" s="117"/>
      <c r="POQ107" s="117"/>
      <c r="POR107" s="117"/>
      <c r="POS107" s="117"/>
      <c r="POT107" s="117"/>
      <c r="POU107" s="117"/>
      <c r="POV107" s="117"/>
      <c r="POW107" s="117"/>
      <c r="POX107" s="117"/>
      <c r="POY107" s="117"/>
      <c r="POZ107" s="117"/>
      <c r="PPA107" s="117"/>
      <c r="PPB107" s="117"/>
      <c r="PPC107" s="117"/>
      <c r="PPD107" s="117"/>
      <c r="PPE107" s="117"/>
      <c r="PPF107" s="117"/>
      <c r="PPG107" s="117"/>
      <c r="PPH107" s="117"/>
      <c r="PPI107" s="117"/>
      <c r="PPJ107" s="117"/>
      <c r="PPK107" s="117"/>
      <c r="PPL107" s="117"/>
      <c r="PPM107" s="117"/>
      <c r="PPN107" s="117"/>
      <c r="PPO107" s="117"/>
      <c r="PPP107" s="117"/>
      <c r="PPQ107" s="117"/>
      <c r="PPR107" s="117"/>
      <c r="PPS107" s="117"/>
      <c r="PPT107" s="117"/>
      <c r="PPU107" s="117"/>
      <c r="PPV107" s="117"/>
      <c r="PPW107" s="117"/>
      <c r="PPX107" s="117"/>
      <c r="PPY107" s="117"/>
      <c r="PPZ107" s="117"/>
      <c r="PQA107" s="117"/>
      <c r="PQB107" s="117"/>
      <c r="PQC107" s="117"/>
      <c r="PQD107" s="117"/>
      <c r="PQE107" s="117"/>
      <c r="PQF107" s="117"/>
      <c r="PQG107" s="117"/>
      <c r="PQH107" s="117"/>
      <c r="PQI107" s="117"/>
      <c r="PQJ107" s="117"/>
      <c r="PQK107" s="117"/>
      <c r="PQL107" s="117"/>
      <c r="PQM107" s="117"/>
      <c r="PQN107" s="117"/>
      <c r="PQO107" s="117"/>
      <c r="PQP107" s="117"/>
      <c r="PQQ107" s="117"/>
      <c r="PQR107" s="117"/>
      <c r="PQS107" s="117"/>
      <c r="PQT107" s="117"/>
      <c r="PQU107" s="117"/>
      <c r="PQV107" s="117"/>
      <c r="PQW107" s="117"/>
      <c r="PQX107" s="117"/>
      <c r="PQY107" s="117"/>
      <c r="PQZ107" s="117"/>
      <c r="PRA107" s="117"/>
      <c r="PRB107" s="117"/>
      <c r="PRC107" s="117"/>
      <c r="PRD107" s="117"/>
      <c r="PRE107" s="117"/>
      <c r="PRF107" s="117"/>
      <c r="PRG107" s="117"/>
      <c r="PRH107" s="117"/>
      <c r="PRI107" s="117"/>
      <c r="PRJ107" s="117"/>
      <c r="PRK107" s="117"/>
      <c r="PRL107" s="117"/>
      <c r="PRM107" s="117"/>
      <c r="PRN107" s="117"/>
      <c r="PRO107" s="117"/>
      <c r="PRP107" s="117"/>
      <c r="PRQ107" s="117"/>
      <c r="PRR107" s="117"/>
      <c r="PRS107" s="117"/>
      <c r="PRT107" s="117"/>
      <c r="PRU107" s="117"/>
      <c r="PRV107" s="117"/>
      <c r="PRW107" s="117"/>
      <c r="PRX107" s="117"/>
      <c r="PRY107" s="117"/>
      <c r="PRZ107" s="117"/>
      <c r="PSA107" s="117"/>
      <c r="PSB107" s="117"/>
      <c r="PSC107" s="117"/>
      <c r="PSD107" s="117"/>
      <c r="PSE107" s="117"/>
      <c r="PSF107" s="117"/>
      <c r="PSG107" s="117"/>
      <c r="PSH107" s="117"/>
      <c r="PSI107" s="117"/>
      <c r="PSJ107" s="117"/>
      <c r="PSK107" s="117"/>
      <c r="PSL107" s="117"/>
      <c r="PSM107" s="117"/>
      <c r="PSN107" s="117"/>
      <c r="PSO107" s="117"/>
      <c r="PSP107" s="117"/>
      <c r="PSQ107" s="117"/>
      <c r="PSR107" s="117"/>
      <c r="PSS107" s="117"/>
      <c r="PST107" s="117"/>
      <c r="PSU107" s="117"/>
      <c r="PSV107" s="117"/>
      <c r="PSW107" s="117"/>
      <c r="PSX107" s="117"/>
      <c r="PSY107" s="117"/>
      <c r="PSZ107" s="117"/>
      <c r="PTA107" s="117"/>
      <c r="PTB107" s="117"/>
      <c r="PTC107" s="117"/>
      <c r="PTD107" s="117"/>
      <c r="PTE107" s="117"/>
      <c r="PTF107" s="117"/>
      <c r="PTG107" s="117"/>
      <c r="PTH107" s="117"/>
      <c r="PTI107" s="117"/>
      <c r="PTJ107" s="117"/>
      <c r="PTK107" s="117"/>
      <c r="PTL107" s="117"/>
      <c r="PTM107" s="117"/>
      <c r="PTN107" s="117"/>
      <c r="PTO107" s="117"/>
      <c r="PTP107" s="117"/>
      <c r="PTQ107" s="117"/>
      <c r="PTR107" s="117"/>
      <c r="PTS107" s="117"/>
      <c r="PTT107" s="117"/>
      <c r="PTU107" s="117"/>
      <c r="PTV107" s="117"/>
      <c r="PTW107" s="117"/>
      <c r="PTX107" s="117"/>
      <c r="PTY107" s="117"/>
      <c r="PTZ107" s="117"/>
      <c r="PUA107" s="117"/>
      <c r="PUB107" s="117"/>
      <c r="PUC107" s="117"/>
      <c r="PUD107" s="117"/>
      <c r="PUE107" s="117"/>
      <c r="PUF107" s="117"/>
      <c r="PUG107" s="117"/>
      <c r="PUH107" s="117"/>
      <c r="PUI107" s="117"/>
      <c r="PUJ107" s="117"/>
      <c r="PUK107" s="117"/>
      <c r="PUL107" s="117"/>
      <c r="PUM107" s="117"/>
      <c r="PUN107" s="117"/>
      <c r="PUO107" s="117"/>
      <c r="PUP107" s="117"/>
      <c r="PUQ107" s="117"/>
      <c r="PUR107" s="117"/>
      <c r="PUS107" s="117"/>
      <c r="PUT107" s="117"/>
      <c r="PUU107" s="117"/>
      <c r="PUV107" s="117"/>
      <c r="PUW107" s="117"/>
      <c r="PUX107" s="117"/>
      <c r="PUY107" s="117"/>
      <c r="PUZ107" s="117"/>
      <c r="PVA107" s="117"/>
      <c r="PVB107" s="117"/>
      <c r="PVC107" s="117"/>
      <c r="PVD107" s="117"/>
      <c r="PVE107" s="117"/>
      <c r="PVF107" s="117"/>
      <c r="PVG107" s="117"/>
      <c r="PVH107" s="117"/>
      <c r="PVI107" s="117"/>
      <c r="PVJ107" s="117"/>
      <c r="PVK107" s="117"/>
      <c r="PVL107" s="117"/>
      <c r="PVM107" s="117"/>
      <c r="PVN107" s="117"/>
      <c r="PVO107" s="117"/>
      <c r="PVP107" s="117"/>
      <c r="PVQ107" s="117"/>
      <c r="PVR107" s="117"/>
      <c r="PVS107" s="117"/>
      <c r="PVT107" s="117"/>
      <c r="PVU107" s="117"/>
      <c r="PVV107" s="117"/>
      <c r="PVW107" s="117"/>
      <c r="PVX107" s="117"/>
      <c r="PVY107" s="117"/>
      <c r="PVZ107" s="117"/>
      <c r="PWA107" s="117"/>
      <c r="PWB107" s="117"/>
      <c r="PWC107" s="117"/>
      <c r="PWD107" s="117"/>
      <c r="PWE107" s="117"/>
      <c r="PWF107" s="117"/>
      <c r="PWG107" s="117"/>
      <c r="PWH107" s="117"/>
      <c r="PWI107" s="117"/>
      <c r="PWJ107" s="117"/>
      <c r="PWK107" s="117"/>
      <c r="PWL107" s="117"/>
      <c r="PWM107" s="117"/>
      <c r="PWN107" s="117"/>
      <c r="PWO107" s="117"/>
      <c r="PWP107" s="117"/>
      <c r="PWQ107" s="117"/>
      <c r="PWR107" s="117"/>
      <c r="PWS107" s="117"/>
      <c r="PWT107" s="117"/>
      <c r="PWU107" s="117"/>
      <c r="PWV107" s="117"/>
      <c r="PWW107" s="117"/>
      <c r="PWX107" s="117"/>
      <c r="PWY107" s="117"/>
      <c r="PWZ107" s="117"/>
      <c r="PXA107" s="117"/>
      <c r="PXB107" s="117"/>
      <c r="PXC107" s="117"/>
      <c r="PXD107" s="117"/>
      <c r="PXE107" s="117"/>
      <c r="PXF107" s="117"/>
      <c r="PXG107" s="117"/>
      <c r="PXH107" s="117"/>
      <c r="PXI107" s="117"/>
      <c r="PXJ107" s="117"/>
      <c r="PXK107" s="117"/>
      <c r="PXL107" s="117"/>
      <c r="PXM107" s="117"/>
      <c r="PXN107" s="117"/>
      <c r="PXO107" s="117"/>
      <c r="PXP107" s="117"/>
      <c r="PXQ107" s="117"/>
      <c r="PXR107" s="117"/>
      <c r="PXS107" s="117"/>
      <c r="PXT107" s="117"/>
      <c r="PXU107" s="117"/>
      <c r="PXV107" s="117"/>
      <c r="PXW107" s="117"/>
      <c r="PXX107" s="117"/>
      <c r="PXY107" s="117"/>
      <c r="PXZ107" s="117"/>
      <c r="PYA107" s="117"/>
      <c r="PYB107" s="117"/>
      <c r="PYC107" s="117"/>
      <c r="PYD107" s="117"/>
      <c r="PYE107" s="117"/>
      <c r="PYF107" s="117"/>
      <c r="PYG107" s="117"/>
      <c r="PYH107" s="117"/>
      <c r="PYI107" s="117"/>
      <c r="PYJ107" s="117"/>
      <c r="PYK107" s="117"/>
      <c r="PYL107" s="117"/>
      <c r="PYM107" s="117"/>
      <c r="PYN107" s="117"/>
      <c r="PYO107" s="117"/>
      <c r="PYP107" s="117"/>
      <c r="PYQ107" s="117"/>
      <c r="PYR107" s="117"/>
      <c r="PYS107" s="117"/>
      <c r="PYT107" s="117"/>
      <c r="PYU107" s="117"/>
      <c r="PYV107" s="117"/>
      <c r="PYW107" s="117"/>
      <c r="PYX107" s="117"/>
      <c r="PYY107" s="117"/>
      <c r="PYZ107" s="117"/>
      <c r="PZA107" s="117"/>
      <c r="PZB107" s="117"/>
      <c r="PZC107" s="117"/>
      <c r="PZD107" s="117"/>
      <c r="PZE107" s="117"/>
      <c r="PZF107" s="117"/>
      <c r="PZG107" s="117"/>
      <c r="PZH107" s="117"/>
      <c r="PZI107" s="117"/>
      <c r="PZJ107" s="117"/>
      <c r="PZK107" s="117"/>
      <c r="PZL107" s="117"/>
      <c r="PZM107" s="117"/>
      <c r="PZN107" s="117"/>
      <c r="PZO107" s="117"/>
      <c r="PZP107" s="117"/>
      <c r="PZQ107" s="117"/>
      <c r="PZR107" s="117"/>
      <c r="PZS107" s="117"/>
      <c r="PZT107" s="117"/>
      <c r="PZU107" s="117"/>
      <c r="PZV107" s="117"/>
      <c r="PZW107" s="117"/>
      <c r="PZX107" s="117"/>
      <c r="PZY107" s="117"/>
      <c r="PZZ107" s="117"/>
      <c r="QAA107" s="117"/>
      <c r="QAB107" s="117"/>
      <c r="QAC107" s="117"/>
      <c r="QAD107" s="117"/>
      <c r="QAE107" s="117"/>
      <c r="QAF107" s="117"/>
      <c r="QAG107" s="117"/>
      <c r="QAH107" s="117"/>
      <c r="QAI107" s="117"/>
      <c r="QAJ107" s="117"/>
      <c r="QAK107" s="117"/>
      <c r="QAL107" s="117"/>
      <c r="QAM107" s="117"/>
      <c r="QAN107" s="117"/>
      <c r="QAO107" s="117"/>
      <c r="QAP107" s="117"/>
      <c r="QAQ107" s="117"/>
      <c r="QAR107" s="117"/>
      <c r="QAS107" s="117"/>
      <c r="QAT107" s="117"/>
      <c r="QAU107" s="117"/>
      <c r="QAV107" s="117"/>
      <c r="QAW107" s="117"/>
      <c r="QAX107" s="117"/>
      <c r="QAY107" s="117"/>
      <c r="QAZ107" s="117"/>
      <c r="QBA107" s="117"/>
      <c r="QBB107" s="117"/>
      <c r="QBC107" s="117"/>
      <c r="QBD107" s="117"/>
      <c r="QBE107" s="117"/>
      <c r="QBF107" s="117"/>
      <c r="QBG107" s="117"/>
      <c r="QBH107" s="117"/>
      <c r="QBI107" s="117"/>
      <c r="QBJ107" s="117"/>
      <c r="QBK107" s="117"/>
      <c r="QBL107" s="117"/>
      <c r="QBM107" s="117"/>
      <c r="QBN107" s="117"/>
      <c r="QBO107" s="117"/>
      <c r="QBP107" s="117"/>
      <c r="QBQ107" s="117"/>
      <c r="QBR107" s="117"/>
      <c r="QBS107" s="117"/>
      <c r="QBT107" s="117"/>
      <c r="QBU107" s="117"/>
      <c r="QBV107" s="117"/>
      <c r="QBW107" s="117"/>
      <c r="QBX107" s="117"/>
      <c r="QBY107" s="117"/>
      <c r="QBZ107" s="117"/>
      <c r="QCA107" s="117"/>
      <c r="QCB107" s="117"/>
      <c r="QCC107" s="117"/>
      <c r="QCD107" s="117"/>
      <c r="QCE107" s="117"/>
      <c r="QCF107" s="117"/>
      <c r="QCG107" s="117"/>
      <c r="QCH107" s="117"/>
      <c r="QCI107" s="117"/>
      <c r="QCJ107" s="117"/>
      <c r="QCK107" s="117"/>
      <c r="QCL107" s="117"/>
      <c r="QCM107" s="117"/>
      <c r="QCN107" s="117"/>
      <c r="QCO107" s="117"/>
      <c r="QCP107" s="117"/>
      <c r="QCQ107" s="117"/>
      <c r="QCR107" s="117"/>
      <c r="QCS107" s="117"/>
      <c r="QCT107" s="117"/>
      <c r="QCU107" s="117"/>
      <c r="QCV107" s="117"/>
      <c r="QCW107" s="117"/>
      <c r="QCX107" s="117"/>
      <c r="QCY107" s="117"/>
      <c r="QCZ107" s="117"/>
      <c r="QDA107" s="117"/>
      <c r="QDB107" s="117"/>
      <c r="QDC107" s="117"/>
      <c r="QDD107" s="117"/>
      <c r="QDE107" s="117"/>
      <c r="QDF107" s="117"/>
      <c r="QDG107" s="117"/>
      <c r="QDH107" s="117"/>
      <c r="QDI107" s="117"/>
      <c r="QDJ107" s="117"/>
      <c r="QDK107" s="117"/>
      <c r="QDL107" s="117"/>
      <c r="QDM107" s="117"/>
      <c r="QDN107" s="117"/>
      <c r="QDO107" s="117"/>
      <c r="QDP107" s="117"/>
      <c r="QDQ107" s="117"/>
      <c r="QDR107" s="117"/>
      <c r="QDS107" s="117"/>
      <c r="QDT107" s="117"/>
      <c r="QDU107" s="117"/>
      <c r="QDV107" s="117"/>
      <c r="QDW107" s="117"/>
      <c r="QDX107" s="117"/>
      <c r="QDY107" s="117"/>
      <c r="QDZ107" s="117"/>
      <c r="QEA107" s="117"/>
      <c r="QEB107" s="117"/>
      <c r="QEC107" s="117"/>
      <c r="QED107" s="117"/>
      <c r="QEE107" s="117"/>
      <c r="QEF107" s="117"/>
      <c r="QEG107" s="117"/>
      <c r="QEH107" s="117"/>
      <c r="QEI107" s="117"/>
      <c r="QEJ107" s="117"/>
      <c r="QEK107" s="117"/>
      <c r="QEL107" s="117"/>
      <c r="QEM107" s="117"/>
      <c r="QEN107" s="117"/>
      <c r="QEO107" s="117"/>
      <c r="QEP107" s="117"/>
      <c r="QEQ107" s="117"/>
      <c r="QER107" s="117"/>
      <c r="QES107" s="117"/>
      <c r="QET107" s="117"/>
      <c r="QEU107" s="117"/>
      <c r="QEV107" s="117"/>
      <c r="QEW107" s="117"/>
      <c r="QEX107" s="117"/>
      <c r="QEY107" s="117"/>
      <c r="QEZ107" s="117"/>
      <c r="QFA107" s="117"/>
      <c r="QFB107" s="117"/>
      <c r="QFC107" s="117"/>
      <c r="QFD107" s="117"/>
      <c r="QFE107" s="117"/>
      <c r="QFF107" s="117"/>
      <c r="QFG107" s="117"/>
      <c r="QFH107" s="117"/>
      <c r="QFI107" s="117"/>
      <c r="QFJ107" s="117"/>
      <c r="QFK107" s="117"/>
      <c r="QFL107" s="117"/>
      <c r="QFM107" s="117"/>
      <c r="QFN107" s="117"/>
      <c r="QFO107" s="117"/>
      <c r="QFP107" s="117"/>
      <c r="QFQ107" s="117"/>
      <c r="QFR107" s="117"/>
      <c r="QFS107" s="117"/>
      <c r="QFT107" s="117"/>
      <c r="QFU107" s="117"/>
      <c r="QFV107" s="117"/>
      <c r="QFW107" s="117"/>
      <c r="QFX107" s="117"/>
      <c r="QFY107" s="117"/>
      <c r="QFZ107" s="117"/>
      <c r="QGA107" s="117"/>
      <c r="QGB107" s="117"/>
      <c r="QGC107" s="117"/>
      <c r="QGD107" s="117"/>
      <c r="QGE107" s="117"/>
      <c r="QGF107" s="117"/>
      <c r="QGG107" s="117"/>
      <c r="QGH107" s="117"/>
      <c r="QGI107" s="117"/>
      <c r="QGJ107" s="117"/>
      <c r="QGK107" s="117"/>
      <c r="QGL107" s="117"/>
      <c r="QGM107" s="117"/>
      <c r="QGN107" s="117"/>
      <c r="QGO107" s="117"/>
      <c r="QGP107" s="117"/>
      <c r="QGQ107" s="117"/>
      <c r="QGR107" s="117"/>
      <c r="QGS107" s="117"/>
      <c r="QGT107" s="117"/>
      <c r="QGU107" s="117"/>
      <c r="QGV107" s="117"/>
      <c r="QGW107" s="117"/>
      <c r="QGX107" s="117"/>
      <c r="QGY107" s="117"/>
      <c r="QGZ107" s="117"/>
      <c r="QHA107" s="117"/>
      <c r="QHB107" s="117"/>
      <c r="QHC107" s="117"/>
      <c r="QHD107" s="117"/>
      <c r="QHE107" s="117"/>
      <c r="QHF107" s="117"/>
      <c r="QHG107" s="117"/>
      <c r="QHH107" s="117"/>
      <c r="QHI107" s="117"/>
      <c r="QHJ107" s="117"/>
      <c r="QHK107" s="117"/>
      <c r="QHL107" s="117"/>
      <c r="QHM107" s="117"/>
      <c r="QHN107" s="117"/>
      <c r="QHO107" s="117"/>
      <c r="QHP107" s="117"/>
      <c r="QHQ107" s="117"/>
      <c r="QHR107" s="117"/>
      <c r="QHS107" s="117"/>
      <c r="QHT107" s="117"/>
      <c r="QHU107" s="117"/>
      <c r="QHV107" s="117"/>
      <c r="QHW107" s="117"/>
      <c r="QHX107" s="117"/>
      <c r="QHY107" s="117"/>
      <c r="QHZ107" s="117"/>
      <c r="QIA107" s="117"/>
      <c r="QIB107" s="117"/>
      <c r="QIC107" s="117"/>
      <c r="QID107" s="117"/>
      <c r="QIE107" s="117"/>
      <c r="QIF107" s="117"/>
      <c r="QIG107" s="117"/>
      <c r="QIH107" s="117"/>
      <c r="QII107" s="117"/>
      <c r="QIJ107" s="117"/>
      <c r="QIK107" s="117"/>
      <c r="QIL107" s="117"/>
      <c r="QIM107" s="117"/>
      <c r="QIN107" s="117"/>
      <c r="QIO107" s="117"/>
      <c r="QIP107" s="117"/>
      <c r="QIQ107" s="117"/>
      <c r="QIR107" s="117"/>
      <c r="QIS107" s="117"/>
      <c r="QIT107" s="117"/>
      <c r="QIU107" s="117"/>
      <c r="QIV107" s="117"/>
      <c r="QIW107" s="117"/>
      <c r="QIX107" s="117"/>
      <c r="QIY107" s="117"/>
      <c r="QIZ107" s="117"/>
      <c r="QJA107" s="117"/>
      <c r="QJB107" s="117"/>
      <c r="QJC107" s="117"/>
      <c r="QJD107" s="117"/>
      <c r="QJE107" s="117"/>
      <c r="QJF107" s="117"/>
      <c r="QJG107" s="117"/>
      <c r="QJH107" s="117"/>
      <c r="QJI107" s="117"/>
      <c r="QJJ107" s="117"/>
      <c r="QJK107" s="117"/>
      <c r="QJL107" s="117"/>
      <c r="QJM107" s="117"/>
      <c r="QJN107" s="117"/>
      <c r="QJO107" s="117"/>
      <c r="QJP107" s="117"/>
      <c r="QJQ107" s="117"/>
      <c r="QJR107" s="117"/>
      <c r="QJS107" s="117"/>
      <c r="QJT107" s="117"/>
      <c r="QJU107" s="117"/>
      <c r="QJV107" s="117"/>
      <c r="QJW107" s="117"/>
      <c r="QJX107" s="117"/>
      <c r="QJY107" s="117"/>
      <c r="QJZ107" s="117"/>
      <c r="QKA107" s="117"/>
      <c r="QKB107" s="117"/>
      <c r="QKC107" s="117"/>
      <c r="QKD107" s="117"/>
      <c r="QKE107" s="117"/>
      <c r="QKF107" s="117"/>
      <c r="QKG107" s="117"/>
      <c r="QKH107" s="117"/>
      <c r="QKI107" s="117"/>
      <c r="QKJ107" s="117"/>
      <c r="QKK107" s="117"/>
      <c r="QKL107" s="117"/>
      <c r="QKM107" s="117"/>
      <c r="QKN107" s="117"/>
      <c r="QKO107" s="117"/>
      <c r="QKP107" s="117"/>
      <c r="QKQ107" s="117"/>
      <c r="QKR107" s="117"/>
      <c r="QKS107" s="117"/>
      <c r="QKT107" s="117"/>
      <c r="QKU107" s="117"/>
      <c r="QKV107" s="117"/>
      <c r="QKW107" s="117"/>
      <c r="QKX107" s="117"/>
      <c r="QKY107" s="117"/>
      <c r="QKZ107" s="117"/>
      <c r="QLA107" s="117"/>
      <c r="QLB107" s="117"/>
      <c r="QLC107" s="117"/>
      <c r="QLD107" s="117"/>
      <c r="QLE107" s="117"/>
      <c r="QLF107" s="117"/>
      <c r="QLG107" s="117"/>
      <c r="QLH107" s="117"/>
      <c r="QLI107" s="117"/>
      <c r="QLJ107" s="117"/>
      <c r="QLK107" s="117"/>
      <c r="QLL107" s="117"/>
      <c r="QLM107" s="117"/>
      <c r="QLN107" s="117"/>
      <c r="QLO107" s="117"/>
      <c r="QLP107" s="117"/>
      <c r="QLQ107" s="117"/>
      <c r="QLR107" s="117"/>
      <c r="QLS107" s="117"/>
      <c r="QLT107" s="117"/>
      <c r="QLU107" s="117"/>
      <c r="QLV107" s="117"/>
      <c r="QLW107" s="117"/>
      <c r="QLX107" s="117"/>
      <c r="QLY107" s="117"/>
      <c r="QLZ107" s="117"/>
      <c r="QMA107" s="117"/>
      <c r="QMB107" s="117"/>
      <c r="QMC107" s="117"/>
      <c r="QMD107" s="117"/>
      <c r="QME107" s="117"/>
      <c r="QMF107" s="117"/>
      <c r="QMG107" s="117"/>
      <c r="QMH107" s="117"/>
      <c r="QMI107" s="117"/>
      <c r="QMJ107" s="117"/>
      <c r="QMK107" s="117"/>
      <c r="QML107" s="117"/>
      <c r="QMM107" s="117"/>
      <c r="QMN107" s="117"/>
      <c r="QMO107" s="117"/>
      <c r="QMP107" s="117"/>
      <c r="QMQ107" s="117"/>
      <c r="QMR107" s="117"/>
      <c r="QMS107" s="117"/>
      <c r="QMT107" s="117"/>
      <c r="QMU107" s="117"/>
      <c r="QMV107" s="117"/>
      <c r="QMW107" s="117"/>
      <c r="QMX107" s="117"/>
      <c r="QMY107" s="117"/>
      <c r="QMZ107" s="117"/>
      <c r="QNA107" s="117"/>
      <c r="QNB107" s="117"/>
      <c r="QNC107" s="117"/>
      <c r="QND107" s="117"/>
      <c r="QNE107" s="117"/>
      <c r="QNF107" s="117"/>
      <c r="QNG107" s="117"/>
      <c r="QNH107" s="117"/>
      <c r="QNI107" s="117"/>
      <c r="QNJ107" s="117"/>
      <c r="QNK107" s="117"/>
      <c r="QNL107" s="117"/>
      <c r="QNM107" s="117"/>
      <c r="QNN107" s="117"/>
      <c r="QNO107" s="117"/>
      <c r="QNP107" s="117"/>
      <c r="QNQ107" s="117"/>
      <c r="QNR107" s="117"/>
      <c r="QNS107" s="117"/>
      <c r="QNT107" s="117"/>
      <c r="QNU107" s="117"/>
      <c r="QNV107" s="117"/>
      <c r="QNW107" s="117"/>
      <c r="QNX107" s="117"/>
      <c r="QNY107" s="117"/>
      <c r="QNZ107" s="117"/>
      <c r="QOA107" s="117"/>
      <c r="QOB107" s="117"/>
      <c r="QOC107" s="117"/>
      <c r="QOD107" s="117"/>
      <c r="QOE107" s="117"/>
      <c r="QOF107" s="117"/>
      <c r="QOG107" s="117"/>
      <c r="QOH107" s="117"/>
      <c r="QOI107" s="117"/>
      <c r="QOJ107" s="117"/>
      <c r="QOK107" s="117"/>
      <c r="QOL107" s="117"/>
      <c r="QOM107" s="117"/>
      <c r="QON107" s="117"/>
      <c r="QOO107" s="117"/>
      <c r="QOP107" s="117"/>
      <c r="QOQ107" s="117"/>
      <c r="QOR107" s="117"/>
      <c r="QOS107" s="117"/>
      <c r="QOT107" s="117"/>
      <c r="QOU107" s="117"/>
      <c r="QOV107" s="117"/>
      <c r="QOW107" s="117"/>
      <c r="QOX107" s="117"/>
      <c r="QOY107" s="117"/>
      <c r="QOZ107" s="117"/>
      <c r="QPA107" s="117"/>
      <c r="QPB107" s="117"/>
      <c r="QPC107" s="117"/>
      <c r="QPD107" s="117"/>
      <c r="QPE107" s="117"/>
      <c r="QPF107" s="117"/>
      <c r="QPG107" s="117"/>
      <c r="QPH107" s="117"/>
      <c r="QPI107" s="117"/>
      <c r="QPJ107" s="117"/>
      <c r="QPK107" s="117"/>
      <c r="QPL107" s="117"/>
      <c r="QPM107" s="117"/>
      <c r="QPN107" s="117"/>
      <c r="QPO107" s="117"/>
      <c r="QPP107" s="117"/>
      <c r="QPQ107" s="117"/>
      <c r="QPR107" s="117"/>
      <c r="QPS107" s="117"/>
      <c r="QPT107" s="117"/>
      <c r="QPU107" s="117"/>
      <c r="QPV107" s="117"/>
      <c r="QPW107" s="117"/>
      <c r="QPX107" s="117"/>
      <c r="QPY107" s="117"/>
      <c r="QPZ107" s="117"/>
      <c r="QQA107" s="117"/>
      <c r="QQB107" s="117"/>
      <c r="QQC107" s="117"/>
      <c r="QQD107" s="117"/>
      <c r="QQE107" s="117"/>
      <c r="QQF107" s="117"/>
      <c r="QQG107" s="117"/>
      <c r="QQH107" s="117"/>
      <c r="QQI107" s="117"/>
      <c r="QQJ107" s="117"/>
      <c r="QQK107" s="117"/>
      <c r="QQL107" s="117"/>
      <c r="QQM107" s="117"/>
      <c r="QQN107" s="117"/>
      <c r="QQO107" s="117"/>
      <c r="QQP107" s="117"/>
      <c r="QQQ107" s="117"/>
      <c r="QQR107" s="117"/>
      <c r="QQS107" s="117"/>
      <c r="QQT107" s="117"/>
      <c r="QQU107" s="117"/>
      <c r="QQV107" s="117"/>
      <c r="QQW107" s="117"/>
      <c r="QQX107" s="117"/>
      <c r="QQY107" s="117"/>
      <c r="QQZ107" s="117"/>
      <c r="QRA107" s="117"/>
      <c r="QRB107" s="117"/>
      <c r="QRC107" s="117"/>
      <c r="QRD107" s="117"/>
      <c r="QRE107" s="117"/>
      <c r="QRF107" s="117"/>
      <c r="QRG107" s="117"/>
      <c r="QRH107" s="117"/>
      <c r="QRI107" s="117"/>
      <c r="QRJ107" s="117"/>
      <c r="QRK107" s="117"/>
      <c r="QRL107" s="117"/>
      <c r="QRM107" s="117"/>
      <c r="QRN107" s="117"/>
      <c r="QRO107" s="117"/>
      <c r="QRP107" s="117"/>
      <c r="QRQ107" s="117"/>
      <c r="QRR107" s="117"/>
      <c r="QRS107" s="117"/>
      <c r="QRT107" s="117"/>
      <c r="QRU107" s="117"/>
      <c r="QRV107" s="117"/>
      <c r="QRW107" s="117"/>
      <c r="QRX107" s="117"/>
      <c r="QRY107" s="117"/>
      <c r="QRZ107" s="117"/>
      <c r="QSA107" s="117"/>
      <c r="QSB107" s="117"/>
      <c r="QSC107" s="117"/>
      <c r="QSD107" s="117"/>
      <c r="QSE107" s="117"/>
      <c r="QSF107" s="117"/>
      <c r="QSG107" s="117"/>
      <c r="QSH107" s="117"/>
      <c r="QSI107" s="117"/>
      <c r="QSJ107" s="117"/>
      <c r="QSK107" s="117"/>
      <c r="QSL107" s="117"/>
      <c r="QSM107" s="117"/>
      <c r="QSN107" s="117"/>
      <c r="QSO107" s="117"/>
      <c r="QSP107" s="117"/>
      <c r="QSQ107" s="117"/>
      <c r="QSR107" s="117"/>
      <c r="QSS107" s="117"/>
      <c r="QST107" s="117"/>
      <c r="QSU107" s="117"/>
      <c r="QSV107" s="117"/>
      <c r="QSW107" s="117"/>
      <c r="QSX107" s="117"/>
      <c r="QSY107" s="117"/>
      <c r="QSZ107" s="117"/>
      <c r="QTA107" s="117"/>
      <c r="QTB107" s="117"/>
      <c r="QTC107" s="117"/>
      <c r="QTD107" s="117"/>
      <c r="QTE107" s="117"/>
      <c r="QTF107" s="117"/>
      <c r="QTG107" s="117"/>
      <c r="QTH107" s="117"/>
      <c r="QTI107" s="117"/>
      <c r="QTJ107" s="117"/>
      <c r="QTK107" s="117"/>
      <c r="QTL107" s="117"/>
      <c r="QTM107" s="117"/>
      <c r="QTN107" s="117"/>
      <c r="QTO107" s="117"/>
      <c r="QTP107" s="117"/>
      <c r="QTQ107" s="117"/>
      <c r="QTR107" s="117"/>
      <c r="QTS107" s="117"/>
      <c r="QTT107" s="117"/>
      <c r="QTU107" s="117"/>
      <c r="QTV107" s="117"/>
      <c r="QTW107" s="117"/>
      <c r="QTX107" s="117"/>
      <c r="QTY107" s="117"/>
      <c r="QTZ107" s="117"/>
      <c r="QUA107" s="117"/>
      <c r="QUB107" s="117"/>
      <c r="QUC107" s="117"/>
      <c r="QUD107" s="117"/>
      <c r="QUE107" s="117"/>
      <c r="QUF107" s="117"/>
      <c r="QUG107" s="117"/>
      <c r="QUH107" s="117"/>
      <c r="QUI107" s="117"/>
      <c r="QUJ107" s="117"/>
      <c r="QUK107" s="117"/>
      <c r="QUL107" s="117"/>
      <c r="QUM107" s="117"/>
      <c r="QUN107" s="117"/>
      <c r="QUO107" s="117"/>
      <c r="QUP107" s="117"/>
      <c r="QUQ107" s="117"/>
      <c r="QUR107" s="117"/>
      <c r="QUS107" s="117"/>
      <c r="QUT107" s="117"/>
      <c r="QUU107" s="117"/>
      <c r="QUV107" s="117"/>
      <c r="QUW107" s="117"/>
      <c r="QUX107" s="117"/>
      <c r="QUY107" s="117"/>
      <c r="QUZ107" s="117"/>
      <c r="QVA107" s="117"/>
      <c r="QVB107" s="117"/>
      <c r="QVC107" s="117"/>
      <c r="QVD107" s="117"/>
      <c r="QVE107" s="117"/>
      <c r="QVF107" s="117"/>
      <c r="QVG107" s="117"/>
      <c r="QVH107" s="117"/>
      <c r="QVI107" s="117"/>
      <c r="QVJ107" s="117"/>
      <c r="QVK107" s="117"/>
      <c r="QVL107" s="117"/>
      <c r="QVM107" s="117"/>
      <c r="QVN107" s="117"/>
      <c r="QVO107" s="117"/>
      <c r="QVP107" s="117"/>
      <c r="QVQ107" s="117"/>
      <c r="QVR107" s="117"/>
      <c r="QVS107" s="117"/>
      <c r="QVT107" s="117"/>
      <c r="QVU107" s="117"/>
      <c r="QVV107" s="117"/>
      <c r="QVW107" s="117"/>
      <c r="QVX107" s="117"/>
      <c r="QVY107" s="117"/>
      <c r="QVZ107" s="117"/>
      <c r="QWA107" s="117"/>
      <c r="QWB107" s="117"/>
      <c r="QWC107" s="117"/>
      <c r="QWD107" s="117"/>
      <c r="QWE107" s="117"/>
      <c r="QWF107" s="117"/>
      <c r="QWG107" s="117"/>
      <c r="QWH107" s="117"/>
      <c r="QWI107" s="117"/>
      <c r="QWJ107" s="117"/>
      <c r="QWK107" s="117"/>
      <c r="QWL107" s="117"/>
      <c r="QWM107" s="117"/>
      <c r="QWN107" s="117"/>
      <c r="QWO107" s="117"/>
      <c r="QWP107" s="117"/>
      <c r="QWQ107" s="117"/>
      <c r="QWR107" s="117"/>
      <c r="QWS107" s="117"/>
      <c r="QWT107" s="117"/>
      <c r="QWU107" s="117"/>
      <c r="QWV107" s="117"/>
      <c r="QWW107" s="117"/>
      <c r="QWX107" s="117"/>
      <c r="QWY107" s="117"/>
      <c r="QWZ107" s="117"/>
      <c r="QXA107" s="117"/>
      <c r="QXB107" s="117"/>
      <c r="QXC107" s="117"/>
      <c r="QXD107" s="117"/>
      <c r="QXE107" s="117"/>
      <c r="QXF107" s="117"/>
      <c r="QXG107" s="117"/>
      <c r="QXH107" s="117"/>
      <c r="QXI107" s="117"/>
      <c r="QXJ107" s="117"/>
      <c r="QXK107" s="117"/>
      <c r="QXL107" s="117"/>
      <c r="QXM107" s="117"/>
      <c r="QXN107" s="117"/>
      <c r="QXO107" s="117"/>
      <c r="QXP107" s="117"/>
      <c r="QXQ107" s="117"/>
      <c r="QXR107" s="117"/>
      <c r="QXS107" s="117"/>
      <c r="QXT107" s="117"/>
      <c r="QXU107" s="117"/>
      <c r="QXV107" s="117"/>
      <c r="QXW107" s="117"/>
      <c r="QXX107" s="117"/>
      <c r="QXY107" s="117"/>
      <c r="QXZ107" s="117"/>
      <c r="QYA107" s="117"/>
      <c r="QYB107" s="117"/>
      <c r="QYC107" s="117"/>
      <c r="QYD107" s="117"/>
      <c r="QYE107" s="117"/>
      <c r="QYF107" s="117"/>
      <c r="QYG107" s="117"/>
      <c r="QYH107" s="117"/>
      <c r="QYI107" s="117"/>
      <c r="QYJ107" s="117"/>
      <c r="QYK107" s="117"/>
      <c r="QYL107" s="117"/>
      <c r="QYM107" s="117"/>
      <c r="QYN107" s="117"/>
      <c r="QYO107" s="117"/>
      <c r="QYP107" s="117"/>
      <c r="QYQ107" s="117"/>
      <c r="QYR107" s="117"/>
      <c r="QYS107" s="117"/>
      <c r="QYT107" s="117"/>
      <c r="QYU107" s="117"/>
      <c r="QYV107" s="117"/>
      <c r="QYW107" s="117"/>
      <c r="QYX107" s="117"/>
      <c r="QYY107" s="117"/>
      <c r="QYZ107" s="117"/>
      <c r="QZA107" s="117"/>
      <c r="QZB107" s="117"/>
      <c r="QZC107" s="117"/>
      <c r="QZD107" s="117"/>
      <c r="QZE107" s="117"/>
      <c r="QZF107" s="117"/>
      <c r="QZG107" s="117"/>
      <c r="QZH107" s="117"/>
      <c r="QZI107" s="117"/>
      <c r="QZJ107" s="117"/>
      <c r="QZK107" s="117"/>
      <c r="QZL107" s="117"/>
      <c r="QZM107" s="117"/>
      <c r="QZN107" s="117"/>
      <c r="QZO107" s="117"/>
      <c r="QZP107" s="117"/>
      <c r="QZQ107" s="117"/>
      <c r="QZR107" s="117"/>
      <c r="QZS107" s="117"/>
      <c r="QZT107" s="117"/>
      <c r="QZU107" s="117"/>
      <c r="QZV107" s="117"/>
      <c r="QZW107" s="117"/>
      <c r="QZX107" s="117"/>
      <c r="QZY107" s="117"/>
      <c r="QZZ107" s="117"/>
      <c r="RAA107" s="117"/>
      <c r="RAB107" s="117"/>
      <c r="RAC107" s="117"/>
      <c r="RAD107" s="117"/>
      <c r="RAE107" s="117"/>
      <c r="RAF107" s="117"/>
      <c r="RAG107" s="117"/>
      <c r="RAH107" s="117"/>
      <c r="RAI107" s="117"/>
      <c r="RAJ107" s="117"/>
      <c r="RAK107" s="117"/>
      <c r="RAL107" s="117"/>
      <c r="RAM107" s="117"/>
      <c r="RAN107" s="117"/>
      <c r="RAO107" s="117"/>
      <c r="RAP107" s="117"/>
      <c r="RAQ107" s="117"/>
      <c r="RAR107" s="117"/>
      <c r="RAS107" s="117"/>
      <c r="RAT107" s="117"/>
      <c r="RAU107" s="117"/>
      <c r="RAV107" s="117"/>
      <c r="RAW107" s="117"/>
      <c r="RAX107" s="117"/>
      <c r="RAY107" s="117"/>
      <c r="RAZ107" s="117"/>
      <c r="RBA107" s="117"/>
      <c r="RBB107" s="117"/>
      <c r="RBC107" s="117"/>
      <c r="RBD107" s="117"/>
      <c r="RBE107" s="117"/>
      <c r="RBF107" s="117"/>
      <c r="RBG107" s="117"/>
      <c r="RBH107" s="117"/>
      <c r="RBI107" s="117"/>
      <c r="RBJ107" s="117"/>
      <c r="RBK107" s="117"/>
      <c r="RBL107" s="117"/>
      <c r="RBM107" s="117"/>
      <c r="RBN107" s="117"/>
      <c r="RBO107" s="117"/>
      <c r="RBP107" s="117"/>
      <c r="RBQ107" s="117"/>
      <c r="RBR107" s="117"/>
      <c r="RBS107" s="117"/>
      <c r="RBT107" s="117"/>
      <c r="RBU107" s="117"/>
      <c r="RBV107" s="117"/>
      <c r="RBW107" s="117"/>
      <c r="RBX107" s="117"/>
      <c r="RBY107" s="117"/>
      <c r="RBZ107" s="117"/>
      <c r="RCA107" s="117"/>
      <c r="RCB107" s="117"/>
      <c r="RCC107" s="117"/>
      <c r="RCD107" s="117"/>
      <c r="RCE107" s="117"/>
      <c r="RCF107" s="117"/>
      <c r="RCG107" s="117"/>
      <c r="RCH107" s="117"/>
      <c r="RCI107" s="117"/>
      <c r="RCJ107" s="117"/>
      <c r="RCK107" s="117"/>
      <c r="RCL107" s="117"/>
      <c r="RCM107" s="117"/>
      <c r="RCN107" s="117"/>
      <c r="RCO107" s="117"/>
      <c r="RCP107" s="117"/>
      <c r="RCQ107" s="117"/>
      <c r="RCR107" s="117"/>
      <c r="RCS107" s="117"/>
      <c r="RCT107" s="117"/>
      <c r="RCU107" s="117"/>
      <c r="RCV107" s="117"/>
      <c r="RCW107" s="117"/>
      <c r="RCX107" s="117"/>
      <c r="RCY107" s="117"/>
      <c r="RCZ107" s="117"/>
      <c r="RDA107" s="117"/>
      <c r="RDB107" s="117"/>
      <c r="RDC107" s="117"/>
      <c r="RDD107" s="117"/>
      <c r="RDE107" s="117"/>
      <c r="RDF107" s="117"/>
      <c r="RDG107" s="117"/>
      <c r="RDH107" s="117"/>
      <c r="RDI107" s="117"/>
      <c r="RDJ107" s="117"/>
      <c r="RDK107" s="117"/>
      <c r="RDL107" s="117"/>
      <c r="RDM107" s="117"/>
      <c r="RDN107" s="117"/>
      <c r="RDO107" s="117"/>
      <c r="RDP107" s="117"/>
      <c r="RDQ107" s="117"/>
      <c r="RDR107" s="117"/>
      <c r="RDS107" s="117"/>
      <c r="RDT107" s="117"/>
      <c r="RDU107" s="117"/>
      <c r="RDV107" s="117"/>
      <c r="RDW107" s="117"/>
      <c r="RDX107" s="117"/>
      <c r="RDY107" s="117"/>
      <c r="RDZ107" s="117"/>
      <c r="REA107" s="117"/>
      <c r="REB107" s="117"/>
      <c r="REC107" s="117"/>
      <c r="RED107" s="117"/>
      <c r="REE107" s="117"/>
      <c r="REF107" s="117"/>
      <c r="REG107" s="117"/>
      <c r="REH107" s="117"/>
      <c r="REI107" s="117"/>
      <c r="REJ107" s="117"/>
      <c r="REK107" s="117"/>
      <c r="REL107" s="117"/>
      <c r="REM107" s="117"/>
      <c r="REN107" s="117"/>
      <c r="REO107" s="117"/>
      <c r="REP107" s="117"/>
      <c r="REQ107" s="117"/>
      <c r="RER107" s="117"/>
      <c r="RES107" s="117"/>
      <c r="RET107" s="117"/>
      <c r="REU107" s="117"/>
      <c r="REV107" s="117"/>
      <c r="REW107" s="117"/>
      <c r="REX107" s="117"/>
      <c r="REY107" s="117"/>
      <c r="REZ107" s="117"/>
      <c r="RFA107" s="117"/>
      <c r="RFB107" s="117"/>
      <c r="RFC107" s="117"/>
      <c r="RFD107" s="117"/>
      <c r="RFE107" s="117"/>
      <c r="RFF107" s="117"/>
      <c r="RFG107" s="117"/>
      <c r="RFH107" s="117"/>
      <c r="RFI107" s="117"/>
      <c r="RFJ107" s="117"/>
      <c r="RFK107" s="117"/>
      <c r="RFL107" s="117"/>
      <c r="RFM107" s="117"/>
      <c r="RFN107" s="117"/>
      <c r="RFO107" s="117"/>
      <c r="RFP107" s="117"/>
      <c r="RFQ107" s="117"/>
      <c r="RFR107" s="117"/>
      <c r="RFS107" s="117"/>
      <c r="RFT107" s="117"/>
      <c r="RFU107" s="117"/>
      <c r="RFV107" s="117"/>
      <c r="RFW107" s="117"/>
      <c r="RFX107" s="117"/>
      <c r="RFY107" s="117"/>
      <c r="RFZ107" s="117"/>
      <c r="RGA107" s="117"/>
      <c r="RGB107" s="117"/>
      <c r="RGC107" s="117"/>
      <c r="RGD107" s="117"/>
      <c r="RGE107" s="117"/>
      <c r="RGF107" s="117"/>
      <c r="RGG107" s="117"/>
      <c r="RGH107" s="117"/>
      <c r="RGI107" s="117"/>
      <c r="RGJ107" s="117"/>
      <c r="RGK107" s="117"/>
      <c r="RGL107" s="117"/>
      <c r="RGM107" s="117"/>
      <c r="RGN107" s="117"/>
      <c r="RGO107" s="117"/>
      <c r="RGP107" s="117"/>
      <c r="RGQ107" s="117"/>
      <c r="RGR107" s="117"/>
      <c r="RGS107" s="117"/>
      <c r="RGT107" s="117"/>
      <c r="RGU107" s="117"/>
      <c r="RGV107" s="117"/>
      <c r="RGW107" s="117"/>
      <c r="RGX107" s="117"/>
      <c r="RGY107" s="117"/>
      <c r="RGZ107" s="117"/>
      <c r="RHA107" s="117"/>
      <c r="RHB107" s="117"/>
      <c r="RHC107" s="117"/>
      <c r="RHD107" s="117"/>
      <c r="RHE107" s="117"/>
      <c r="RHF107" s="117"/>
      <c r="RHG107" s="117"/>
      <c r="RHH107" s="117"/>
      <c r="RHI107" s="117"/>
      <c r="RHJ107" s="117"/>
      <c r="RHK107" s="117"/>
      <c r="RHL107" s="117"/>
      <c r="RHM107" s="117"/>
      <c r="RHN107" s="117"/>
      <c r="RHO107" s="117"/>
      <c r="RHP107" s="117"/>
      <c r="RHQ107" s="117"/>
      <c r="RHR107" s="117"/>
      <c r="RHS107" s="117"/>
      <c r="RHT107" s="117"/>
      <c r="RHU107" s="117"/>
      <c r="RHV107" s="117"/>
      <c r="RHW107" s="117"/>
      <c r="RHX107" s="117"/>
      <c r="RHY107" s="117"/>
      <c r="RHZ107" s="117"/>
      <c r="RIA107" s="117"/>
      <c r="RIB107" s="117"/>
      <c r="RIC107" s="117"/>
      <c r="RID107" s="117"/>
      <c r="RIE107" s="117"/>
      <c r="RIF107" s="117"/>
      <c r="RIG107" s="117"/>
      <c r="RIH107" s="117"/>
      <c r="RII107" s="117"/>
      <c r="RIJ107" s="117"/>
      <c r="RIK107" s="117"/>
      <c r="RIL107" s="117"/>
      <c r="RIM107" s="117"/>
      <c r="RIN107" s="117"/>
      <c r="RIO107" s="117"/>
      <c r="RIP107" s="117"/>
      <c r="RIQ107" s="117"/>
      <c r="RIR107" s="117"/>
      <c r="RIS107" s="117"/>
      <c r="RIT107" s="117"/>
      <c r="RIU107" s="117"/>
      <c r="RIV107" s="117"/>
      <c r="RIW107" s="117"/>
      <c r="RIX107" s="117"/>
      <c r="RIY107" s="117"/>
      <c r="RIZ107" s="117"/>
      <c r="RJA107" s="117"/>
      <c r="RJB107" s="117"/>
      <c r="RJC107" s="117"/>
      <c r="RJD107" s="117"/>
      <c r="RJE107" s="117"/>
      <c r="RJF107" s="117"/>
      <c r="RJG107" s="117"/>
      <c r="RJH107" s="117"/>
      <c r="RJI107" s="117"/>
      <c r="RJJ107" s="117"/>
      <c r="RJK107" s="117"/>
      <c r="RJL107" s="117"/>
      <c r="RJM107" s="117"/>
      <c r="RJN107" s="117"/>
      <c r="RJO107" s="117"/>
      <c r="RJP107" s="117"/>
      <c r="RJQ107" s="117"/>
      <c r="RJR107" s="117"/>
      <c r="RJS107" s="117"/>
      <c r="RJT107" s="117"/>
      <c r="RJU107" s="117"/>
      <c r="RJV107" s="117"/>
      <c r="RJW107" s="117"/>
      <c r="RJX107" s="117"/>
      <c r="RJY107" s="117"/>
      <c r="RJZ107" s="117"/>
      <c r="RKA107" s="117"/>
      <c r="RKB107" s="117"/>
      <c r="RKC107" s="117"/>
      <c r="RKD107" s="117"/>
      <c r="RKE107" s="117"/>
      <c r="RKF107" s="117"/>
      <c r="RKG107" s="117"/>
      <c r="RKH107" s="117"/>
      <c r="RKI107" s="117"/>
      <c r="RKJ107" s="117"/>
      <c r="RKK107" s="117"/>
      <c r="RKL107" s="117"/>
      <c r="RKM107" s="117"/>
      <c r="RKN107" s="117"/>
      <c r="RKO107" s="117"/>
      <c r="RKP107" s="117"/>
      <c r="RKQ107" s="117"/>
      <c r="RKR107" s="117"/>
      <c r="RKS107" s="117"/>
      <c r="RKT107" s="117"/>
      <c r="RKU107" s="117"/>
      <c r="RKV107" s="117"/>
      <c r="RKW107" s="117"/>
      <c r="RKX107" s="117"/>
      <c r="RKY107" s="117"/>
      <c r="RKZ107" s="117"/>
      <c r="RLA107" s="117"/>
      <c r="RLB107" s="117"/>
      <c r="RLC107" s="117"/>
      <c r="RLD107" s="117"/>
      <c r="RLE107" s="117"/>
      <c r="RLF107" s="117"/>
      <c r="RLG107" s="117"/>
      <c r="RLH107" s="117"/>
      <c r="RLI107" s="117"/>
      <c r="RLJ107" s="117"/>
      <c r="RLK107" s="117"/>
      <c r="RLL107" s="117"/>
      <c r="RLM107" s="117"/>
      <c r="RLN107" s="117"/>
      <c r="RLO107" s="117"/>
      <c r="RLP107" s="117"/>
      <c r="RLQ107" s="117"/>
      <c r="RLR107" s="117"/>
      <c r="RLS107" s="117"/>
      <c r="RLT107" s="117"/>
      <c r="RLU107" s="117"/>
      <c r="RLV107" s="117"/>
      <c r="RLW107" s="117"/>
      <c r="RLX107" s="117"/>
      <c r="RLY107" s="117"/>
      <c r="RLZ107" s="117"/>
      <c r="RMA107" s="117"/>
      <c r="RMB107" s="117"/>
      <c r="RMC107" s="117"/>
      <c r="RMD107" s="117"/>
      <c r="RME107" s="117"/>
      <c r="RMF107" s="117"/>
      <c r="RMG107" s="117"/>
      <c r="RMH107" s="117"/>
      <c r="RMI107" s="117"/>
      <c r="RMJ107" s="117"/>
      <c r="RMK107" s="117"/>
      <c r="RML107" s="117"/>
      <c r="RMM107" s="117"/>
      <c r="RMN107" s="117"/>
      <c r="RMO107" s="117"/>
      <c r="RMP107" s="117"/>
      <c r="RMQ107" s="117"/>
      <c r="RMR107" s="117"/>
      <c r="RMS107" s="117"/>
      <c r="RMT107" s="117"/>
      <c r="RMU107" s="117"/>
      <c r="RMV107" s="117"/>
      <c r="RMW107" s="117"/>
      <c r="RMX107" s="117"/>
      <c r="RMY107" s="117"/>
      <c r="RMZ107" s="117"/>
      <c r="RNA107" s="117"/>
      <c r="RNB107" s="117"/>
      <c r="RNC107" s="117"/>
      <c r="RND107" s="117"/>
      <c r="RNE107" s="117"/>
      <c r="RNF107" s="117"/>
      <c r="RNG107" s="117"/>
      <c r="RNH107" s="117"/>
      <c r="RNI107" s="117"/>
      <c r="RNJ107" s="117"/>
      <c r="RNK107" s="117"/>
      <c r="RNL107" s="117"/>
      <c r="RNM107" s="117"/>
      <c r="RNN107" s="117"/>
      <c r="RNO107" s="117"/>
      <c r="RNP107" s="117"/>
      <c r="RNQ107" s="117"/>
      <c r="RNR107" s="117"/>
      <c r="RNS107" s="117"/>
      <c r="RNT107" s="117"/>
      <c r="RNU107" s="117"/>
      <c r="RNV107" s="117"/>
      <c r="RNW107" s="117"/>
      <c r="RNX107" s="117"/>
      <c r="RNY107" s="117"/>
      <c r="RNZ107" s="117"/>
      <c r="ROA107" s="117"/>
      <c r="ROB107" s="117"/>
      <c r="ROC107" s="117"/>
      <c r="ROD107" s="117"/>
      <c r="ROE107" s="117"/>
      <c r="ROF107" s="117"/>
      <c r="ROG107" s="117"/>
      <c r="ROH107" s="117"/>
      <c r="ROI107" s="117"/>
      <c r="ROJ107" s="117"/>
      <c r="ROK107" s="117"/>
      <c r="ROL107" s="117"/>
      <c r="ROM107" s="117"/>
      <c r="RON107" s="117"/>
      <c r="ROO107" s="117"/>
      <c r="ROP107" s="117"/>
      <c r="ROQ107" s="117"/>
      <c r="ROR107" s="117"/>
      <c r="ROS107" s="117"/>
      <c r="ROT107" s="117"/>
      <c r="ROU107" s="117"/>
      <c r="ROV107" s="117"/>
      <c r="ROW107" s="117"/>
      <c r="ROX107" s="117"/>
      <c r="ROY107" s="117"/>
      <c r="ROZ107" s="117"/>
      <c r="RPA107" s="117"/>
      <c r="RPB107" s="117"/>
      <c r="RPC107" s="117"/>
      <c r="RPD107" s="117"/>
      <c r="RPE107" s="117"/>
      <c r="RPF107" s="117"/>
      <c r="RPG107" s="117"/>
      <c r="RPH107" s="117"/>
      <c r="RPI107" s="117"/>
      <c r="RPJ107" s="117"/>
      <c r="RPK107" s="117"/>
      <c r="RPL107" s="117"/>
      <c r="RPM107" s="117"/>
      <c r="RPN107" s="117"/>
      <c r="RPO107" s="117"/>
      <c r="RPP107" s="117"/>
      <c r="RPQ107" s="117"/>
      <c r="RPR107" s="117"/>
      <c r="RPS107" s="117"/>
      <c r="RPT107" s="117"/>
      <c r="RPU107" s="117"/>
      <c r="RPV107" s="117"/>
      <c r="RPW107" s="117"/>
      <c r="RPX107" s="117"/>
      <c r="RPY107" s="117"/>
      <c r="RPZ107" s="117"/>
      <c r="RQA107" s="117"/>
      <c r="RQB107" s="117"/>
      <c r="RQC107" s="117"/>
      <c r="RQD107" s="117"/>
      <c r="RQE107" s="117"/>
      <c r="RQF107" s="117"/>
      <c r="RQG107" s="117"/>
      <c r="RQH107" s="117"/>
      <c r="RQI107" s="117"/>
      <c r="RQJ107" s="117"/>
      <c r="RQK107" s="117"/>
      <c r="RQL107" s="117"/>
      <c r="RQM107" s="117"/>
      <c r="RQN107" s="117"/>
      <c r="RQO107" s="117"/>
      <c r="RQP107" s="117"/>
      <c r="RQQ107" s="117"/>
      <c r="RQR107" s="117"/>
      <c r="RQS107" s="117"/>
      <c r="RQT107" s="117"/>
      <c r="RQU107" s="117"/>
      <c r="RQV107" s="117"/>
      <c r="RQW107" s="117"/>
      <c r="RQX107" s="117"/>
      <c r="RQY107" s="117"/>
      <c r="RQZ107" s="117"/>
      <c r="RRA107" s="117"/>
      <c r="RRB107" s="117"/>
      <c r="RRC107" s="117"/>
      <c r="RRD107" s="117"/>
      <c r="RRE107" s="117"/>
      <c r="RRF107" s="117"/>
      <c r="RRG107" s="117"/>
      <c r="RRH107" s="117"/>
      <c r="RRI107" s="117"/>
      <c r="RRJ107" s="117"/>
      <c r="RRK107" s="117"/>
      <c r="RRL107" s="117"/>
      <c r="RRM107" s="117"/>
      <c r="RRN107" s="117"/>
      <c r="RRO107" s="117"/>
      <c r="RRP107" s="117"/>
      <c r="RRQ107" s="117"/>
      <c r="RRR107" s="117"/>
      <c r="RRS107" s="117"/>
      <c r="RRT107" s="117"/>
      <c r="RRU107" s="117"/>
      <c r="RRV107" s="117"/>
      <c r="RRW107" s="117"/>
      <c r="RRX107" s="117"/>
      <c r="RRY107" s="117"/>
      <c r="RRZ107" s="117"/>
      <c r="RSA107" s="117"/>
      <c r="RSB107" s="117"/>
      <c r="RSC107" s="117"/>
      <c r="RSD107" s="117"/>
      <c r="RSE107" s="117"/>
      <c r="RSF107" s="117"/>
      <c r="RSG107" s="117"/>
      <c r="RSH107" s="117"/>
      <c r="RSI107" s="117"/>
      <c r="RSJ107" s="117"/>
      <c r="RSK107" s="117"/>
      <c r="RSL107" s="117"/>
      <c r="RSM107" s="117"/>
      <c r="RSN107" s="117"/>
      <c r="RSO107" s="117"/>
      <c r="RSP107" s="117"/>
      <c r="RSQ107" s="117"/>
      <c r="RSR107" s="117"/>
      <c r="RSS107" s="117"/>
      <c r="RST107" s="117"/>
      <c r="RSU107" s="117"/>
      <c r="RSV107" s="117"/>
      <c r="RSW107" s="117"/>
      <c r="RSX107" s="117"/>
      <c r="RSY107" s="117"/>
      <c r="RSZ107" s="117"/>
      <c r="RTA107" s="117"/>
      <c r="RTB107" s="117"/>
      <c r="RTC107" s="117"/>
      <c r="RTD107" s="117"/>
      <c r="RTE107" s="117"/>
      <c r="RTF107" s="117"/>
      <c r="RTG107" s="117"/>
      <c r="RTH107" s="117"/>
      <c r="RTI107" s="117"/>
      <c r="RTJ107" s="117"/>
      <c r="RTK107" s="117"/>
      <c r="RTL107" s="117"/>
      <c r="RTM107" s="117"/>
      <c r="RTN107" s="117"/>
      <c r="RTO107" s="117"/>
      <c r="RTP107" s="117"/>
      <c r="RTQ107" s="117"/>
      <c r="RTR107" s="117"/>
      <c r="RTS107" s="117"/>
      <c r="RTT107" s="117"/>
      <c r="RTU107" s="117"/>
      <c r="RTV107" s="117"/>
      <c r="RTW107" s="117"/>
      <c r="RTX107" s="117"/>
      <c r="RTY107" s="117"/>
      <c r="RTZ107" s="117"/>
      <c r="RUA107" s="117"/>
      <c r="RUB107" s="117"/>
      <c r="RUC107" s="117"/>
      <c r="RUD107" s="117"/>
      <c r="RUE107" s="117"/>
      <c r="RUF107" s="117"/>
      <c r="RUG107" s="117"/>
      <c r="RUH107" s="117"/>
      <c r="RUI107" s="117"/>
      <c r="RUJ107" s="117"/>
      <c r="RUK107" s="117"/>
      <c r="RUL107" s="117"/>
      <c r="RUM107" s="117"/>
      <c r="RUN107" s="117"/>
      <c r="RUO107" s="117"/>
      <c r="RUP107" s="117"/>
      <c r="RUQ107" s="117"/>
      <c r="RUR107" s="117"/>
      <c r="RUS107" s="117"/>
      <c r="RUT107" s="117"/>
      <c r="RUU107" s="117"/>
      <c r="RUV107" s="117"/>
      <c r="RUW107" s="117"/>
      <c r="RUX107" s="117"/>
      <c r="RUY107" s="117"/>
      <c r="RUZ107" s="117"/>
      <c r="RVA107" s="117"/>
      <c r="RVB107" s="117"/>
      <c r="RVC107" s="117"/>
      <c r="RVD107" s="117"/>
      <c r="RVE107" s="117"/>
      <c r="RVF107" s="117"/>
      <c r="RVG107" s="117"/>
      <c r="RVH107" s="117"/>
      <c r="RVI107" s="117"/>
      <c r="RVJ107" s="117"/>
      <c r="RVK107" s="117"/>
      <c r="RVL107" s="117"/>
      <c r="RVM107" s="117"/>
      <c r="RVN107" s="117"/>
      <c r="RVO107" s="117"/>
      <c r="RVP107" s="117"/>
      <c r="RVQ107" s="117"/>
      <c r="RVR107" s="117"/>
      <c r="RVS107" s="117"/>
      <c r="RVT107" s="117"/>
      <c r="RVU107" s="117"/>
      <c r="RVV107" s="117"/>
      <c r="RVW107" s="117"/>
      <c r="RVX107" s="117"/>
      <c r="RVY107" s="117"/>
      <c r="RVZ107" s="117"/>
      <c r="RWA107" s="117"/>
      <c r="RWB107" s="117"/>
      <c r="RWC107" s="117"/>
      <c r="RWD107" s="117"/>
      <c r="RWE107" s="117"/>
      <c r="RWF107" s="117"/>
      <c r="RWG107" s="117"/>
      <c r="RWH107" s="117"/>
      <c r="RWI107" s="117"/>
      <c r="RWJ107" s="117"/>
      <c r="RWK107" s="117"/>
      <c r="RWL107" s="117"/>
      <c r="RWM107" s="117"/>
      <c r="RWN107" s="117"/>
      <c r="RWO107" s="117"/>
      <c r="RWP107" s="117"/>
      <c r="RWQ107" s="117"/>
      <c r="RWR107" s="117"/>
      <c r="RWS107" s="117"/>
      <c r="RWT107" s="117"/>
      <c r="RWU107" s="117"/>
      <c r="RWV107" s="117"/>
      <c r="RWW107" s="117"/>
      <c r="RWX107" s="117"/>
      <c r="RWY107" s="117"/>
      <c r="RWZ107" s="117"/>
      <c r="RXA107" s="117"/>
      <c r="RXB107" s="117"/>
      <c r="RXC107" s="117"/>
      <c r="RXD107" s="117"/>
      <c r="RXE107" s="117"/>
      <c r="RXF107" s="117"/>
      <c r="RXG107" s="117"/>
      <c r="RXH107" s="117"/>
      <c r="RXI107" s="117"/>
      <c r="RXJ107" s="117"/>
      <c r="RXK107" s="117"/>
      <c r="RXL107" s="117"/>
      <c r="RXM107" s="117"/>
      <c r="RXN107" s="117"/>
      <c r="RXO107" s="117"/>
      <c r="RXP107" s="117"/>
      <c r="RXQ107" s="117"/>
      <c r="RXR107" s="117"/>
      <c r="RXS107" s="117"/>
      <c r="RXT107" s="117"/>
      <c r="RXU107" s="117"/>
      <c r="RXV107" s="117"/>
      <c r="RXW107" s="117"/>
      <c r="RXX107" s="117"/>
      <c r="RXY107" s="117"/>
      <c r="RXZ107" s="117"/>
      <c r="RYA107" s="117"/>
      <c r="RYB107" s="117"/>
      <c r="RYC107" s="117"/>
      <c r="RYD107" s="117"/>
      <c r="RYE107" s="117"/>
      <c r="RYF107" s="117"/>
      <c r="RYG107" s="117"/>
      <c r="RYH107" s="117"/>
      <c r="RYI107" s="117"/>
      <c r="RYJ107" s="117"/>
      <c r="RYK107" s="117"/>
      <c r="RYL107" s="117"/>
      <c r="RYM107" s="117"/>
      <c r="RYN107" s="117"/>
      <c r="RYO107" s="117"/>
      <c r="RYP107" s="117"/>
      <c r="RYQ107" s="117"/>
      <c r="RYR107" s="117"/>
      <c r="RYS107" s="117"/>
      <c r="RYT107" s="117"/>
      <c r="RYU107" s="117"/>
      <c r="RYV107" s="117"/>
      <c r="RYW107" s="117"/>
      <c r="RYX107" s="117"/>
      <c r="RYY107" s="117"/>
      <c r="RYZ107" s="117"/>
      <c r="RZA107" s="117"/>
      <c r="RZB107" s="117"/>
      <c r="RZC107" s="117"/>
      <c r="RZD107" s="117"/>
      <c r="RZE107" s="117"/>
      <c r="RZF107" s="117"/>
      <c r="RZG107" s="117"/>
      <c r="RZH107" s="117"/>
      <c r="RZI107" s="117"/>
      <c r="RZJ107" s="117"/>
      <c r="RZK107" s="117"/>
      <c r="RZL107" s="117"/>
      <c r="RZM107" s="117"/>
      <c r="RZN107" s="117"/>
      <c r="RZO107" s="117"/>
      <c r="RZP107" s="117"/>
      <c r="RZQ107" s="117"/>
      <c r="RZR107" s="117"/>
      <c r="RZS107" s="117"/>
      <c r="RZT107" s="117"/>
      <c r="RZU107" s="117"/>
      <c r="RZV107" s="117"/>
      <c r="RZW107" s="117"/>
      <c r="RZX107" s="117"/>
      <c r="RZY107" s="117"/>
      <c r="RZZ107" s="117"/>
      <c r="SAA107" s="117"/>
      <c r="SAB107" s="117"/>
      <c r="SAC107" s="117"/>
      <c r="SAD107" s="117"/>
      <c r="SAE107" s="117"/>
      <c r="SAF107" s="117"/>
      <c r="SAG107" s="117"/>
      <c r="SAH107" s="117"/>
      <c r="SAI107" s="117"/>
      <c r="SAJ107" s="117"/>
      <c r="SAK107" s="117"/>
      <c r="SAL107" s="117"/>
      <c r="SAM107" s="117"/>
      <c r="SAN107" s="117"/>
      <c r="SAO107" s="117"/>
      <c r="SAP107" s="117"/>
      <c r="SAQ107" s="117"/>
      <c r="SAR107" s="117"/>
      <c r="SAS107" s="117"/>
      <c r="SAT107" s="117"/>
      <c r="SAU107" s="117"/>
      <c r="SAV107" s="117"/>
      <c r="SAW107" s="117"/>
      <c r="SAX107" s="117"/>
      <c r="SAY107" s="117"/>
      <c r="SAZ107" s="117"/>
      <c r="SBA107" s="117"/>
      <c r="SBB107" s="117"/>
      <c r="SBC107" s="117"/>
      <c r="SBD107" s="117"/>
      <c r="SBE107" s="117"/>
      <c r="SBF107" s="117"/>
      <c r="SBG107" s="117"/>
      <c r="SBH107" s="117"/>
      <c r="SBI107" s="117"/>
      <c r="SBJ107" s="117"/>
      <c r="SBK107" s="117"/>
      <c r="SBL107" s="117"/>
      <c r="SBM107" s="117"/>
      <c r="SBN107" s="117"/>
      <c r="SBO107" s="117"/>
      <c r="SBP107" s="117"/>
      <c r="SBQ107" s="117"/>
      <c r="SBR107" s="117"/>
      <c r="SBS107" s="117"/>
      <c r="SBT107" s="117"/>
      <c r="SBU107" s="117"/>
      <c r="SBV107" s="117"/>
      <c r="SBW107" s="117"/>
      <c r="SBX107" s="117"/>
      <c r="SBY107" s="117"/>
      <c r="SBZ107" s="117"/>
      <c r="SCA107" s="117"/>
      <c r="SCB107" s="117"/>
      <c r="SCC107" s="117"/>
      <c r="SCD107" s="117"/>
      <c r="SCE107" s="117"/>
      <c r="SCF107" s="117"/>
      <c r="SCG107" s="117"/>
      <c r="SCH107" s="117"/>
      <c r="SCI107" s="117"/>
      <c r="SCJ107" s="117"/>
      <c r="SCK107" s="117"/>
      <c r="SCL107" s="117"/>
      <c r="SCM107" s="117"/>
      <c r="SCN107" s="117"/>
      <c r="SCO107" s="117"/>
      <c r="SCP107" s="117"/>
      <c r="SCQ107" s="117"/>
      <c r="SCR107" s="117"/>
      <c r="SCS107" s="117"/>
      <c r="SCT107" s="117"/>
      <c r="SCU107" s="117"/>
      <c r="SCV107" s="117"/>
      <c r="SCW107" s="117"/>
      <c r="SCX107" s="117"/>
      <c r="SCY107" s="117"/>
      <c r="SCZ107" s="117"/>
      <c r="SDA107" s="117"/>
      <c r="SDB107" s="117"/>
      <c r="SDC107" s="117"/>
      <c r="SDD107" s="117"/>
      <c r="SDE107" s="117"/>
      <c r="SDF107" s="117"/>
      <c r="SDG107" s="117"/>
      <c r="SDH107" s="117"/>
      <c r="SDI107" s="117"/>
      <c r="SDJ107" s="117"/>
      <c r="SDK107" s="117"/>
      <c r="SDL107" s="117"/>
      <c r="SDM107" s="117"/>
      <c r="SDN107" s="117"/>
      <c r="SDO107" s="117"/>
      <c r="SDP107" s="117"/>
      <c r="SDQ107" s="117"/>
      <c r="SDR107" s="117"/>
      <c r="SDS107" s="117"/>
      <c r="SDT107" s="117"/>
      <c r="SDU107" s="117"/>
      <c r="SDV107" s="117"/>
      <c r="SDW107" s="117"/>
      <c r="SDX107" s="117"/>
      <c r="SDY107" s="117"/>
      <c r="SDZ107" s="117"/>
      <c r="SEA107" s="117"/>
      <c r="SEB107" s="117"/>
      <c r="SEC107" s="117"/>
      <c r="SED107" s="117"/>
      <c r="SEE107" s="117"/>
      <c r="SEF107" s="117"/>
      <c r="SEG107" s="117"/>
      <c r="SEH107" s="117"/>
      <c r="SEI107" s="117"/>
      <c r="SEJ107" s="117"/>
      <c r="SEK107" s="117"/>
      <c r="SEL107" s="117"/>
      <c r="SEM107" s="117"/>
      <c r="SEN107" s="117"/>
      <c r="SEO107" s="117"/>
      <c r="SEP107" s="117"/>
      <c r="SEQ107" s="117"/>
      <c r="SER107" s="117"/>
      <c r="SES107" s="117"/>
      <c r="SET107" s="117"/>
      <c r="SEU107" s="117"/>
      <c r="SEV107" s="117"/>
      <c r="SEW107" s="117"/>
      <c r="SEX107" s="117"/>
      <c r="SEY107" s="117"/>
      <c r="SEZ107" s="117"/>
      <c r="SFA107" s="117"/>
      <c r="SFB107" s="117"/>
      <c r="SFC107" s="117"/>
      <c r="SFD107" s="117"/>
      <c r="SFE107" s="117"/>
      <c r="SFF107" s="117"/>
      <c r="SFG107" s="117"/>
      <c r="SFH107" s="117"/>
      <c r="SFI107" s="117"/>
      <c r="SFJ107" s="117"/>
      <c r="SFK107" s="117"/>
      <c r="SFL107" s="117"/>
      <c r="SFM107" s="117"/>
      <c r="SFN107" s="117"/>
      <c r="SFO107" s="117"/>
      <c r="SFP107" s="117"/>
      <c r="SFQ107" s="117"/>
      <c r="SFR107" s="117"/>
      <c r="SFS107" s="117"/>
      <c r="SFT107" s="117"/>
      <c r="SFU107" s="117"/>
      <c r="SFV107" s="117"/>
      <c r="SFW107" s="117"/>
      <c r="SFX107" s="117"/>
      <c r="SFY107" s="117"/>
      <c r="SFZ107" s="117"/>
      <c r="SGA107" s="117"/>
      <c r="SGB107" s="117"/>
      <c r="SGC107" s="117"/>
      <c r="SGD107" s="117"/>
      <c r="SGE107" s="117"/>
      <c r="SGF107" s="117"/>
      <c r="SGG107" s="117"/>
      <c r="SGH107" s="117"/>
      <c r="SGI107" s="117"/>
      <c r="SGJ107" s="117"/>
      <c r="SGK107" s="117"/>
      <c r="SGL107" s="117"/>
      <c r="SGM107" s="117"/>
      <c r="SGN107" s="117"/>
      <c r="SGO107" s="117"/>
      <c r="SGP107" s="117"/>
      <c r="SGQ107" s="117"/>
      <c r="SGR107" s="117"/>
      <c r="SGS107" s="117"/>
      <c r="SGT107" s="117"/>
      <c r="SGU107" s="117"/>
      <c r="SGV107" s="117"/>
      <c r="SGW107" s="117"/>
      <c r="SGX107" s="117"/>
      <c r="SGY107" s="117"/>
      <c r="SGZ107" s="117"/>
      <c r="SHA107" s="117"/>
      <c r="SHB107" s="117"/>
      <c r="SHC107" s="117"/>
      <c r="SHD107" s="117"/>
      <c r="SHE107" s="117"/>
      <c r="SHF107" s="117"/>
      <c r="SHG107" s="117"/>
      <c r="SHH107" s="117"/>
      <c r="SHI107" s="117"/>
      <c r="SHJ107" s="117"/>
      <c r="SHK107" s="117"/>
      <c r="SHL107" s="117"/>
      <c r="SHM107" s="117"/>
      <c r="SHN107" s="117"/>
      <c r="SHO107" s="117"/>
      <c r="SHP107" s="117"/>
      <c r="SHQ107" s="117"/>
      <c r="SHR107" s="117"/>
      <c r="SHS107" s="117"/>
      <c r="SHT107" s="117"/>
      <c r="SHU107" s="117"/>
      <c r="SHV107" s="117"/>
      <c r="SHW107" s="117"/>
      <c r="SHX107" s="117"/>
      <c r="SHY107" s="117"/>
      <c r="SHZ107" s="117"/>
      <c r="SIA107" s="117"/>
      <c r="SIB107" s="117"/>
      <c r="SIC107" s="117"/>
      <c r="SID107" s="117"/>
      <c r="SIE107" s="117"/>
      <c r="SIF107" s="117"/>
      <c r="SIG107" s="117"/>
      <c r="SIH107" s="117"/>
      <c r="SII107" s="117"/>
      <c r="SIJ107" s="117"/>
      <c r="SIK107" s="117"/>
      <c r="SIL107" s="117"/>
      <c r="SIM107" s="117"/>
      <c r="SIN107" s="117"/>
      <c r="SIO107" s="117"/>
      <c r="SIP107" s="117"/>
      <c r="SIQ107" s="117"/>
      <c r="SIR107" s="117"/>
      <c r="SIS107" s="117"/>
      <c r="SIT107" s="117"/>
      <c r="SIU107" s="117"/>
      <c r="SIV107" s="117"/>
      <c r="SIW107" s="117"/>
      <c r="SIX107" s="117"/>
      <c r="SIY107" s="117"/>
      <c r="SIZ107" s="117"/>
      <c r="SJA107" s="117"/>
      <c r="SJB107" s="117"/>
      <c r="SJC107" s="117"/>
      <c r="SJD107" s="117"/>
      <c r="SJE107" s="117"/>
      <c r="SJF107" s="117"/>
      <c r="SJG107" s="117"/>
      <c r="SJH107" s="117"/>
      <c r="SJI107" s="117"/>
      <c r="SJJ107" s="117"/>
      <c r="SJK107" s="117"/>
      <c r="SJL107" s="117"/>
      <c r="SJM107" s="117"/>
      <c r="SJN107" s="117"/>
      <c r="SJO107" s="117"/>
      <c r="SJP107" s="117"/>
      <c r="SJQ107" s="117"/>
      <c r="SJR107" s="117"/>
      <c r="SJS107" s="117"/>
      <c r="SJT107" s="117"/>
      <c r="SJU107" s="117"/>
      <c r="SJV107" s="117"/>
      <c r="SJW107" s="117"/>
      <c r="SJX107" s="117"/>
      <c r="SJY107" s="117"/>
      <c r="SJZ107" s="117"/>
      <c r="SKA107" s="117"/>
      <c r="SKB107" s="117"/>
      <c r="SKC107" s="117"/>
      <c r="SKD107" s="117"/>
      <c r="SKE107" s="117"/>
      <c r="SKF107" s="117"/>
      <c r="SKG107" s="117"/>
      <c r="SKH107" s="117"/>
      <c r="SKI107" s="117"/>
      <c r="SKJ107" s="117"/>
      <c r="SKK107" s="117"/>
      <c r="SKL107" s="117"/>
      <c r="SKM107" s="117"/>
      <c r="SKN107" s="117"/>
      <c r="SKO107" s="117"/>
      <c r="SKP107" s="117"/>
      <c r="SKQ107" s="117"/>
      <c r="SKR107" s="117"/>
      <c r="SKS107" s="117"/>
      <c r="SKT107" s="117"/>
      <c r="SKU107" s="117"/>
      <c r="SKV107" s="117"/>
      <c r="SKW107" s="117"/>
      <c r="SKX107" s="117"/>
      <c r="SKY107" s="117"/>
      <c r="SKZ107" s="117"/>
      <c r="SLA107" s="117"/>
      <c r="SLB107" s="117"/>
      <c r="SLC107" s="117"/>
      <c r="SLD107" s="117"/>
      <c r="SLE107" s="117"/>
      <c r="SLF107" s="117"/>
      <c r="SLG107" s="117"/>
      <c r="SLH107" s="117"/>
      <c r="SLI107" s="117"/>
      <c r="SLJ107" s="117"/>
      <c r="SLK107" s="117"/>
      <c r="SLL107" s="117"/>
      <c r="SLM107" s="117"/>
      <c r="SLN107" s="117"/>
      <c r="SLO107" s="117"/>
      <c r="SLP107" s="117"/>
      <c r="SLQ107" s="117"/>
      <c r="SLR107" s="117"/>
      <c r="SLS107" s="117"/>
      <c r="SLT107" s="117"/>
      <c r="SLU107" s="117"/>
      <c r="SLV107" s="117"/>
      <c r="SLW107" s="117"/>
      <c r="SLX107" s="117"/>
      <c r="SLY107" s="117"/>
      <c r="SLZ107" s="117"/>
      <c r="SMA107" s="117"/>
      <c r="SMB107" s="117"/>
      <c r="SMC107" s="117"/>
      <c r="SMD107" s="117"/>
      <c r="SME107" s="117"/>
      <c r="SMF107" s="117"/>
      <c r="SMG107" s="117"/>
      <c r="SMH107" s="117"/>
      <c r="SMI107" s="117"/>
      <c r="SMJ107" s="117"/>
      <c r="SMK107" s="117"/>
      <c r="SML107" s="117"/>
      <c r="SMM107" s="117"/>
      <c r="SMN107" s="117"/>
      <c r="SMO107" s="117"/>
      <c r="SMP107" s="117"/>
      <c r="SMQ107" s="117"/>
      <c r="SMR107" s="117"/>
      <c r="SMS107" s="117"/>
      <c r="SMT107" s="117"/>
      <c r="SMU107" s="117"/>
      <c r="SMV107" s="117"/>
      <c r="SMW107" s="117"/>
      <c r="SMX107" s="117"/>
      <c r="SMY107" s="117"/>
      <c r="SMZ107" s="117"/>
      <c r="SNA107" s="117"/>
      <c r="SNB107" s="117"/>
      <c r="SNC107" s="117"/>
      <c r="SND107" s="117"/>
      <c r="SNE107" s="117"/>
      <c r="SNF107" s="117"/>
      <c r="SNG107" s="117"/>
      <c r="SNH107" s="117"/>
      <c r="SNI107" s="117"/>
      <c r="SNJ107" s="117"/>
      <c r="SNK107" s="117"/>
      <c r="SNL107" s="117"/>
      <c r="SNM107" s="117"/>
      <c r="SNN107" s="117"/>
      <c r="SNO107" s="117"/>
      <c r="SNP107" s="117"/>
      <c r="SNQ107" s="117"/>
      <c r="SNR107" s="117"/>
      <c r="SNS107" s="117"/>
      <c r="SNT107" s="117"/>
      <c r="SNU107" s="117"/>
      <c r="SNV107" s="117"/>
      <c r="SNW107" s="117"/>
      <c r="SNX107" s="117"/>
      <c r="SNY107" s="117"/>
      <c r="SNZ107" s="117"/>
      <c r="SOA107" s="117"/>
      <c r="SOB107" s="117"/>
      <c r="SOC107" s="117"/>
      <c r="SOD107" s="117"/>
      <c r="SOE107" s="117"/>
      <c r="SOF107" s="117"/>
      <c r="SOG107" s="117"/>
      <c r="SOH107" s="117"/>
      <c r="SOI107" s="117"/>
      <c r="SOJ107" s="117"/>
      <c r="SOK107" s="117"/>
      <c r="SOL107" s="117"/>
      <c r="SOM107" s="117"/>
      <c r="SON107" s="117"/>
      <c r="SOO107" s="117"/>
      <c r="SOP107" s="117"/>
      <c r="SOQ107" s="117"/>
      <c r="SOR107" s="117"/>
      <c r="SOS107" s="117"/>
      <c r="SOT107" s="117"/>
      <c r="SOU107" s="117"/>
      <c r="SOV107" s="117"/>
      <c r="SOW107" s="117"/>
      <c r="SOX107" s="117"/>
      <c r="SOY107" s="117"/>
      <c r="SOZ107" s="117"/>
      <c r="SPA107" s="117"/>
      <c r="SPB107" s="117"/>
      <c r="SPC107" s="117"/>
      <c r="SPD107" s="117"/>
      <c r="SPE107" s="117"/>
      <c r="SPF107" s="117"/>
      <c r="SPG107" s="117"/>
      <c r="SPH107" s="117"/>
      <c r="SPI107" s="117"/>
      <c r="SPJ107" s="117"/>
      <c r="SPK107" s="117"/>
      <c r="SPL107" s="117"/>
      <c r="SPM107" s="117"/>
      <c r="SPN107" s="117"/>
      <c r="SPO107" s="117"/>
      <c r="SPP107" s="117"/>
      <c r="SPQ107" s="117"/>
      <c r="SPR107" s="117"/>
      <c r="SPS107" s="117"/>
      <c r="SPT107" s="117"/>
      <c r="SPU107" s="117"/>
      <c r="SPV107" s="117"/>
      <c r="SPW107" s="117"/>
      <c r="SPX107" s="117"/>
      <c r="SPY107" s="117"/>
      <c r="SPZ107" s="117"/>
      <c r="SQA107" s="117"/>
      <c r="SQB107" s="117"/>
      <c r="SQC107" s="117"/>
      <c r="SQD107" s="117"/>
      <c r="SQE107" s="117"/>
      <c r="SQF107" s="117"/>
      <c r="SQG107" s="117"/>
      <c r="SQH107" s="117"/>
      <c r="SQI107" s="117"/>
      <c r="SQJ107" s="117"/>
      <c r="SQK107" s="117"/>
      <c r="SQL107" s="117"/>
      <c r="SQM107" s="117"/>
      <c r="SQN107" s="117"/>
      <c r="SQO107" s="117"/>
      <c r="SQP107" s="117"/>
      <c r="SQQ107" s="117"/>
      <c r="SQR107" s="117"/>
      <c r="SQS107" s="117"/>
      <c r="SQT107" s="117"/>
      <c r="SQU107" s="117"/>
      <c r="SQV107" s="117"/>
      <c r="SQW107" s="117"/>
      <c r="SQX107" s="117"/>
      <c r="SQY107" s="117"/>
      <c r="SQZ107" s="117"/>
      <c r="SRA107" s="117"/>
      <c r="SRB107" s="117"/>
      <c r="SRC107" s="117"/>
      <c r="SRD107" s="117"/>
      <c r="SRE107" s="117"/>
      <c r="SRF107" s="117"/>
      <c r="SRG107" s="117"/>
      <c r="SRH107" s="117"/>
      <c r="SRI107" s="117"/>
      <c r="SRJ107" s="117"/>
      <c r="SRK107" s="117"/>
      <c r="SRL107" s="117"/>
      <c r="SRM107" s="117"/>
      <c r="SRN107" s="117"/>
      <c r="SRO107" s="117"/>
      <c r="SRP107" s="117"/>
      <c r="SRQ107" s="117"/>
      <c r="SRR107" s="117"/>
      <c r="SRS107" s="117"/>
      <c r="SRT107" s="117"/>
      <c r="SRU107" s="117"/>
      <c r="SRV107" s="117"/>
      <c r="SRW107" s="117"/>
      <c r="SRX107" s="117"/>
      <c r="SRY107" s="117"/>
      <c r="SRZ107" s="117"/>
      <c r="SSA107" s="117"/>
      <c r="SSB107" s="117"/>
      <c r="SSC107" s="117"/>
      <c r="SSD107" s="117"/>
      <c r="SSE107" s="117"/>
      <c r="SSF107" s="117"/>
      <c r="SSG107" s="117"/>
      <c r="SSH107" s="117"/>
      <c r="SSI107" s="117"/>
      <c r="SSJ107" s="117"/>
      <c r="SSK107" s="117"/>
      <c r="SSL107" s="117"/>
      <c r="SSM107" s="117"/>
      <c r="SSN107" s="117"/>
      <c r="SSO107" s="117"/>
      <c r="SSP107" s="117"/>
      <c r="SSQ107" s="117"/>
      <c r="SSR107" s="117"/>
      <c r="SSS107" s="117"/>
      <c r="SST107" s="117"/>
      <c r="SSU107" s="117"/>
      <c r="SSV107" s="117"/>
      <c r="SSW107" s="117"/>
      <c r="SSX107" s="117"/>
      <c r="SSY107" s="117"/>
      <c r="SSZ107" s="117"/>
      <c r="STA107" s="117"/>
      <c r="STB107" s="117"/>
      <c r="STC107" s="117"/>
      <c r="STD107" s="117"/>
      <c r="STE107" s="117"/>
      <c r="STF107" s="117"/>
      <c r="STG107" s="117"/>
      <c r="STH107" s="117"/>
      <c r="STI107" s="117"/>
      <c r="STJ107" s="117"/>
      <c r="STK107" s="117"/>
      <c r="STL107" s="117"/>
      <c r="STM107" s="117"/>
      <c r="STN107" s="117"/>
      <c r="STO107" s="117"/>
      <c r="STP107" s="117"/>
      <c r="STQ107" s="117"/>
      <c r="STR107" s="117"/>
      <c r="STS107" s="117"/>
      <c r="STT107" s="117"/>
      <c r="STU107" s="117"/>
      <c r="STV107" s="117"/>
      <c r="STW107" s="117"/>
      <c r="STX107" s="117"/>
      <c r="STY107" s="117"/>
      <c r="STZ107" s="117"/>
      <c r="SUA107" s="117"/>
      <c r="SUB107" s="117"/>
      <c r="SUC107" s="117"/>
      <c r="SUD107" s="117"/>
      <c r="SUE107" s="117"/>
      <c r="SUF107" s="117"/>
      <c r="SUG107" s="117"/>
      <c r="SUH107" s="117"/>
      <c r="SUI107" s="117"/>
      <c r="SUJ107" s="117"/>
      <c r="SUK107" s="117"/>
      <c r="SUL107" s="117"/>
      <c r="SUM107" s="117"/>
      <c r="SUN107" s="117"/>
      <c r="SUO107" s="117"/>
      <c r="SUP107" s="117"/>
      <c r="SUQ107" s="117"/>
      <c r="SUR107" s="117"/>
      <c r="SUS107" s="117"/>
      <c r="SUT107" s="117"/>
      <c r="SUU107" s="117"/>
      <c r="SUV107" s="117"/>
      <c r="SUW107" s="117"/>
      <c r="SUX107" s="117"/>
      <c r="SUY107" s="117"/>
      <c r="SUZ107" s="117"/>
      <c r="SVA107" s="117"/>
      <c r="SVB107" s="117"/>
      <c r="SVC107" s="117"/>
      <c r="SVD107" s="117"/>
      <c r="SVE107" s="117"/>
      <c r="SVF107" s="117"/>
      <c r="SVG107" s="117"/>
      <c r="SVH107" s="117"/>
      <c r="SVI107" s="117"/>
      <c r="SVJ107" s="117"/>
      <c r="SVK107" s="117"/>
      <c r="SVL107" s="117"/>
      <c r="SVM107" s="117"/>
      <c r="SVN107" s="117"/>
      <c r="SVO107" s="117"/>
      <c r="SVP107" s="117"/>
      <c r="SVQ107" s="117"/>
      <c r="SVR107" s="117"/>
      <c r="SVS107" s="117"/>
      <c r="SVT107" s="117"/>
      <c r="SVU107" s="117"/>
      <c r="SVV107" s="117"/>
      <c r="SVW107" s="117"/>
      <c r="SVX107" s="117"/>
      <c r="SVY107" s="117"/>
      <c r="SVZ107" s="117"/>
      <c r="SWA107" s="117"/>
      <c r="SWB107" s="117"/>
      <c r="SWC107" s="117"/>
      <c r="SWD107" s="117"/>
      <c r="SWE107" s="117"/>
      <c r="SWF107" s="117"/>
      <c r="SWG107" s="117"/>
      <c r="SWH107" s="117"/>
      <c r="SWI107" s="117"/>
      <c r="SWJ107" s="117"/>
      <c r="SWK107" s="117"/>
      <c r="SWL107" s="117"/>
      <c r="SWM107" s="117"/>
      <c r="SWN107" s="117"/>
      <c r="SWO107" s="117"/>
      <c r="SWP107" s="117"/>
      <c r="SWQ107" s="117"/>
      <c r="SWR107" s="117"/>
      <c r="SWS107" s="117"/>
      <c r="SWT107" s="117"/>
      <c r="SWU107" s="117"/>
      <c r="SWV107" s="117"/>
      <c r="SWW107" s="117"/>
      <c r="SWX107" s="117"/>
      <c r="SWY107" s="117"/>
      <c r="SWZ107" s="117"/>
      <c r="SXA107" s="117"/>
      <c r="SXB107" s="117"/>
      <c r="SXC107" s="117"/>
      <c r="SXD107" s="117"/>
      <c r="SXE107" s="117"/>
      <c r="SXF107" s="117"/>
      <c r="SXG107" s="117"/>
      <c r="SXH107" s="117"/>
      <c r="SXI107" s="117"/>
      <c r="SXJ107" s="117"/>
      <c r="SXK107" s="117"/>
      <c r="SXL107" s="117"/>
      <c r="SXM107" s="117"/>
      <c r="SXN107" s="117"/>
      <c r="SXO107" s="117"/>
      <c r="SXP107" s="117"/>
      <c r="SXQ107" s="117"/>
      <c r="SXR107" s="117"/>
      <c r="SXS107" s="117"/>
      <c r="SXT107" s="117"/>
      <c r="SXU107" s="117"/>
      <c r="SXV107" s="117"/>
      <c r="SXW107" s="117"/>
      <c r="SXX107" s="117"/>
      <c r="SXY107" s="117"/>
      <c r="SXZ107" s="117"/>
      <c r="SYA107" s="117"/>
      <c r="SYB107" s="117"/>
      <c r="SYC107" s="117"/>
      <c r="SYD107" s="117"/>
      <c r="SYE107" s="117"/>
      <c r="SYF107" s="117"/>
      <c r="SYG107" s="117"/>
      <c r="SYH107" s="117"/>
      <c r="SYI107" s="117"/>
      <c r="SYJ107" s="117"/>
      <c r="SYK107" s="117"/>
      <c r="SYL107" s="117"/>
      <c r="SYM107" s="117"/>
      <c r="SYN107" s="117"/>
      <c r="SYO107" s="117"/>
      <c r="SYP107" s="117"/>
      <c r="SYQ107" s="117"/>
      <c r="SYR107" s="117"/>
      <c r="SYS107" s="117"/>
      <c r="SYT107" s="117"/>
      <c r="SYU107" s="117"/>
      <c r="SYV107" s="117"/>
      <c r="SYW107" s="117"/>
      <c r="SYX107" s="117"/>
      <c r="SYY107" s="117"/>
      <c r="SYZ107" s="117"/>
      <c r="SZA107" s="117"/>
      <c r="SZB107" s="117"/>
      <c r="SZC107" s="117"/>
      <c r="SZD107" s="117"/>
      <c r="SZE107" s="117"/>
      <c r="SZF107" s="117"/>
      <c r="SZG107" s="117"/>
      <c r="SZH107" s="117"/>
      <c r="SZI107" s="117"/>
      <c r="SZJ107" s="117"/>
      <c r="SZK107" s="117"/>
      <c r="SZL107" s="117"/>
      <c r="SZM107" s="117"/>
      <c r="SZN107" s="117"/>
      <c r="SZO107" s="117"/>
      <c r="SZP107" s="117"/>
      <c r="SZQ107" s="117"/>
      <c r="SZR107" s="117"/>
      <c r="SZS107" s="117"/>
      <c r="SZT107" s="117"/>
      <c r="SZU107" s="117"/>
      <c r="SZV107" s="117"/>
      <c r="SZW107" s="117"/>
      <c r="SZX107" s="117"/>
      <c r="SZY107" s="117"/>
      <c r="SZZ107" s="117"/>
      <c r="TAA107" s="117"/>
      <c r="TAB107" s="117"/>
      <c r="TAC107" s="117"/>
      <c r="TAD107" s="117"/>
      <c r="TAE107" s="117"/>
      <c r="TAF107" s="117"/>
      <c r="TAG107" s="117"/>
      <c r="TAH107" s="117"/>
      <c r="TAI107" s="117"/>
      <c r="TAJ107" s="117"/>
      <c r="TAK107" s="117"/>
      <c r="TAL107" s="117"/>
      <c r="TAM107" s="117"/>
      <c r="TAN107" s="117"/>
      <c r="TAO107" s="117"/>
      <c r="TAP107" s="117"/>
      <c r="TAQ107" s="117"/>
      <c r="TAR107" s="117"/>
      <c r="TAS107" s="117"/>
      <c r="TAT107" s="117"/>
      <c r="TAU107" s="117"/>
      <c r="TAV107" s="117"/>
      <c r="TAW107" s="117"/>
      <c r="TAX107" s="117"/>
      <c r="TAY107" s="117"/>
      <c r="TAZ107" s="117"/>
      <c r="TBA107" s="117"/>
      <c r="TBB107" s="117"/>
      <c r="TBC107" s="117"/>
      <c r="TBD107" s="117"/>
      <c r="TBE107" s="117"/>
      <c r="TBF107" s="117"/>
      <c r="TBG107" s="117"/>
      <c r="TBH107" s="117"/>
      <c r="TBI107" s="117"/>
      <c r="TBJ107" s="117"/>
      <c r="TBK107" s="117"/>
      <c r="TBL107" s="117"/>
      <c r="TBM107" s="117"/>
      <c r="TBN107" s="117"/>
      <c r="TBO107" s="117"/>
      <c r="TBP107" s="117"/>
      <c r="TBQ107" s="117"/>
      <c r="TBR107" s="117"/>
      <c r="TBS107" s="117"/>
      <c r="TBT107" s="117"/>
      <c r="TBU107" s="117"/>
      <c r="TBV107" s="117"/>
      <c r="TBW107" s="117"/>
      <c r="TBX107" s="117"/>
      <c r="TBY107" s="117"/>
      <c r="TBZ107" s="117"/>
      <c r="TCA107" s="117"/>
      <c r="TCB107" s="117"/>
      <c r="TCC107" s="117"/>
      <c r="TCD107" s="117"/>
      <c r="TCE107" s="117"/>
      <c r="TCF107" s="117"/>
      <c r="TCG107" s="117"/>
      <c r="TCH107" s="117"/>
      <c r="TCI107" s="117"/>
      <c r="TCJ107" s="117"/>
      <c r="TCK107" s="117"/>
      <c r="TCL107" s="117"/>
      <c r="TCM107" s="117"/>
      <c r="TCN107" s="117"/>
      <c r="TCO107" s="117"/>
      <c r="TCP107" s="117"/>
      <c r="TCQ107" s="117"/>
      <c r="TCR107" s="117"/>
      <c r="TCS107" s="117"/>
      <c r="TCT107" s="117"/>
      <c r="TCU107" s="117"/>
      <c r="TCV107" s="117"/>
      <c r="TCW107" s="117"/>
      <c r="TCX107" s="117"/>
      <c r="TCY107" s="117"/>
      <c r="TCZ107" s="117"/>
      <c r="TDA107" s="117"/>
      <c r="TDB107" s="117"/>
      <c r="TDC107" s="117"/>
      <c r="TDD107" s="117"/>
      <c r="TDE107" s="117"/>
      <c r="TDF107" s="117"/>
      <c r="TDG107" s="117"/>
      <c r="TDH107" s="117"/>
      <c r="TDI107" s="117"/>
      <c r="TDJ107" s="117"/>
      <c r="TDK107" s="117"/>
      <c r="TDL107" s="117"/>
      <c r="TDM107" s="117"/>
      <c r="TDN107" s="117"/>
      <c r="TDO107" s="117"/>
      <c r="TDP107" s="117"/>
      <c r="TDQ107" s="117"/>
      <c r="TDR107" s="117"/>
      <c r="TDS107" s="117"/>
      <c r="TDT107" s="117"/>
      <c r="TDU107" s="117"/>
      <c r="TDV107" s="117"/>
      <c r="TDW107" s="117"/>
      <c r="TDX107" s="117"/>
      <c r="TDY107" s="117"/>
      <c r="TDZ107" s="117"/>
      <c r="TEA107" s="117"/>
      <c r="TEB107" s="117"/>
      <c r="TEC107" s="117"/>
      <c r="TED107" s="117"/>
      <c r="TEE107" s="117"/>
      <c r="TEF107" s="117"/>
      <c r="TEG107" s="117"/>
      <c r="TEH107" s="117"/>
      <c r="TEI107" s="117"/>
      <c r="TEJ107" s="117"/>
      <c r="TEK107" s="117"/>
      <c r="TEL107" s="117"/>
      <c r="TEM107" s="117"/>
      <c r="TEN107" s="117"/>
      <c r="TEO107" s="117"/>
      <c r="TEP107" s="117"/>
      <c r="TEQ107" s="117"/>
      <c r="TER107" s="117"/>
      <c r="TES107" s="117"/>
      <c r="TET107" s="117"/>
      <c r="TEU107" s="117"/>
      <c r="TEV107" s="117"/>
      <c r="TEW107" s="117"/>
      <c r="TEX107" s="117"/>
      <c r="TEY107" s="117"/>
      <c r="TEZ107" s="117"/>
      <c r="TFA107" s="117"/>
      <c r="TFB107" s="117"/>
      <c r="TFC107" s="117"/>
      <c r="TFD107" s="117"/>
      <c r="TFE107" s="117"/>
      <c r="TFF107" s="117"/>
      <c r="TFG107" s="117"/>
      <c r="TFH107" s="117"/>
      <c r="TFI107" s="117"/>
      <c r="TFJ107" s="117"/>
      <c r="TFK107" s="117"/>
      <c r="TFL107" s="117"/>
      <c r="TFM107" s="117"/>
      <c r="TFN107" s="117"/>
      <c r="TFO107" s="117"/>
      <c r="TFP107" s="117"/>
      <c r="TFQ107" s="117"/>
      <c r="TFR107" s="117"/>
      <c r="TFS107" s="117"/>
      <c r="TFT107" s="117"/>
      <c r="TFU107" s="117"/>
      <c r="TFV107" s="117"/>
      <c r="TFW107" s="117"/>
      <c r="TFX107" s="117"/>
      <c r="TFY107" s="117"/>
      <c r="TFZ107" s="117"/>
      <c r="TGA107" s="117"/>
      <c r="TGB107" s="117"/>
      <c r="TGC107" s="117"/>
      <c r="TGD107" s="117"/>
      <c r="TGE107" s="117"/>
      <c r="TGF107" s="117"/>
      <c r="TGG107" s="117"/>
      <c r="TGH107" s="117"/>
      <c r="TGI107" s="117"/>
      <c r="TGJ107" s="117"/>
      <c r="TGK107" s="117"/>
      <c r="TGL107" s="117"/>
      <c r="TGM107" s="117"/>
      <c r="TGN107" s="117"/>
      <c r="TGO107" s="117"/>
      <c r="TGP107" s="117"/>
      <c r="TGQ107" s="117"/>
      <c r="TGR107" s="117"/>
      <c r="TGS107" s="117"/>
      <c r="TGT107" s="117"/>
      <c r="TGU107" s="117"/>
      <c r="TGV107" s="117"/>
      <c r="TGW107" s="117"/>
      <c r="TGX107" s="117"/>
      <c r="TGY107" s="117"/>
      <c r="TGZ107" s="117"/>
      <c r="THA107" s="117"/>
      <c r="THB107" s="117"/>
      <c r="THC107" s="117"/>
      <c r="THD107" s="117"/>
      <c r="THE107" s="117"/>
      <c r="THF107" s="117"/>
      <c r="THG107" s="117"/>
      <c r="THH107" s="117"/>
      <c r="THI107" s="117"/>
      <c r="THJ107" s="117"/>
      <c r="THK107" s="117"/>
      <c r="THL107" s="117"/>
      <c r="THM107" s="117"/>
      <c r="THN107" s="117"/>
      <c r="THO107" s="117"/>
      <c r="THP107" s="117"/>
      <c r="THQ107" s="117"/>
      <c r="THR107" s="117"/>
      <c r="THS107" s="117"/>
      <c r="THT107" s="117"/>
      <c r="THU107" s="117"/>
      <c r="THV107" s="117"/>
      <c r="THW107" s="117"/>
      <c r="THX107" s="117"/>
      <c r="THY107" s="117"/>
      <c r="THZ107" s="117"/>
      <c r="TIA107" s="117"/>
      <c r="TIB107" s="117"/>
      <c r="TIC107" s="117"/>
      <c r="TID107" s="117"/>
      <c r="TIE107" s="117"/>
      <c r="TIF107" s="117"/>
      <c r="TIG107" s="117"/>
      <c r="TIH107" s="117"/>
      <c r="TII107" s="117"/>
      <c r="TIJ107" s="117"/>
      <c r="TIK107" s="117"/>
      <c r="TIL107" s="117"/>
      <c r="TIM107" s="117"/>
      <c r="TIN107" s="117"/>
      <c r="TIO107" s="117"/>
      <c r="TIP107" s="117"/>
      <c r="TIQ107" s="117"/>
      <c r="TIR107" s="117"/>
      <c r="TIS107" s="117"/>
      <c r="TIT107" s="117"/>
      <c r="TIU107" s="117"/>
      <c r="TIV107" s="117"/>
      <c r="TIW107" s="117"/>
      <c r="TIX107" s="117"/>
      <c r="TIY107" s="117"/>
      <c r="TIZ107" s="117"/>
      <c r="TJA107" s="117"/>
      <c r="TJB107" s="117"/>
      <c r="TJC107" s="117"/>
      <c r="TJD107" s="117"/>
      <c r="TJE107" s="117"/>
      <c r="TJF107" s="117"/>
      <c r="TJG107" s="117"/>
      <c r="TJH107" s="117"/>
      <c r="TJI107" s="117"/>
      <c r="TJJ107" s="117"/>
      <c r="TJK107" s="117"/>
      <c r="TJL107" s="117"/>
      <c r="TJM107" s="117"/>
      <c r="TJN107" s="117"/>
      <c r="TJO107" s="117"/>
      <c r="TJP107" s="117"/>
      <c r="TJQ107" s="117"/>
      <c r="TJR107" s="117"/>
      <c r="TJS107" s="117"/>
      <c r="TJT107" s="117"/>
      <c r="TJU107" s="117"/>
      <c r="TJV107" s="117"/>
      <c r="TJW107" s="117"/>
      <c r="TJX107" s="117"/>
      <c r="TJY107" s="117"/>
      <c r="TJZ107" s="117"/>
      <c r="TKA107" s="117"/>
      <c r="TKB107" s="117"/>
      <c r="TKC107" s="117"/>
      <c r="TKD107" s="117"/>
      <c r="TKE107" s="117"/>
      <c r="TKF107" s="117"/>
      <c r="TKG107" s="117"/>
      <c r="TKH107" s="117"/>
      <c r="TKI107" s="117"/>
      <c r="TKJ107" s="117"/>
      <c r="TKK107" s="117"/>
      <c r="TKL107" s="117"/>
      <c r="TKM107" s="117"/>
      <c r="TKN107" s="117"/>
      <c r="TKO107" s="117"/>
      <c r="TKP107" s="117"/>
      <c r="TKQ107" s="117"/>
      <c r="TKR107" s="117"/>
      <c r="TKS107" s="117"/>
      <c r="TKT107" s="117"/>
      <c r="TKU107" s="117"/>
      <c r="TKV107" s="117"/>
      <c r="TKW107" s="117"/>
      <c r="TKX107" s="117"/>
      <c r="TKY107" s="117"/>
      <c r="TKZ107" s="117"/>
      <c r="TLA107" s="117"/>
      <c r="TLB107" s="117"/>
      <c r="TLC107" s="117"/>
      <c r="TLD107" s="117"/>
      <c r="TLE107" s="117"/>
      <c r="TLF107" s="117"/>
      <c r="TLG107" s="117"/>
      <c r="TLH107" s="117"/>
      <c r="TLI107" s="117"/>
      <c r="TLJ107" s="117"/>
      <c r="TLK107" s="117"/>
      <c r="TLL107" s="117"/>
      <c r="TLM107" s="117"/>
      <c r="TLN107" s="117"/>
      <c r="TLO107" s="117"/>
      <c r="TLP107" s="117"/>
      <c r="TLQ107" s="117"/>
      <c r="TLR107" s="117"/>
      <c r="TLS107" s="117"/>
      <c r="TLT107" s="117"/>
      <c r="TLU107" s="117"/>
      <c r="TLV107" s="117"/>
      <c r="TLW107" s="117"/>
      <c r="TLX107" s="117"/>
      <c r="TLY107" s="117"/>
      <c r="TLZ107" s="117"/>
      <c r="TMA107" s="117"/>
      <c r="TMB107" s="117"/>
      <c r="TMC107" s="117"/>
      <c r="TMD107" s="117"/>
      <c r="TME107" s="117"/>
      <c r="TMF107" s="117"/>
      <c r="TMG107" s="117"/>
      <c r="TMH107" s="117"/>
      <c r="TMI107" s="117"/>
      <c r="TMJ107" s="117"/>
      <c r="TMK107" s="117"/>
      <c r="TML107" s="117"/>
      <c r="TMM107" s="117"/>
      <c r="TMN107" s="117"/>
      <c r="TMO107" s="117"/>
      <c r="TMP107" s="117"/>
      <c r="TMQ107" s="117"/>
      <c r="TMR107" s="117"/>
      <c r="TMS107" s="117"/>
      <c r="TMT107" s="117"/>
      <c r="TMU107" s="117"/>
      <c r="TMV107" s="117"/>
      <c r="TMW107" s="117"/>
      <c r="TMX107" s="117"/>
      <c r="TMY107" s="117"/>
      <c r="TMZ107" s="117"/>
      <c r="TNA107" s="117"/>
      <c r="TNB107" s="117"/>
      <c r="TNC107" s="117"/>
      <c r="TND107" s="117"/>
      <c r="TNE107" s="117"/>
      <c r="TNF107" s="117"/>
      <c r="TNG107" s="117"/>
      <c r="TNH107" s="117"/>
      <c r="TNI107" s="117"/>
      <c r="TNJ107" s="117"/>
      <c r="TNK107" s="117"/>
      <c r="TNL107" s="117"/>
      <c r="TNM107" s="117"/>
      <c r="TNN107" s="117"/>
      <c r="TNO107" s="117"/>
      <c r="TNP107" s="117"/>
      <c r="TNQ107" s="117"/>
      <c r="TNR107" s="117"/>
      <c r="TNS107" s="117"/>
      <c r="TNT107" s="117"/>
      <c r="TNU107" s="117"/>
      <c r="TNV107" s="117"/>
      <c r="TNW107" s="117"/>
      <c r="TNX107" s="117"/>
      <c r="TNY107" s="117"/>
      <c r="TNZ107" s="117"/>
      <c r="TOA107" s="117"/>
      <c r="TOB107" s="117"/>
      <c r="TOC107" s="117"/>
      <c r="TOD107" s="117"/>
      <c r="TOE107" s="117"/>
      <c r="TOF107" s="117"/>
      <c r="TOG107" s="117"/>
      <c r="TOH107" s="117"/>
      <c r="TOI107" s="117"/>
      <c r="TOJ107" s="117"/>
      <c r="TOK107" s="117"/>
      <c r="TOL107" s="117"/>
      <c r="TOM107" s="117"/>
      <c r="TON107" s="117"/>
      <c r="TOO107" s="117"/>
      <c r="TOP107" s="117"/>
      <c r="TOQ107" s="117"/>
      <c r="TOR107" s="117"/>
      <c r="TOS107" s="117"/>
      <c r="TOT107" s="117"/>
      <c r="TOU107" s="117"/>
      <c r="TOV107" s="117"/>
      <c r="TOW107" s="117"/>
      <c r="TOX107" s="117"/>
      <c r="TOY107" s="117"/>
      <c r="TOZ107" s="117"/>
      <c r="TPA107" s="117"/>
      <c r="TPB107" s="117"/>
      <c r="TPC107" s="117"/>
      <c r="TPD107" s="117"/>
      <c r="TPE107" s="117"/>
      <c r="TPF107" s="117"/>
      <c r="TPG107" s="117"/>
      <c r="TPH107" s="117"/>
      <c r="TPI107" s="117"/>
      <c r="TPJ107" s="117"/>
      <c r="TPK107" s="117"/>
      <c r="TPL107" s="117"/>
      <c r="TPM107" s="117"/>
      <c r="TPN107" s="117"/>
      <c r="TPO107" s="117"/>
      <c r="TPP107" s="117"/>
      <c r="TPQ107" s="117"/>
      <c r="TPR107" s="117"/>
      <c r="TPS107" s="117"/>
      <c r="TPT107" s="117"/>
      <c r="TPU107" s="117"/>
      <c r="TPV107" s="117"/>
      <c r="TPW107" s="117"/>
      <c r="TPX107" s="117"/>
      <c r="TPY107" s="117"/>
      <c r="TPZ107" s="117"/>
      <c r="TQA107" s="117"/>
      <c r="TQB107" s="117"/>
      <c r="TQC107" s="117"/>
      <c r="TQD107" s="117"/>
      <c r="TQE107" s="117"/>
      <c r="TQF107" s="117"/>
      <c r="TQG107" s="117"/>
      <c r="TQH107" s="117"/>
      <c r="TQI107" s="117"/>
      <c r="TQJ107" s="117"/>
      <c r="TQK107" s="117"/>
      <c r="TQL107" s="117"/>
      <c r="TQM107" s="117"/>
      <c r="TQN107" s="117"/>
      <c r="TQO107" s="117"/>
      <c r="TQP107" s="117"/>
      <c r="TQQ107" s="117"/>
      <c r="TQR107" s="117"/>
      <c r="TQS107" s="117"/>
      <c r="TQT107" s="117"/>
      <c r="TQU107" s="117"/>
      <c r="TQV107" s="117"/>
      <c r="TQW107" s="117"/>
      <c r="TQX107" s="117"/>
      <c r="TQY107" s="117"/>
      <c r="TQZ107" s="117"/>
      <c r="TRA107" s="117"/>
      <c r="TRB107" s="117"/>
      <c r="TRC107" s="117"/>
      <c r="TRD107" s="117"/>
      <c r="TRE107" s="117"/>
      <c r="TRF107" s="117"/>
      <c r="TRG107" s="117"/>
      <c r="TRH107" s="117"/>
      <c r="TRI107" s="117"/>
      <c r="TRJ107" s="117"/>
      <c r="TRK107" s="117"/>
      <c r="TRL107" s="117"/>
      <c r="TRM107" s="117"/>
      <c r="TRN107" s="117"/>
      <c r="TRO107" s="117"/>
      <c r="TRP107" s="117"/>
      <c r="TRQ107" s="117"/>
      <c r="TRR107" s="117"/>
      <c r="TRS107" s="117"/>
      <c r="TRT107" s="117"/>
      <c r="TRU107" s="117"/>
      <c r="TRV107" s="117"/>
      <c r="TRW107" s="117"/>
      <c r="TRX107" s="117"/>
      <c r="TRY107" s="117"/>
      <c r="TRZ107" s="117"/>
      <c r="TSA107" s="117"/>
      <c r="TSB107" s="117"/>
      <c r="TSC107" s="117"/>
      <c r="TSD107" s="117"/>
      <c r="TSE107" s="117"/>
      <c r="TSF107" s="117"/>
      <c r="TSG107" s="117"/>
      <c r="TSH107" s="117"/>
      <c r="TSI107" s="117"/>
      <c r="TSJ107" s="117"/>
      <c r="TSK107" s="117"/>
      <c r="TSL107" s="117"/>
      <c r="TSM107" s="117"/>
      <c r="TSN107" s="117"/>
      <c r="TSO107" s="117"/>
      <c r="TSP107" s="117"/>
      <c r="TSQ107" s="117"/>
      <c r="TSR107" s="117"/>
      <c r="TSS107" s="117"/>
      <c r="TST107" s="117"/>
      <c r="TSU107" s="117"/>
      <c r="TSV107" s="117"/>
      <c r="TSW107" s="117"/>
      <c r="TSX107" s="117"/>
      <c r="TSY107" s="117"/>
      <c r="TSZ107" s="117"/>
      <c r="TTA107" s="117"/>
      <c r="TTB107" s="117"/>
      <c r="TTC107" s="117"/>
      <c r="TTD107" s="117"/>
      <c r="TTE107" s="117"/>
      <c r="TTF107" s="117"/>
      <c r="TTG107" s="117"/>
      <c r="TTH107" s="117"/>
      <c r="TTI107" s="117"/>
      <c r="TTJ107" s="117"/>
      <c r="TTK107" s="117"/>
      <c r="TTL107" s="117"/>
      <c r="TTM107" s="117"/>
      <c r="TTN107" s="117"/>
      <c r="TTO107" s="117"/>
      <c r="TTP107" s="117"/>
      <c r="TTQ107" s="117"/>
      <c r="TTR107" s="117"/>
      <c r="TTS107" s="117"/>
      <c r="TTT107" s="117"/>
      <c r="TTU107" s="117"/>
      <c r="TTV107" s="117"/>
      <c r="TTW107" s="117"/>
      <c r="TTX107" s="117"/>
      <c r="TTY107" s="117"/>
      <c r="TTZ107" s="117"/>
      <c r="TUA107" s="117"/>
      <c r="TUB107" s="117"/>
      <c r="TUC107" s="117"/>
      <c r="TUD107" s="117"/>
      <c r="TUE107" s="117"/>
      <c r="TUF107" s="117"/>
      <c r="TUG107" s="117"/>
      <c r="TUH107" s="117"/>
      <c r="TUI107" s="117"/>
      <c r="TUJ107" s="117"/>
      <c r="TUK107" s="117"/>
      <c r="TUL107" s="117"/>
      <c r="TUM107" s="117"/>
      <c r="TUN107" s="117"/>
      <c r="TUO107" s="117"/>
      <c r="TUP107" s="117"/>
      <c r="TUQ107" s="117"/>
      <c r="TUR107" s="117"/>
      <c r="TUS107" s="117"/>
      <c r="TUT107" s="117"/>
      <c r="TUU107" s="117"/>
      <c r="TUV107" s="117"/>
      <c r="TUW107" s="117"/>
      <c r="TUX107" s="117"/>
      <c r="TUY107" s="117"/>
      <c r="TUZ107" s="117"/>
      <c r="TVA107" s="117"/>
      <c r="TVB107" s="117"/>
      <c r="TVC107" s="117"/>
      <c r="TVD107" s="117"/>
      <c r="TVE107" s="117"/>
      <c r="TVF107" s="117"/>
      <c r="TVG107" s="117"/>
      <c r="TVH107" s="117"/>
      <c r="TVI107" s="117"/>
      <c r="TVJ107" s="117"/>
      <c r="TVK107" s="117"/>
      <c r="TVL107" s="117"/>
      <c r="TVM107" s="117"/>
      <c r="TVN107" s="117"/>
      <c r="TVO107" s="117"/>
      <c r="TVP107" s="117"/>
      <c r="TVQ107" s="117"/>
      <c r="TVR107" s="117"/>
      <c r="TVS107" s="117"/>
      <c r="TVT107" s="117"/>
      <c r="TVU107" s="117"/>
      <c r="TVV107" s="117"/>
      <c r="TVW107" s="117"/>
      <c r="TVX107" s="117"/>
      <c r="TVY107" s="117"/>
      <c r="TVZ107" s="117"/>
      <c r="TWA107" s="117"/>
      <c r="TWB107" s="117"/>
      <c r="TWC107" s="117"/>
      <c r="TWD107" s="117"/>
      <c r="TWE107" s="117"/>
      <c r="TWF107" s="117"/>
      <c r="TWG107" s="117"/>
      <c r="TWH107" s="117"/>
      <c r="TWI107" s="117"/>
      <c r="TWJ107" s="117"/>
      <c r="TWK107" s="117"/>
      <c r="TWL107" s="117"/>
      <c r="TWM107" s="117"/>
      <c r="TWN107" s="117"/>
      <c r="TWO107" s="117"/>
      <c r="TWP107" s="117"/>
      <c r="TWQ107" s="117"/>
      <c r="TWR107" s="117"/>
      <c r="TWS107" s="117"/>
      <c r="TWT107" s="117"/>
      <c r="TWU107" s="117"/>
      <c r="TWV107" s="117"/>
      <c r="TWW107" s="117"/>
      <c r="TWX107" s="117"/>
      <c r="TWY107" s="117"/>
      <c r="TWZ107" s="117"/>
      <c r="TXA107" s="117"/>
      <c r="TXB107" s="117"/>
      <c r="TXC107" s="117"/>
      <c r="TXD107" s="117"/>
      <c r="TXE107" s="117"/>
      <c r="TXF107" s="117"/>
      <c r="TXG107" s="117"/>
      <c r="TXH107" s="117"/>
      <c r="TXI107" s="117"/>
      <c r="TXJ107" s="117"/>
      <c r="TXK107" s="117"/>
      <c r="TXL107" s="117"/>
      <c r="TXM107" s="117"/>
      <c r="TXN107" s="117"/>
      <c r="TXO107" s="117"/>
      <c r="TXP107" s="117"/>
      <c r="TXQ107" s="117"/>
      <c r="TXR107" s="117"/>
      <c r="TXS107" s="117"/>
      <c r="TXT107" s="117"/>
      <c r="TXU107" s="117"/>
      <c r="TXV107" s="117"/>
      <c r="TXW107" s="117"/>
      <c r="TXX107" s="117"/>
      <c r="TXY107" s="117"/>
      <c r="TXZ107" s="117"/>
      <c r="TYA107" s="117"/>
      <c r="TYB107" s="117"/>
      <c r="TYC107" s="117"/>
      <c r="TYD107" s="117"/>
      <c r="TYE107" s="117"/>
      <c r="TYF107" s="117"/>
      <c r="TYG107" s="117"/>
      <c r="TYH107" s="117"/>
      <c r="TYI107" s="117"/>
      <c r="TYJ107" s="117"/>
      <c r="TYK107" s="117"/>
      <c r="TYL107" s="117"/>
      <c r="TYM107" s="117"/>
      <c r="TYN107" s="117"/>
      <c r="TYO107" s="117"/>
      <c r="TYP107" s="117"/>
      <c r="TYQ107" s="117"/>
      <c r="TYR107" s="117"/>
      <c r="TYS107" s="117"/>
      <c r="TYT107" s="117"/>
      <c r="TYU107" s="117"/>
      <c r="TYV107" s="117"/>
      <c r="TYW107" s="117"/>
      <c r="TYX107" s="117"/>
      <c r="TYY107" s="117"/>
      <c r="TYZ107" s="117"/>
      <c r="TZA107" s="117"/>
      <c r="TZB107" s="117"/>
      <c r="TZC107" s="117"/>
      <c r="TZD107" s="117"/>
      <c r="TZE107" s="117"/>
      <c r="TZF107" s="117"/>
      <c r="TZG107" s="117"/>
      <c r="TZH107" s="117"/>
      <c r="TZI107" s="117"/>
      <c r="TZJ107" s="117"/>
      <c r="TZK107" s="117"/>
      <c r="TZL107" s="117"/>
      <c r="TZM107" s="117"/>
      <c r="TZN107" s="117"/>
      <c r="TZO107" s="117"/>
      <c r="TZP107" s="117"/>
      <c r="TZQ107" s="117"/>
      <c r="TZR107" s="117"/>
      <c r="TZS107" s="117"/>
      <c r="TZT107" s="117"/>
      <c r="TZU107" s="117"/>
      <c r="TZV107" s="117"/>
      <c r="TZW107" s="117"/>
      <c r="TZX107" s="117"/>
      <c r="TZY107" s="117"/>
      <c r="TZZ107" s="117"/>
      <c r="UAA107" s="117"/>
      <c r="UAB107" s="117"/>
      <c r="UAC107" s="117"/>
      <c r="UAD107" s="117"/>
      <c r="UAE107" s="117"/>
      <c r="UAF107" s="117"/>
      <c r="UAG107" s="117"/>
      <c r="UAH107" s="117"/>
      <c r="UAI107" s="117"/>
      <c r="UAJ107" s="117"/>
      <c r="UAK107" s="117"/>
      <c r="UAL107" s="117"/>
      <c r="UAM107" s="117"/>
      <c r="UAN107" s="117"/>
      <c r="UAO107" s="117"/>
      <c r="UAP107" s="117"/>
      <c r="UAQ107" s="117"/>
      <c r="UAR107" s="117"/>
      <c r="UAS107" s="117"/>
      <c r="UAT107" s="117"/>
      <c r="UAU107" s="117"/>
      <c r="UAV107" s="117"/>
      <c r="UAW107" s="117"/>
      <c r="UAX107" s="117"/>
      <c r="UAY107" s="117"/>
      <c r="UAZ107" s="117"/>
      <c r="UBA107" s="117"/>
      <c r="UBB107" s="117"/>
      <c r="UBC107" s="117"/>
      <c r="UBD107" s="117"/>
      <c r="UBE107" s="117"/>
      <c r="UBF107" s="117"/>
      <c r="UBG107" s="117"/>
      <c r="UBH107" s="117"/>
      <c r="UBI107" s="117"/>
      <c r="UBJ107" s="117"/>
      <c r="UBK107" s="117"/>
      <c r="UBL107" s="117"/>
      <c r="UBM107" s="117"/>
      <c r="UBN107" s="117"/>
      <c r="UBO107" s="117"/>
      <c r="UBP107" s="117"/>
      <c r="UBQ107" s="117"/>
      <c r="UBR107" s="117"/>
      <c r="UBS107" s="117"/>
      <c r="UBT107" s="117"/>
      <c r="UBU107" s="117"/>
      <c r="UBV107" s="117"/>
      <c r="UBW107" s="117"/>
      <c r="UBX107" s="117"/>
      <c r="UBY107" s="117"/>
      <c r="UBZ107" s="117"/>
      <c r="UCA107" s="117"/>
      <c r="UCB107" s="117"/>
      <c r="UCC107" s="117"/>
      <c r="UCD107" s="117"/>
      <c r="UCE107" s="117"/>
      <c r="UCF107" s="117"/>
      <c r="UCG107" s="117"/>
      <c r="UCH107" s="117"/>
      <c r="UCI107" s="117"/>
      <c r="UCJ107" s="117"/>
      <c r="UCK107" s="117"/>
      <c r="UCL107" s="117"/>
      <c r="UCM107" s="117"/>
      <c r="UCN107" s="117"/>
      <c r="UCO107" s="117"/>
      <c r="UCP107" s="117"/>
      <c r="UCQ107" s="117"/>
      <c r="UCR107" s="117"/>
      <c r="UCS107" s="117"/>
      <c r="UCT107" s="117"/>
      <c r="UCU107" s="117"/>
      <c r="UCV107" s="117"/>
      <c r="UCW107" s="117"/>
      <c r="UCX107" s="117"/>
      <c r="UCY107" s="117"/>
      <c r="UCZ107" s="117"/>
      <c r="UDA107" s="117"/>
      <c r="UDB107" s="117"/>
      <c r="UDC107" s="117"/>
      <c r="UDD107" s="117"/>
      <c r="UDE107" s="117"/>
      <c r="UDF107" s="117"/>
      <c r="UDG107" s="117"/>
      <c r="UDH107" s="117"/>
      <c r="UDI107" s="117"/>
      <c r="UDJ107" s="117"/>
      <c r="UDK107" s="117"/>
      <c r="UDL107" s="117"/>
      <c r="UDM107" s="117"/>
      <c r="UDN107" s="117"/>
      <c r="UDO107" s="117"/>
      <c r="UDP107" s="117"/>
      <c r="UDQ107" s="117"/>
      <c r="UDR107" s="117"/>
      <c r="UDS107" s="117"/>
      <c r="UDT107" s="117"/>
      <c r="UDU107" s="117"/>
      <c r="UDV107" s="117"/>
      <c r="UDW107" s="117"/>
      <c r="UDX107" s="117"/>
      <c r="UDY107" s="117"/>
      <c r="UDZ107" s="117"/>
      <c r="UEA107" s="117"/>
      <c r="UEB107" s="117"/>
      <c r="UEC107" s="117"/>
      <c r="UED107" s="117"/>
      <c r="UEE107" s="117"/>
      <c r="UEF107" s="117"/>
      <c r="UEG107" s="117"/>
      <c r="UEH107" s="117"/>
      <c r="UEI107" s="117"/>
      <c r="UEJ107" s="117"/>
      <c r="UEK107" s="117"/>
      <c r="UEL107" s="117"/>
      <c r="UEM107" s="117"/>
      <c r="UEN107" s="117"/>
      <c r="UEO107" s="117"/>
      <c r="UEP107" s="117"/>
      <c r="UEQ107" s="117"/>
      <c r="UER107" s="117"/>
      <c r="UES107" s="117"/>
      <c r="UET107" s="117"/>
      <c r="UEU107" s="117"/>
      <c r="UEV107" s="117"/>
      <c r="UEW107" s="117"/>
      <c r="UEX107" s="117"/>
      <c r="UEY107" s="117"/>
      <c r="UEZ107" s="117"/>
      <c r="UFA107" s="117"/>
      <c r="UFB107" s="117"/>
      <c r="UFC107" s="117"/>
      <c r="UFD107" s="117"/>
      <c r="UFE107" s="117"/>
      <c r="UFF107" s="117"/>
      <c r="UFG107" s="117"/>
      <c r="UFH107" s="117"/>
      <c r="UFI107" s="117"/>
      <c r="UFJ107" s="117"/>
      <c r="UFK107" s="117"/>
      <c r="UFL107" s="117"/>
      <c r="UFM107" s="117"/>
      <c r="UFN107" s="117"/>
      <c r="UFO107" s="117"/>
      <c r="UFP107" s="117"/>
      <c r="UFQ107" s="117"/>
      <c r="UFR107" s="117"/>
      <c r="UFS107" s="117"/>
      <c r="UFT107" s="117"/>
      <c r="UFU107" s="117"/>
      <c r="UFV107" s="117"/>
      <c r="UFW107" s="117"/>
      <c r="UFX107" s="117"/>
      <c r="UFY107" s="117"/>
      <c r="UFZ107" s="117"/>
      <c r="UGA107" s="117"/>
      <c r="UGB107" s="117"/>
      <c r="UGC107" s="117"/>
      <c r="UGD107" s="117"/>
      <c r="UGE107" s="117"/>
      <c r="UGF107" s="117"/>
      <c r="UGG107" s="117"/>
      <c r="UGH107" s="117"/>
      <c r="UGI107" s="117"/>
      <c r="UGJ107" s="117"/>
      <c r="UGK107" s="117"/>
      <c r="UGL107" s="117"/>
      <c r="UGM107" s="117"/>
      <c r="UGN107" s="117"/>
      <c r="UGO107" s="117"/>
      <c r="UGP107" s="117"/>
      <c r="UGQ107" s="117"/>
      <c r="UGR107" s="117"/>
      <c r="UGS107" s="117"/>
      <c r="UGT107" s="117"/>
      <c r="UGU107" s="117"/>
      <c r="UGV107" s="117"/>
      <c r="UGW107" s="117"/>
      <c r="UGX107" s="117"/>
      <c r="UGY107" s="117"/>
      <c r="UGZ107" s="117"/>
      <c r="UHA107" s="117"/>
      <c r="UHB107" s="117"/>
      <c r="UHC107" s="117"/>
      <c r="UHD107" s="117"/>
      <c r="UHE107" s="117"/>
      <c r="UHF107" s="117"/>
      <c r="UHG107" s="117"/>
      <c r="UHH107" s="117"/>
      <c r="UHI107" s="117"/>
      <c r="UHJ107" s="117"/>
      <c r="UHK107" s="117"/>
      <c r="UHL107" s="117"/>
      <c r="UHM107" s="117"/>
      <c r="UHN107" s="117"/>
      <c r="UHO107" s="117"/>
      <c r="UHP107" s="117"/>
      <c r="UHQ107" s="117"/>
      <c r="UHR107" s="117"/>
      <c r="UHS107" s="117"/>
      <c r="UHT107" s="117"/>
      <c r="UHU107" s="117"/>
      <c r="UHV107" s="117"/>
      <c r="UHW107" s="117"/>
      <c r="UHX107" s="117"/>
      <c r="UHY107" s="117"/>
      <c r="UHZ107" s="117"/>
      <c r="UIA107" s="117"/>
      <c r="UIB107" s="117"/>
      <c r="UIC107" s="117"/>
      <c r="UID107" s="117"/>
      <c r="UIE107" s="117"/>
      <c r="UIF107" s="117"/>
      <c r="UIG107" s="117"/>
      <c r="UIH107" s="117"/>
      <c r="UII107" s="117"/>
      <c r="UIJ107" s="117"/>
      <c r="UIK107" s="117"/>
      <c r="UIL107" s="117"/>
      <c r="UIM107" s="117"/>
      <c r="UIN107" s="117"/>
      <c r="UIO107" s="117"/>
      <c r="UIP107" s="117"/>
      <c r="UIQ107" s="117"/>
      <c r="UIR107" s="117"/>
      <c r="UIS107" s="117"/>
      <c r="UIT107" s="117"/>
      <c r="UIU107" s="117"/>
      <c r="UIV107" s="117"/>
      <c r="UIW107" s="117"/>
      <c r="UIX107" s="117"/>
      <c r="UIY107" s="117"/>
      <c r="UIZ107" s="117"/>
      <c r="UJA107" s="117"/>
      <c r="UJB107" s="117"/>
      <c r="UJC107" s="117"/>
      <c r="UJD107" s="117"/>
      <c r="UJE107" s="117"/>
      <c r="UJF107" s="117"/>
      <c r="UJG107" s="117"/>
      <c r="UJH107" s="117"/>
      <c r="UJI107" s="117"/>
      <c r="UJJ107" s="117"/>
      <c r="UJK107" s="117"/>
      <c r="UJL107" s="117"/>
      <c r="UJM107" s="117"/>
      <c r="UJN107" s="117"/>
      <c r="UJO107" s="117"/>
      <c r="UJP107" s="117"/>
      <c r="UJQ107" s="117"/>
      <c r="UJR107" s="117"/>
      <c r="UJS107" s="117"/>
      <c r="UJT107" s="117"/>
      <c r="UJU107" s="117"/>
      <c r="UJV107" s="117"/>
      <c r="UJW107" s="117"/>
      <c r="UJX107" s="117"/>
      <c r="UJY107" s="117"/>
      <c r="UJZ107" s="117"/>
      <c r="UKA107" s="117"/>
      <c r="UKB107" s="117"/>
      <c r="UKC107" s="117"/>
      <c r="UKD107" s="117"/>
      <c r="UKE107" s="117"/>
      <c r="UKF107" s="117"/>
      <c r="UKG107" s="117"/>
      <c r="UKH107" s="117"/>
      <c r="UKI107" s="117"/>
      <c r="UKJ107" s="117"/>
      <c r="UKK107" s="117"/>
      <c r="UKL107" s="117"/>
      <c r="UKM107" s="117"/>
      <c r="UKN107" s="117"/>
      <c r="UKO107" s="117"/>
      <c r="UKP107" s="117"/>
      <c r="UKQ107" s="117"/>
      <c r="UKR107" s="117"/>
      <c r="UKS107" s="117"/>
      <c r="UKT107" s="117"/>
      <c r="UKU107" s="117"/>
      <c r="UKV107" s="117"/>
      <c r="UKW107" s="117"/>
      <c r="UKX107" s="117"/>
      <c r="UKY107" s="117"/>
      <c r="UKZ107" s="117"/>
      <c r="ULA107" s="117"/>
      <c r="ULB107" s="117"/>
      <c r="ULC107" s="117"/>
      <c r="ULD107" s="117"/>
      <c r="ULE107" s="117"/>
      <c r="ULF107" s="117"/>
      <c r="ULG107" s="117"/>
      <c r="ULH107" s="117"/>
      <c r="ULI107" s="117"/>
      <c r="ULJ107" s="117"/>
      <c r="ULK107" s="117"/>
      <c r="ULL107" s="117"/>
      <c r="ULM107" s="117"/>
      <c r="ULN107" s="117"/>
      <c r="ULO107" s="117"/>
      <c r="ULP107" s="117"/>
      <c r="ULQ107" s="117"/>
      <c r="ULR107" s="117"/>
      <c r="ULS107" s="117"/>
      <c r="ULT107" s="117"/>
      <c r="ULU107" s="117"/>
      <c r="ULV107" s="117"/>
      <c r="ULW107" s="117"/>
      <c r="ULX107" s="117"/>
      <c r="ULY107" s="117"/>
      <c r="ULZ107" s="117"/>
      <c r="UMA107" s="117"/>
      <c r="UMB107" s="117"/>
      <c r="UMC107" s="117"/>
      <c r="UMD107" s="117"/>
      <c r="UME107" s="117"/>
      <c r="UMF107" s="117"/>
      <c r="UMG107" s="117"/>
      <c r="UMH107" s="117"/>
      <c r="UMI107" s="117"/>
      <c r="UMJ107" s="117"/>
      <c r="UMK107" s="117"/>
      <c r="UML107" s="117"/>
      <c r="UMM107" s="117"/>
      <c r="UMN107" s="117"/>
      <c r="UMO107" s="117"/>
      <c r="UMP107" s="117"/>
      <c r="UMQ107" s="117"/>
      <c r="UMR107" s="117"/>
      <c r="UMS107" s="117"/>
      <c r="UMT107" s="117"/>
      <c r="UMU107" s="117"/>
      <c r="UMV107" s="117"/>
      <c r="UMW107" s="117"/>
      <c r="UMX107" s="117"/>
      <c r="UMY107" s="117"/>
      <c r="UMZ107" s="117"/>
      <c r="UNA107" s="117"/>
      <c r="UNB107" s="117"/>
      <c r="UNC107" s="117"/>
      <c r="UND107" s="117"/>
      <c r="UNE107" s="117"/>
      <c r="UNF107" s="117"/>
      <c r="UNG107" s="117"/>
      <c r="UNH107" s="117"/>
      <c r="UNI107" s="117"/>
      <c r="UNJ107" s="117"/>
      <c r="UNK107" s="117"/>
      <c r="UNL107" s="117"/>
      <c r="UNM107" s="117"/>
      <c r="UNN107" s="117"/>
      <c r="UNO107" s="117"/>
      <c r="UNP107" s="117"/>
      <c r="UNQ107" s="117"/>
      <c r="UNR107" s="117"/>
      <c r="UNS107" s="117"/>
      <c r="UNT107" s="117"/>
      <c r="UNU107" s="117"/>
      <c r="UNV107" s="117"/>
      <c r="UNW107" s="117"/>
      <c r="UNX107" s="117"/>
      <c r="UNY107" s="117"/>
      <c r="UNZ107" s="117"/>
      <c r="UOA107" s="117"/>
      <c r="UOB107" s="117"/>
      <c r="UOC107" s="117"/>
      <c r="UOD107" s="117"/>
      <c r="UOE107" s="117"/>
      <c r="UOF107" s="117"/>
      <c r="UOG107" s="117"/>
      <c r="UOH107" s="117"/>
      <c r="UOI107" s="117"/>
      <c r="UOJ107" s="117"/>
      <c r="UOK107" s="117"/>
      <c r="UOL107" s="117"/>
      <c r="UOM107" s="117"/>
      <c r="UON107" s="117"/>
      <c r="UOO107" s="117"/>
      <c r="UOP107" s="117"/>
      <c r="UOQ107" s="117"/>
      <c r="UOR107" s="117"/>
      <c r="UOS107" s="117"/>
      <c r="UOT107" s="117"/>
      <c r="UOU107" s="117"/>
      <c r="UOV107" s="117"/>
      <c r="UOW107" s="117"/>
      <c r="UOX107" s="117"/>
      <c r="UOY107" s="117"/>
      <c r="UOZ107" s="117"/>
      <c r="UPA107" s="117"/>
      <c r="UPB107" s="117"/>
      <c r="UPC107" s="117"/>
      <c r="UPD107" s="117"/>
      <c r="UPE107" s="117"/>
      <c r="UPF107" s="117"/>
      <c r="UPG107" s="117"/>
      <c r="UPH107" s="117"/>
      <c r="UPI107" s="117"/>
      <c r="UPJ107" s="117"/>
      <c r="UPK107" s="117"/>
      <c r="UPL107" s="117"/>
      <c r="UPM107" s="117"/>
      <c r="UPN107" s="117"/>
      <c r="UPO107" s="117"/>
      <c r="UPP107" s="117"/>
      <c r="UPQ107" s="117"/>
      <c r="UPR107" s="117"/>
      <c r="UPS107" s="117"/>
      <c r="UPT107" s="117"/>
      <c r="UPU107" s="117"/>
      <c r="UPV107" s="117"/>
      <c r="UPW107" s="117"/>
      <c r="UPX107" s="117"/>
      <c r="UPY107" s="117"/>
      <c r="UPZ107" s="117"/>
      <c r="UQA107" s="117"/>
      <c r="UQB107" s="117"/>
      <c r="UQC107" s="117"/>
      <c r="UQD107" s="117"/>
      <c r="UQE107" s="117"/>
      <c r="UQF107" s="117"/>
      <c r="UQG107" s="117"/>
      <c r="UQH107" s="117"/>
      <c r="UQI107" s="117"/>
      <c r="UQJ107" s="117"/>
      <c r="UQK107" s="117"/>
      <c r="UQL107" s="117"/>
      <c r="UQM107" s="117"/>
      <c r="UQN107" s="117"/>
      <c r="UQO107" s="117"/>
      <c r="UQP107" s="117"/>
      <c r="UQQ107" s="117"/>
      <c r="UQR107" s="117"/>
      <c r="UQS107" s="117"/>
      <c r="UQT107" s="117"/>
      <c r="UQU107" s="117"/>
      <c r="UQV107" s="117"/>
      <c r="UQW107" s="117"/>
      <c r="UQX107" s="117"/>
      <c r="UQY107" s="117"/>
      <c r="UQZ107" s="117"/>
      <c r="URA107" s="117"/>
      <c r="URB107" s="117"/>
      <c r="URC107" s="117"/>
      <c r="URD107" s="117"/>
      <c r="URE107" s="117"/>
      <c r="URF107" s="117"/>
      <c r="URG107" s="117"/>
      <c r="URH107" s="117"/>
      <c r="URI107" s="117"/>
      <c r="URJ107" s="117"/>
      <c r="URK107" s="117"/>
      <c r="URL107" s="117"/>
      <c r="URM107" s="117"/>
      <c r="URN107" s="117"/>
      <c r="URO107" s="117"/>
      <c r="URP107" s="117"/>
      <c r="URQ107" s="117"/>
      <c r="URR107" s="117"/>
      <c r="URS107" s="117"/>
      <c r="URT107" s="117"/>
      <c r="URU107" s="117"/>
      <c r="URV107" s="117"/>
      <c r="URW107" s="117"/>
      <c r="URX107" s="117"/>
      <c r="URY107" s="117"/>
      <c r="URZ107" s="117"/>
      <c r="USA107" s="117"/>
      <c r="USB107" s="117"/>
      <c r="USC107" s="117"/>
      <c r="USD107" s="117"/>
      <c r="USE107" s="117"/>
      <c r="USF107" s="117"/>
      <c r="USG107" s="117"/>
      <c r="USH107" s="117"/>
      <c r="USI107" s="117"/>
      <c r="USJ107" s="117"/>
      <c r="USK107" s="117"/>
      <c r="USL107" s="117"/>
      <c r="USM107" s="117"/>
      <c r="USN107" s="117"/>
      <c r="USO107" s="117"/>
      <c r="USP107" s="117"/>
      <c r="USQ107" s="117"/>
      <c r="USR107" s="117"/>
      <c r="USS107" s="117"/>
      <c r="UST107" s="117"/>
      <c r="USU107" s="117"/>
      <c r="USV107" s="117"/>
      <c r="USW107" s="117"/>
      <c r="USX107" s="117"/>
      <c r="USY107" s="117"/>
      <c r="USZ107" s="117"/>
      <c r="UTA107" s="117"/>
      <c r="UTB107" s="117"/>
      <c r="UTC107" s="117"/>
      <c r="UTD107" s="117"/>
      <c r="UTE107" s="117"/>
      <c r="UTF107" s="117"/>
      <c r="UTG107" s="117"/>
      <c r="UTH107" s="117"/>
      <c r="UTI107" s="117"/>
      <c r="UTJ107" s="117"/>
      <c r="UTK107" s="117"/>
      <c r="UTL107" s="117"/>
      <c r="UTM107" s="117"/>
      <c r="UTN107" s="117"/>
      <c r="UTO107" s="117"/>
      <c r="UTP107" s="117"/>
      <c r="UTQ107" s="117"/>
      <c r="UTR107" s="117"/>
      <c r="UTS107" s="117"/>
      <c r="UTT107" s="117"/>
      <c r="UTU107" s="117"/>
      <c r="UTV107" s="117"/>
      <c r="UTW107" s="117"/>
      <c r="UTX107" s="117"/>
      <c r="UTY107" s="117"/>
      <c r="UTZ107" s="117"/>
      <c r="UUA107" s="117"/>
      <c r="UUB107" s="117"/>
      <c r="UUC107" s="117"/>
      <c r="UUD107" s="117"/>
      <c r="UUE107" s="117"/>
      <c r="UUF107" s="117"/>
      <c r="UUG107" s="117"/>
      <c r="UUH107" s="117"/>
      <c r="UUI107" s="117"/>
      <c r="UUJ107" s="117"/>
      <c r="UUK107" s="117"/>
      <c r="UUL107" s="117"/>
      <c r="UUM107" s="117"/>
      <c r="UUN107" s="117"/>
      <c r="UUO107" s="117"/>
      <c r="UUP107" s="117"/>
      <c r="UUQ107" s="117"/>
      <c r="UUR107" s="117"/>
      <c r="UUS107" s="117"/>
      <c r="UUT107" s="117"/>
      <c r="UUU107" s="117"/>
      <c r="UUV107" s="117"/>
      <c r="UUW107" s="117"/>
      <c r="UUX107" s="117"/>
      <c r="UUY107" s="117"/>
      <c r="UUZ107" s="117"/>
      <c r="UVA107" s="117"/>
      <c r="UVB107" s="117"/>
      <c r="UVC107" s="117"/>
      <c r="UVD107" s="117"/>
      <c r="UVE107" s="117"/>
      <c r="UVF107" s="117"/>
      <c r="UVG107" s="117"/>
      <c r="UVH107" s="117"/>
      <c r="UVI107" s="117"/>
      <c r="UVJ107" s="117"/>
      <c r="UVK107" s="117"/>
      <c r="UVL107" s="117"/>
      <c r="UVM107" s="117"/>
      <c r="UVN107" s="117"/>
      <c r="UVO107" s="117"/>
      <c r="UVP107" s="117"/>
      <c r="UVQ107" s="117"/>
      <c r="UVR107" s="117"/>
      <c r="UVS107" s="117"/>
      <c r="UVT107" s="117"/>
      <c r="UVU107" s="117"/>
      <c r="UVV107" s="117"/>
      <c r="UVW107" s="117"/>
      <c r="UVX107" s="117"/>
      <c r="UVY107" s="117"/>
      <c r="UVZ107" s="117"/>
      <c r="UWA107" s="117"/>
      <c r="UWB107" s="117"/>
      <c r="UWC107" s="117"/>
      <c r="UWD107" s="117"/>
      <c r="UWE107" s="117"/>
      <c r="UWF107" s="117"/>
      <c r="UWG107" s="117"/>
      <c r="UWH107" s="117"/>
      <c r="UWI107" s="117"/>
      <c r="UWJ107" s="117"/>
      <c r="UWK107" s="117"/>
      <c r="UWL107" s="117"/>
      <c r="UWM107" s="117"/>
      <c r="UWN107" s="117"/>
      <c r="UWO107" s="117"/>
      <c r="UWP107" s="117"/>
      <c r="UWQ107" s="117"/>
      <c r="UWR107" s="117"/>
      <c r="UWS107" s="117"/>
      <c r="UWT107" s="117"/>
      <c r="UWU107" s="117"/>
      <c r="UWV107" s="117"/>
      <c r="UWW107" s="117"/>
      <c r="UWX107" s="117"/>
      <c r="UWY107" s="117"/>
      <c r="UWZ107" s="117"/>
      <c r="UXA107" s="117"/>
      <c r="UXB107" s="117"/>
      <c r="UXC107" s="117"/>
      <c r="UXD107" s="117"/>
      <c r="UXE107" s="117"/>
      <c r="UXF107" s="117"/>
      <c r="UXG107" s="117"/>
      <c r="UXH107" s="117"/>
      <c r="UXI107" s="117"/>
      <c r="UXJ107" s="117"/>
      <c r="UXK107" s="117"/>
      <c r="UXL107" s="117"/>
      <c r="UXM107" s="117"/>
      <c r="UXN107" s="117"/>
      <c r="UXO107" s="117"/>
      <c r="UXP107" s="117"/>
      <c r="UXQ107" s="117"/>
      <c r="UXR107" s="117"/>
      <c r="UXS107" s="117"/>
      <c r="UXT107" s="117"/>
      <c r="UXU107" s="117"/>
      <c r="UXV107" s="117"/>
      <c r="UXW107" s="117"/>
      <c r="UXX107" s="117"/>
      <c r="UXY107" s="117"/>
      <c r="UXZ107" s="117"/>
      <c r="UYA107" s="117"/>
      <c r="UYB107" s="117"/>
      <c r="UYC107" s="117"/>
      <c r="UYD107" s="117"/>
      <c r="UYE107" s="117"/>
      <c r="UYF107" s="117"/>
      <c r="UYG107" s="117"/>
      <c r="UYH107" s="117"/>
      <c r="UYI107" s="117"/>
      <c r="UYJ107" s="117"/>
      <c r="UYK107" s="117"/>
      <c r="UYL107" s="117"/>
      <c r="UYM107" s="117"/>
      <c r="UYN107" s="117"/>
      <c r="UYO107" s="117"/>
      <c r="UYP107" s="117"/>
      <c r="UYQ107" s="117"/>
      <c r="UYR107" s="117"/>
      <c r="UYS107" s="117"/>
      <c r="UYT107" s="117"/>
      <c r="UYU107" s="117"/>
      <c r="UYV107" s="117"/>
      <c r="UYW107" s="117"/>
      <c r="UYX107" s="117"/>
      <c r="UYY107" s="117"/>
      <c r="UYZ107" s="117"/>
      <c r="UZA107" s="117"/>
      <c r="UZB107" s="117"/>
      <c r="UZC107" s="117"/>
      <c r="UZD107" s="117"/>
      <c r="UZE107" s="117"/>
      <c r="UZF107" s="117"/>
      <c r="UZG107" s="117"/>
      <c r="UZH107" s="117"/>
      <c r="UZI107" s="117"/>
      <c r="UZJ107" s="117"/>
      <c r="UZK107" s="117"/>
      <c r="UZL107" s="117"/>
      <c r="UZM107" s="117"/>
      <c r="UZN107" s="117"/>
      <c r="UZO107" s="117"/>
      <c r="UZP107" s="117"/>
      <c r="UZQ107" s="117"/>
      <c r="UZR107" s="117"/>
      <c r="UZS107" s="117"/>
      <c r="UZT107" s="117"/>
      <c r="UZU107" s="117"/>
      <c r="UZV107" s="117"/>
      <c r="UZW107" s="117"/>
      <c r="UZX107" s="117"/>
      <c r="UZY107" s="117"/>
      <c r="UZZ107" s="117"/>
      <c r="VAA107" s="117"/>
      <c r="VAB107" s="117"/>
      <c r="VAC107" s="117"/>
      <c r="VAD107" s="117"/>
      <c r="VAE107" s="117"/>
      <c r="VAF107" s="117"/>
      <c r="VAG107" s="117"/>
      <c r="VAH107" s="117"/>
      <c r="VAI107" s="117"/>
      <c r="VAJ107" s="117"/>
      <c r="VAK107" s="117"/>
      <c r="VAL107" s="117"/>
      <c r="VAM107" s="117"/>
      <c r="VAN107" s="117"/>
      <c r="VAO107" s="117"/>
      <c r="VAP107" s="117"/>
      <c r="VAQ107" s="117"/>
      <c r="VAR107" s="117"/>
      <c r="VAS107" s="117"/>
      <c r="VAT107" s="117"/>
      <c r="VAU107" s="117"/>
      <c r="VAV107" s="117"/>
      <c r="VAW107" s="117"/>
      <c r="VAX107" s="117"/>
      <c r="VAY107" s="117"/>
      <c r="VAZ107" s="117"/>
      <c r="VBA107" s="117"/>
      <c r="VBB107" s="117"/>
      <c r="VBC107" s="117"/>
      <c r="VBD107" s="117"/>
      <c r="VBE107" s="117"/>
      <c r="VBF107" s="117"/>
      <c r="VBG107" s="117"/>
      <c r="VBH107" s="117"/>
      <c r="VBI107" s="117"/>
      <c r="VBJ107" s="117"/>
      <c r="VBK107" s="117"/>
      <c r="VBL107" s="117"/>
      <c r="VBM107" s="117"/>
      <c r="VBN107" s="117"/>
      <c r="VBO107" s="117"/>
      <c r="VBP107" s="117"/>
      <c r="VBQ107" s="117"/>
      <c r="VBR107" s="117"/>
      <c r="VBS107" s="117"/>
      <c r="VBT107" s="117"/>
      <c r="VBU107" s="117"/>
      <c r="VBV107" s="117"/>
      <c r="VBW107" s="117"/>
      <c r="VBX107" s="117"/>
      <c r="VBY107" s="117"/>
      <c r="VBZ107" s="117"/>
      <c r="VCA107" s="117"/>
      <c r="VCB107" s="117"/>
      <c r="VCC107" s="117"/>
      <c r="VCD107" s="117"/>
      <c r="VCE107" s="117"/>
      <c r="VCF107" s="117"/>
      <c r="VCG107" s="117"/>
      <c r="VCH107" s="117"/>
      <c r="VCI107" s="117"/>
      <c r="VCJ107" s="117"/>
      <c r="VCK107" s="117"/>
      <c r="VCL107" s="117"/>
      <c r="VCM107" s="117"/>
      <c r="VCN107" s="117"/>
      <c r="VCO107" s="117"/>
      <c r="VCP107" s="117"/>
      <c r="VCQ107" s="117"/>
      <c r="VCR107" s="117"/>
      <c r="VCS107" s="117"/>
      <c r="VCT107" s="117"/>
      <c r="VCU107" s="117"/>
      <c r="VCV107" s="117"/>
      <c r="VCW107" s="117"/>
      <c r="VCX107" s="117"/>
      <c r="VCY107" s="117"/>
      <c r="VCZ107" s="117"/>
      <c r="VDA107" s="117"/>
      <c r="VDB107" s="117"/>
      <c r="VDC107" s="117"/>
      <c r="VDD107" s="117"/>
      <c r="VDE107" s="117"/>
      <c r="VDF107" s="117"/>
      <c r="VDG107" s="117"/>
      <c r="VDH107" s="117"/>
      <c r="VDI107" s="117"/>
      <c r="VDJ107" s="117"/>
      <c r="VDK107" s="117"/>
      <c r="VDL107" s="117"/>
      <c r="VDM107" s="117"/>
      <c r="VDN107" s="117"/>
      <c r="VDO107" s="117"/>
      <c r="VDP107" s="117"/>
      <c r="VDQ107" s="117"/>
      <c r="VDR107" s="117"/>
      <c r="VDS107" s="117"/>
      <c r="VDT107" s="117"/>
      <c r="VDU107" s="117"/>
      <c r="VDV107" s="117"/>
      <c r="VDW107" s="117"/>
      <c r="VDX107" s="117"/>
      <c r="VDY107" s="117"/>
      <c r="VDZ107" s="117"/>
      <c r="VEA107" s="117"/>
      <c r="VEB107" s="117"/>
      <c r="VEC107" s="117"/>
      <c r="VED107" s="117"/>
      <c r="VEE107" s="117"/>
      <c r="VEF107" s="117"/>
      <c r="VEG107" s="117"/>
      <c r="VEH107" s="117"/>
      <c r="VEI107" s="117"/>
      <c r="VEJ107" s="117"/>
      <c r="VEK107" s="117"/>
      <c r="VEL107" s="117"/>
      <c r="VEM107" s="117"/>
      <c r="VEN107" s="117"/>
      <c r="VEO107" s="117"/>
      <c r="VEP107" s="117"/>
      <c r="VEQ107" s="117"/>
      <c r="VER107" s="117"/>
      <c r="VES107" s="117"/>
      <c r="VET107" s="117"/>
      <c r="VEU107" s="117"/>
      <c r="VEV107" s="117"/>
      <c r="VEW107" s="117"/>
      <c r="VEX107" s="117"/>
      <c r="VEY107" s="117"/>
      <c r="VEZ107" s="117"/>
      <c r="VFA107" s="117"/>
      <c r="VFB107" s="117"/>
      <c r="VFC107" s="117"/>
      <c r="VFD107" s="117"/>
      <c r="VFE107" s="117"/>
      <c r="VFF107" s="117"/>
      <c r="VFG107" s="117"/>
      <c r="VFH107" s="117"/>
      <c r="VFI107" s="117"/>
      <c r="VFJ107" s="117"/>
      <c r="VFK107" s="117"/>
      <c r="VFL107" s="117"/>
      <c r="VFM107" s="117"/>
      <c r="VFN107" s="117"/>
      <c r="VFO107" s="117"/>
      <c r="VFP107" s="117"/>
      <c r="VFQ107" s="117"/>
      <c r="VFR107" s="117"/>
      <c r="VFS107" s="117"/>
      <c r="VFT107" s="117"/>
      <c r="VFU107" s="117"/>
      <c r="VFV107" s="117"/>
      <c r="VFW107" s="117"/>
      <c r="VFX107" s="117"/>
      <c r="VFY107" s="117"/>
      <c r="VFZ107" s="117"/>
      <c r="VGA107" s="117"/>
      <c r="VGB107" s="117"/>
      <c r="VGC107" s="117"/>
      <c r="VGD107" s="117"/>
      <c r="VGE107" s="117"/>
      <c r="VGF107" s="117"/>
      <c r="VGG107" s="117"/>
      <c r="VGH107" s="117"/>
      <c r="VGI107" s="117"/>
      <c r="VGJ107" s="117"/>
      <c r="VGK107" s="117"/>
      <c r="VGL107" s="117"/>
      <c r="VGM107" s="117"/>
      <c r="VGN107" s="117"/>
      <c r="VGO107" s="117"/>
      <c r="VGP107" s="117"/>
      <c r="VGQ107" s="117"/>
      <c r="VGR107" s="117"/>
      <c r="VGS107" s="117"/>
      <c r="VGT107" s="117"/>
      <c r="VGU107" s="117"/>
      <c r="VGV107" s="117"/>
      <c r="VGW107" s="117"/>
      <c r="VGX107" s="117"/>
      <c r="VGY107" s="117"/>
      <c r="VGZ107" s="117"/>
      <c r="VHA107" s="117"/>
      <c r="VHB107" s="117"/>
      <c r="VHC107" s="117"/>
      <c r="VHD107" s="117"/>
      <c r="VHE107" s="117"/>
      <c r="VHF107" s="117"/>
      <c r="VHG107" s="117"/>
      <c r="VHH107" s="117"/>
      <c r="VHI107" s="117"/>
      <c r="VHJ107" s="117"/>
      <c r="VHK107" s="117"/>
      <c r="VHL107" s="117"/>
      <c r="VHM107" s="117"/>
      <c r="VHN107" s="117"/>
      <c r="VHO107" s="117"/>
      <c r="VHP107" s="117"/>
      <c r="VHQ107" s="117"/>
      <c r="VHR107" s="117"/>
      <c r="VHS107" s="117"/>
      <c r="VHT107" s="117"/>
      <c r="VHU107" s="117"/>
      <c r="VHV107" s="117"/>
      <c r="VHW107" s="117"/>
      <c r="VHX107" s="117"/>
      <c r="VHY107" s="117"/>
      <c r="VHZ107" s="117"/>
      <c r="VIA107" s="117"/>
      <c r="VIB107" s="117"/>
      <c r="VIC107" s="117"/>
      <c r="VID107" s="117"/>
      <c r="VIE107" s="117"/>
      <c r="VIF107" s="117"/>
      <c r="VIG107" s="117"/>
      <c r="VIH107" s="117"/>
      <c r="VII107" s="117"/>
      <c r="VIJ107" s="117"/>
      <c r="VIK107" s="117"/>
      <c r="VIL107" s="117"/>
      <c r="VIM107" s="117"/>
      <c r="VIN107" s="117"/>
      <c r="VIO107" s="117"/>
      <c r="VIP107" s="117"/>
      <c r="VIQ107" s="117"/>
      <c r="VIR107" s="117"/>
      <c r="VIS107" s="117"/>
      <c r="VIT107" s="117"/>
      <c r="VIU107" s="117"/>
      <c r="VIV107" s="117"/>
      <c r="VIW107" s="117"/>
      <c r="VIX107" s="117"/>
      <c r="VIY107" s="117"/>
      <c r="VIZ107" s="117"/>
      <c r="VJA107" s="117"/>
      <c r="VJB107" s="117"/>
      <c r="VJC107" s="117"/>
      <c r="VJD107" s="117"/>
      <c r="VJE107" s="117"/>
      <c r="VJF107" s="117"/>
      <c r="VJG107" s="117"/>
      <c r="VJH107" s="117"/>
      <c r="VJI107" s="117"/>
      <c r="VJJ107" s="117"/>
      <c r="VJK107" s="117"/>
      <c r="VJL107" s="117"/>
      <c r="VJM107" s="117"/>
      <c r="VJN107" s="117"/>
      <c r="VJO107" s="117"/>
      <c r="VJP107" s="117"/>
      <c r="VJQ107" s="117"/>
      <c r="VJR107" s="117"/>
      <c r="VJS107" s="117"/>
      <c r="VJT107" s="117"/>
      <c r="VJU107" s="117"/>
      <c r="VJV107" s="117"/>
      <c r="VJW107" s="117"/>
      <c r="VJX107" s="117"/>
      <c r="VJY107" s="117"/>
      <c r="VJZ107" s="117"/>
      <c r="VKA107" s="117"/>
      <c r="VKB107" s="117"/>
      <c r="VKC107" s="117"/>
      <c r="VKD107" s="117"/>
      <c r="VKE107" s="117"/>
      <c r="VKF107" s="117"/>
      <c r="VKG107" s="117"/>
      <c r="VKH107" s="117"/>
      <c r="VKI107" s="117"/>
      <c r="VKJ107" s="117"/>
      <c r="VKK107" s="117"/>
      <c r="VKL107" s="117"/>
      <c r="VKM107" s="117"/>
      <c r="VKN107" s="117"/>
      <c r="VKO107" s="117"/>
      <c r="VKP107" s="117"/>
      <c r="VKQ107" s="117"/>
      <c r="VKR107" s="117"/>
      <c r="VKS107" s="117"/>
      <c r="VKT107" s="117"/>
      <c r="VKU107" s="117"/>
      <c r="VKV107" s="117"/>
      <c r="VKW107" s="117"/>
      <c r="VKX107" s="117"/>
      <c r="VKY107" s="117"/>
      <c r="VKZ107" s="117"/>
      <c r="VLA107" s="117"/>
      <c r="VLB107" s="117"/>
      <c r="VLC107" s="117"/>
      <c r="VLD107" s="117"/>
      <c r="VLE107" s="117"/>
      <c r="VLF107" s="117"/>
      <c r="VLG107" s="117"/>
      <c r="VLH107" s="117"/>
      <c r="VLI107" s="117"/>
      <c r="VLJ107" s="117"/>
      <c r="VLK107" s="117"/>
      <c r="VLL107" s="117"/>
      <c r="VLM107" s="117"/>
      <c r="VLN107" s="117"/>
      <c r="VLO107" s="117"/>
      <c r="VLP107" s="117"/>
      <c r="VLQ107" s="117"/>
      <c r="VLR107" s="117"/>
      <c r="VLS107" s="117"/>
      <c r="VLT107" s="117"/>
      <c r="VLU107" s="117"/>
      <c r="VLV107" s="117"/>
      <c r="VLW107" s="117"/>
      <c r="VLX107" s="117"/>
      <c r="VLY107" s="117"/>
      <c r="VLZ107" s="117"/>
      <c r="VMA107" s="117"/>
      <c r="VMB107" s="117"/>
      <c r="VMC107" s="117"/>
      <c r="VMD107" s="117"/>
      <c r="VME107" s="117"/>
      <c r="VMF107" s="117"/>
      <c r="VMG107" s="117"/>
      <c r="VMH107" s="117"/>
      <c r="VMI107" s="117"/>
      <c r="VMJ107" s="117"/>
      <c r="VMK107" s="117"/>
      <c r="VML107" s="117"/>
      <c r="VMM107" s="117"/>
      <c r="VMN107" s="117"/>
      <c r="VMO107" s="117"/>
      <c r="VMP107" s="117"/>
      <c r="VMQ107" s="117"/>
      <c r="VMR107" s="117"/>
      <c r="VMS107" s="117"/>
      <c r="VMT107" s="117"/>
      <c r="VMU107" s="117"/>
      <c r="VMV107" s="117"/>
      <c r="VMW107" s="117"/>
      <c r="VMX107" s="117"/>
      <c r="VMY107" s="117"/>
      <c r="VMZ107" s="117"/>
      <c r="VNA107" s="117"/>
      <c r="VNB107" s="117"/>
      <c r="VNC107" s="117"/>
      <c r="VND107" s="117"/>
      <c r="VNE107" s="117"/>
      <c r="VNF107" s="117"/>
      <c r="VNG107" s="117"/>
      <c r="VNH107" s="117"/>
      <c r="VNI107" s="117"/>
      <c r="VNJ107" s="117"/>
      <c r="VNK107" s="117"/>
      <c r="VNL107" s="117"/>
      <c r="VNM107" s="117"/>
      <c r="VNN107" s="117"/>
      <c r="VNO107" s="117"/>
      <c r="VNP107" s="117"/>
      <c r="VNQ107" s="117"/>
      <c r="VNR107" s="117"/>
      <c r="VNS107" s="117"/>
      <c r="VNT107" s="117"/>
      <c r="VNU107" s="117"/>
      <c r="VNV107" s="117"/>
      <c r="VNW107" s="117"/>
      <c r="VNX107" s="117"/>
      <c r="VNY107" s="117"/>
      <c r="VNZ107" s="117"/>
      <c r="VOA107" s="117"/>
      <c r="VOB107" s="117"/>
      <c r="VOC107" s="117"/>
      <c r="VOD107" s="117"/>
      <c r="VOE107" s="117"/>
      <c r="VOF107" s="117"/>
      <c r="VOG107" s="117"/>
      <c r="VOH107" s="117"/>
      <c r="VOI107" s="117"/>
      <c r="VOJ107" s="117"/>
      <c r="VOK107" s="117"/>
      <c r="VOL107" s="117"/>
      <c r="VOM107" s="117"/>
      <c r="VON107" s="117"/>
      <c r="VOO107" s="117"/>
      <c r="VOP107" s="117"/>
      <c r="VOQ107" s="117"/>
      <c r="VOR107" s="117"/>
      <c r="VOS107" s="117"/>
      <c r="VOT107" s="117"/>
      <c r="VOU107" s="117"/>
      <c r="VOV107" s="117"/>
      <c r="VOW107" s="117"/>
      <c r="VOX107" s="117"/>
      <c r="VOY107" s="117"/>
      <c r="VOZ107" s="117"/>
      <c r="VPA107" s="117"/>
      <c r="VPB107" s="117"/>
      <c r="VPC107" s="117"/>
      <c r="VPD107" s="117"/>
      <c r="VPE107" s="117"/>
      <c r="VPF107" s="117"/>
      <c r="VPG107" s="117"/>
      <c r="VPH107" s="117"/>
      <c r="VPI107" s="117"/>
      <c r="VPJ107" s="117"/>
      <c r="VPK107" s="117"/>
      <c r="VPL107" s="117"/>
      <c r="VPM107" s="117"/>
      <c r="VPN107" s="117"/>
      <c r="VPO107" s="117"/>
      <c r="VPP107" s="117"/>
      <c r="VPQ107" s="117"/>
      <c r="VPR107" s="117"/>
      <c r="VPS107" s="117"/>
      <c r="VPT107" s="117"/>
      <c r="VPU107" s="117"/>
      <c r="VPV107" s="117"/>
      <c r="VPW107" s="117"/>
      <c r="VPX107" s="117"/>
      <c r="VPY107" s="117"/>
      <c r="VPZ107" s="117"/>
      <c r="VQA107" s="117"/>
      <c r="VQB107" s="117"/>
      <c r="VQC107" s="117"/>
      <c r="VQD107" s="117"/>
      <c r="VQE107" s="117"/>
      <c r="VQF107" s="117"/>
      <c r="VQG107" s="117"/>
      <c r="VQH107" s="117"/>
      <c r="VQI107" s="117"/>
      <c r="VQJ107" s="117"/>
      <c r="VQK107" s="117"/>
      <c r="VQL107" s="117"/>
      <c r="VQM107" s="117"/>
      <c r="VQN107" s="117"/>
      <c r="VQO107" s="117"/>
      <c r="VQP107" s="117"/>
      <c r="VQQ107" s="117"/>
      <c r="VQR107" s="117"/>
      <c r="VQS107" s="117"/>
      <c r="VQT107" s="117"/>
      <c r="VQU107" s="117"/>
      <c r="VQV107" s="117"/>
      <c r="VQW107" s="117"/>
      <c r="VQX107" s="117"/>
      <c r="VQY107" s="117"/>
      <c r="VQZ107" s="117"/>
      <c r="VRA107" s="117"/>
      <c r="VRB107" s="117"/>
      <c r="VRC107" s="117"/>
      <c r="VRD107" s="117"/>
      <c r="VRE107" s="117"/>
      <c r="VRF107" s="117"/>
      <c r="VRG107" s="117"/>
      <c r="VRH107" s="117"/>
      <c r="VRI107" s="117"/>
      <c r="VRJ107" s="117"/>
      <c r="VRK107" s="117"/>
      <c r="VRL107" s="117"/>
      <c r="VRM107" s="117"/>
      <c r="VRN107" s="117"/>
      <c r="VRO107" s="117"/>
      <c r="VRP107" s="117"/>
      <c r="VRQ107" s="117"/>
      <c r="VRR107" s="117"/>
      <c r="VRS107" s="117"/>
      <c r="VRT107" s="117"/>
      <c r="VRU107" s="117"/>
      <c r="VRV107" s="117"/>
      <c r="VRW107" s="117"/>
      <c r="VRX107" s="117"/>
      <c r="VRY107" s="117"/>
      <c r="VRZ107" s="117"/>
      <c r="VSA107" s="117"/>
      <c r="VSB107" s="117"/>
      <c r="VSC107" s="117"/>
      <c r="VSD107" s="117"/>
      <c r="VSE107" s="117"/>
      <c r="VSF107" s="117"/>
      <c r="VSG107" s="117"/>
      <c r="VSH107" s="117"/>
      <c r="VSI107" s="117"/>
      <c r="VSJ107" s="117"/>
      <c r="VSK107" s="117"/>
      <c r="VSL107" s="117"/>
      <c r="VSM107" s="117"/>
      <c r="VSN107" s="117"/>
      <c r="VSO107" s="117"/>
      <c r="VSP107" s="117"/>
      <c r="VSQ107" s="117"/>
      <c r="VSR107" s="117"/>
      <c r="VSS107" s="117"/>
      <c r="VST107" s="117"/>
      <c r="VSU107" s="117"/>
      <c r="VSV107" s="117"/>
      <c r="VSW107" s="117"/>
      <c r="VSX107" s="117"/>
      <c r="VSY107" s="117"/>
      <c r="VSZ107" s="117"/>
      <c r="VTA107" s="117"/>
      <c r="VTB107" s="117"/>
      <c r="VTC107" s="117"/>
      <c r="VTD107" s="117"/>
      <c r="VTE107" s="117"/>
      <c r="VTF107" s="117"/>
      <c r="VTG107" s="117"/>
      <c r="VTH107" s="117"/>
      <c r="VTI107" s="117"/>
      <c r="VTJ107" s="117"/>
      <c r="VTK107" s="117"/>
      <c r="VTL107" s="117"/>
      <c r="VTM107" s="117"/>
      <c r="VTN107" s="117"/>
      <c r="VTO107" s="117"/>
      <c r="VTP107" s="117"/>
      <c r="VTQ107" s="117"/>
      <c r="VTR107" s="117"/>
      <c r="VTS107" s="117"/>
      <c r="VTT107" s="117"/>
      <c r="VTU107" s="117"/>
      <c r="VTV107" s="117"/>
      <c r="VTW107" s="117"/>
      <c r="VTX107" s="117"/>
      <c r="VTY107" s="117"/>
      <c r="VTZ107" s="117"/>
      <c r="VUA107" s="117"/>
      <c r="VUB107" s="117"/>
      <c r="VUC107" s="117"/>
      <c r="VUD107" s="117"/>
      <c r="VUE107" s="117"/>
      <c r="VUF107" s="117"/>
      <c r="VUG107" s="117"/>
      <c r="VUH107" s="117"/>
      <c r="VUI107" s="117"/>
      <c r="VUJ107" s="117"/>
      <c r="VUK107" s="117"/>
      <c r="VUL107" s="117"/>
      <c r="VUM107" s="117"/>
      <c r="VUN107" s="117"/>
      <c r="VUO107" s="117"/>
      <c r="VUP107" s="117"/>
      <c r="VUQ107" s="117"/>
      <c r="VUR107" s="117"/>
      <c r="VUS107" s="117"/>
      <c r="VUT107" s="117"/>
      <c r="VUU107" s="117"/>
      <c r="VUV107" s="117"/>
      <c r="VUW107" s="117"/>
      <c r="VUX107" s="117"/>
      <c r="VUY107" s="117"/>
      <c r="VUZ107" s="117"/>
      <c r="VVA107" s="117"/>
      <c r="VVB107" s="117"/>
      <c r="VVC107" s="117"/>
      <c r="VVD107" s="117"/>
      <c r="VVE107" s="117"/>
      <c r="VVF107" s="117"/>
      <c r="VVG107" s="117"/>
      <c r="VVH107" s="117"/>
      <c r="VVI107" s="117"/>
      <c r="VVJ107" s="117"/>
      <c r="VVK107" s="117"/>
      <c r="VVL107" s="117"/>
      <c r="VVM107" s="117"/>
      <c r="VVN107" s="117"/>
      <c r="VVO107" s="117"/>
      <c r="VVP107" s="117"/>
      <c r="VVQ107" s="117"/>
      <c r="VVR107" s="117"/>
      <c r="VVS107" s="117"/>
      <c r="VVT107" s="117"/>
      <c r="VVU107" s="117"/>
      <c r="VVV107" s="117"/>
      <c r="VVW107" s="117"/>
      <c r="VVX107" s="117"/>
      <c r="VVY107" s="117"/>
      <c r="VVZ107" s="117"/>
      <c r="VWA107" s="117"/>
      <c r="VWB107" s="117"/>
      <c r="VWC107" s="117"/>
      <c r="VWD107" s="117"/>
      <c r="VWE107" s="117"/>
      <c r="VWF107" s="117"/>
      <c r="VWG107" s="117"/>
      <c r="VWH107" s="117"/>
      <c r="VWI107" s="117"/>
      <c r="VWJ107" s="117"/>
      <c r="VWK107" s="117"/>
      <c r="VWL107" s="117"/>
      <c r="VWM107" s="117"/>
      <c r="VWN107" s="117"/>
      <c r="VWO107" s="117"/>
      <c r="VWP107" s="117"/>
      <c r="VWQ107" s="117"/>
      <c r="VWR107" s="117"/>
      <c r="VWS107" s="117"/>
      <c r="VWT107" s="117"/>
      <c r="VWU107" s="117"/>
      <c r="VWV107" s="117"/>
      <c r="VWW107" s="117"/>
      <c r="VWX107" s="117"/>
      <c r="VWY107" s="117"/>
      <c r="VWZ107" s="117"/>
      <c r="VXA107" s="117"/>
      <c r="VXB107" s="117"/>
      <c r="VXC107" s="117"/>
      <c r="VXD107" s="117"/>
      <c r="VXE107" s="117"/>
      <c r="VXF107" s="117"/>
      <c r="VXG107" s="117"/>
      <c r="VXH107" s="117"/>
      <c r="VXI107" s="117"/>
      <c r="VXJ107" s="117"/>
      <c r="VXK107" s="117"/>
      <c r="VXL107" s="117"/>
      <c r="VXM107" s="117"/>
      <c r="VXN107" s="117"/>
      <c r="VXO107" s="117"/>
      <c r="VXP107" s="117"/>
      <c r="VXQ107" s="117"/>
      <c r="VXR107" s="117"/>
      <c r="VXS107" s="117"/>
      <c r="VXT107" s="117"/>
      <c r="VXU107" s="117"/>
      <c r="VXV107" s="117"/>
      <c r="VXW107" s="117"/>
      <c r="VXX107" s="117"/>
      <c r="VXY107" s="117"/>
      <c r="VXZ107" s="117"/>
      <c r="VYA107" s="117"/>
      <c r="VYB107" s="117"/>
      <c r="VYC107" s="117"/>
      <c r="VYD107" s="117"/>
      <c r="VYE107" s="117"/>
      <c r="VYF107" s="117"/>
      <c r="VYG107" s="117"/>
      <c r="VYH107" s="117"/>
      <c r="VYI107" s="117"/>
      <c r="VYJ107" s="117"/>
      <c r="VYK107" s="117"/>
      <c r="VYL107" s="117"/>
      <c r="VYM107" s="117"/>
      <c r="VYN107" s="117"/>
      <c r="VYO107" s="117"/>
      <c r="VYP107" s="117"/>
      <c r="VYQ107" s="117"/>
      <c r="VYR107" s="117"/>
      <c r="VYS107" s="117"/>
      <c r="VYT107" s="117"/>
      <c r="VYU107" s="117"/>
      <c r="VYV107" s="117"/>
      <c r="VYW107" s="117"/>
      <c r="VYX107" s="117"/>
      <c r="VYY107" s="117"/>
      <c r="VYZ107" s="117"/>
      <c r="VZA107" s="117"/>
      <c r="VZB107" s="117"/>
      <c r="VZC107" s="117"/>
      <c r="VZD107" s="117"/>
      <c r="VZE107" s="117"/>
      <c r="VZF107" s="117"/>
      <c r="VZG107" s="117"/>
      <c r="VZH107" s="117"/>
      <c r="VZI107" s="117"/>
      <c r="VZJ107" s="117"/>
      <c r="VZK107" s="117"/>
      <c r="VZL107" s="117"/>
      <c r="VZM107" s="117"/>
      <c r="VZN107" s="117"/>
      <c r="VZO107" s="117"/>
      <c r="VZP107" s="117"/>
      <c r="VZQ107" s="117"/>
      <c r="VZR107" s="117"/>
      <c r="VZS107" s="117"/>
      <c r="VZT107" s="117"/>
      <c r="VZU107" s="117"/>
      <c r="VZV107" s="117"/>
      <c r="VZW107" s="117"/>
      <c r="VZX107" s="117"/>
      <c r="VZY107" s="117"/>
      <c r="VZZ107" s="117"/>
      <c r="WAA107" s="117"/>
      <c r="WAB107" s="117"/>
      <c r="WAC107" s="117"/>
      <c r="WAD107" s="117"/>
      <c r="WAE107" s="117"/>
      <c r="WAF107" s="117"/>
      <c r="WAG107" s="117"/>
      <c r="WAH107" s="117"/>
      <c r="WAI107" s="117"/>
      <c r="WAJ107" s="117"/>
      <c r="WAK107" s="117"/>
      <c r="WAL107" s="117"/>
      <c r="WAM107" s="117"/>
      <c r="WAN107" s="117"/>
      <c r="WAO107" s="117"/>
      <c r="WAP107" s="117"/>
      <c r="WAQ107" s="117"/>
      <c r="WAR107" s="117"/>
      <c r="WAS107" s="117"/>
      <c r="WAT107" s="117"/>
      <c r="WAU107" s="117"/>
      <c r="WAV107" s="117"/>
      <c r="WAW107" s="117"/>
      <c r="WAX107" s="117"/>
      <c r="WAY107" s="117"/>
      <c r="WAZ107" s="117"/>
      <c r="WBA107" s="117"/>
      <c r="WBB107" s="117"/>
      <c r="WBC107" s="117"/>
      <c r="WBD107" s="117"/>
      <c r="WBE107" s="117"/>
      <c r="WBF107" s="117"/>
      <c r="WBG107" s="117"/>
      <c r="WBH107" s="117"/>
      <c r="WBI107" s="117"/>
      <c r="WBJ107" s="117"/>
      <c r="WBK107" s="117"/>
      <c r="WBL107" s="117"/>
      <c r="WBM107" s="117"/>
      <c r="WBN107" s="117"/>
      <c r="WBO107" s="117"/>
      <c r="WBP107" s="117"/>
      <c r="WBQ107" s="117"/>
      <c r="WBR107" s="117"/>
      <c r="WBS107" s="117"/>
      <c r="WBT107" s="117"/>
      <c r="WBU107" s="117"/>
      <c r="WBV107" s="117"/>
      <c r="WBW107" s="117"/>
      <c r="WBX107" s="117"/>
      <c r="WBY107" s="117"/>
      <c r="WBZ107" s="117"/>
      <c r="WCA107" s="117"/>
      <c r="WCB107" s="117"/>
      <c r="WCC107" s="117"/>
      <c r="WCD107" s="117"/>
      <c r="WCE107" s="117"/>
      <c r="WCF107" s="117"/>
      <c r="WCG107" s="117"/>
      <c r="WCH107" s="117"/>
      <c r="WCI107" s="117"/>
      <c r="WCJ107" s="117"/>
      <c r="WCK107" s="117"/>
      <c r="WCL107" s="117"/>
      <c r="WCM107" s="117"/>
      <c r="WCN107" s="117"/>
      <c r="WCO107" s="117"/>
      <c r="WCP107" s="117"/>
      <c r="WCQ107" s="117"/>
      <c r="WCR107" s="117"/>
      <c r="WCS107" s="117"/>
      <c r="WCT107" s="117"/>
      <c r="WCU107" s="117"/>
      <c r="WCV107" s="117"/>
      <c r="WCW107" s="117"/>
      <c r="WCX107" s="117"/>
      <c r="WCY107" s="117"/>
      <c r="WCZ107" s="117"/>
      <c r="WDA107" s="117"/>
      <c r="WDB107" s="117"/>
      <c r="WDC107" s="117"/>
      <c r="WDD107" s="117"/>
      <c r="WDE107" s="117"/>
      <c r="WDF107" s="117"/>
      <c r="WDG107" s="117"/>
      <c r="WDH107" s="117"/>
      <c r="WDI107" s="117"/>
      <c r="WDJ107" s="117"/>
      <c r="WDK107" s="117"/>
      <c r="WDL107" s="117"/>
      <c r="WDM107" s="117"/>
      <c r="WDN107" s="117"/>
      <c r="WDO107" s="117"/>
      <c r="WDP107" s="117"/>
      <c r="WDQ107" s="117"/>
      <c r="WDR107" s="117"/>
      <c r="WDS107" s="117"/>
      <c r="WDT107" s="117"/>
      <c r="WDU107" s="117"/>
      <c r="WDV107" s="117"/>
      <c r="WDW107" s="117"/>
      <c r="WDX107" s="117"/>
      <c r="WDY107" s="117"/>
      <c r="WDZ107" s="117"/>
      <c r="WEA107" s="117"/>
      <c r="WEB107" s="117"/>
      <c r="WEC107" s="117"/>
      <c r="WED107" s="117"/>
      <c r="WEE107" s="117"/>
      <c r="WEF107" s="117"/>
      <c r="WEG107" s="117"/>
      <c r="WEH107" s="117"/>
      <c r="WEI107" s="117"/>
      <c r="WEJ107" s="117"/>
      <c r="WEK107" s="117"/>
      <c r="WEL107" s="117"/>
      <c r="WEM107" s="117"/>
      <c r="WEN107" s="117"/>
      <c r="WEO107" s="117"/>
      <c r="WEP107" s="117"/>
      <c r="WEQ107" s="117"/>
      <c r="WER107" s="117"/>
      <c r="WES107" s="117"/>
      <c r="WET107" s="117"/>
      <c r="WEU107" s="117"/>
      <c r="WEV107" s="117"/>
      <c r="WEW107" s="117"/>
      <c r="WEX107" s="117"/>
      <c r="WEY107" s="117"/>
      <c r="WEZ107" s="117"/>
      <c r="WFA107" s="117"/>
      <c r="WFB107" s="117"/>
      <c r="WFC107" s="117"/>
      <c r="WFD107" s="117"/>
      <c r="WFE107" s="117"/>
      <c r="WFF107" s="117"/>
      <c r="WFG107" s="117"/>
      <c r="WFH107" s="117"/>
      <c r="WFI107" s="117"/>
      <c r="WFJ107" s="117"/>
      <c r="WFK107" s="117"/>
      <c r="WFL107" s="117"/>
      <c r="WFM107" s="117"/>
      <c r="WFN107" s="117"/>
      <c r="WFO107" s="117"/>
      <c r="WFP107" s="117"/>
      <c r="WFQ107" s="117"/>
      <c r="WFR107" s="117"/>
      <c r="WFS107" s="117"/>
      <c r="WFT107" s="117"/>
      <c r="WFU107" s="117"/>
      <c r="WFV107" s="117"/>
      <c r="WFW107" s="117"/>
      <c r="WFX107" s="117"/>
      <c r="WFY107" s="117"/>
      <c r="WFZ107" s="117"/>
      <c r="WGA107" s="117"/>
      <c r="WGB107" s="117"/>
      <c r="WGC107" s="117"/>
      <c r="WGD107" s="117"/>
      <c r="WGE107" s="117"/>
      <c r="WGF107" s="117"/>
      <c r="WGG107" s="117"/>
      <c r="WGH107" s="117"/>
      <c r="WGI107" s="117"/>
      <c r="WGJ107" s="117"/>
      <c r="WGK107" s="117"/>
      <c r="WGL107" s="117"/>
      <c r="WGM107" s="117"/>
      <c r="WGN107" s="117"/>
      <c r="WGO107" s="117"/>
      <c r="WGP107" s="117"/>
      <c r="WGQ107" s="117"/>
      <c r="WGR107" s="117"/>
      <c r="WGS107" s="117"/>
      <c r="WGT107" s="117"/>
      <c r="WGU107" s="117"/>
      <c r="WGV107" s="117"/>
      <c r="WGW107" s="117"/>
      <c r="WGX107" s="117"/>
      <c r="WGY107" s="117"/>
      <c r="WGZ107" s="117"/>
      <c r="WHA107" s="117"/>
      <c r="WHB107" s="117"/>
      <c r="WHC107" s="117"/>
      <c r="WHD107" s="117"/>
      <c r="WHE107" s="117"/>
      <c r="WHF107" s="117"/>
      <c r="WHG107" s="117"/>
      <c r="WHH107" s="117"/>
      <c r="WHI107" s="117"/>
      <c r="WHJ107" s="117"/>
      <c r="WHK107" s="117"/>
      <c r="WHL107" s="117"/>
      <c r="WHM107" s="117"/>
      <c r="WHN107" s="117"/>
      <c r="WHO107" s="117"/>
      <c r="WHP107" s="117"/>
      <c r="WHQ107" s="117"/>
      <c r="WHR107" s="117"/>
      <c r="WHS107" s="117"/>
      <c r="WHT107" s="117"/>
      <c r="WHU107" s="117"/>
      <c r="WHV107" s="117"/>
      <c r="WHW107" s="117"/>
      <c r="WHX107" s="117"/>
      <c r="WHY107" s="117"/>
      <c r="WHZ107" s="117"/>
      <c r="WIA107" s="117"/>
      <c r="WIB107" s="117"/>
      <c r="WIC107" s="117"/>
      <c r="WID107" s="117"/>
      <c r="WIE107" s="117"/>
      <c r="WIF107" s="117"/>
      <c r="WIG107" s="117"/>
      <c r="WIH107" s="117"/>
      <c r="WII107" s="117"/>
      <c r="WIJ107" s="117"/>
      <c r="WIK107" s="117"/>
      <c r="WIL107" s="117"/>
      <c r="WIM107" s="117"/>
      <c r="WIN107" s="117"/>
      <c r="WIO107" s="117"/>
      <c r="WIP107" s="117"/>
      <c r="WIQ107" s="117"/>
      <c r="WIR107" s="117"/>
      <c r="WIS107" s="117"/>
      <c r="WIT107" s="117"/>
      <c r="WIU107" s="117"/>
      <c r="WIV107" s="117"/>
      <c r="WIW107" s="117"/>
      <c r="WIX107" s="117"/>
      <c r="WIY107" s="117"/>
      <c r="WIZ107" s="117"/>
      <c r="WJA107" s="117"/>
      <c r="WJB107" s="117"/>
      <c r="WJC107" s="117"/>
      <c r="WJD107" s="117"/>
      <c r="WJE107" s="117"/>
      <c r="WJF107" s="117"/>
      <c r="WJG107" s="117"/>
      <c r="WJH107" s="117"/>
      <c r="WJI107" s="117"/>
      <c r="WJJ107" s="117"/>
      <c r="WJK107" s="117"/>
      <c r="WJL107" s="117"/>
      <c r="WJM107" s="117"/>
      <c r="WJN107" s="117"/>
      <c r="WJO107" s="117"/>
      <c r="WJP107" s="117"/>
      <c r="WJQ107" s="117"/>
      <c r="WJR107" s="117"/>
      <c r="WJS107" s="117"/>
      <c r="WJT107" s="117"/>
      <c r="WJU107" s="117"/>
      <c r="WJV107" s="117"/>
      <c r="WJW107" s="117"/>
      <c r="WJX107" s="117"/>
      <c r="WJY107" s="117"/>
      <c r="WJZ107" s="117"/>
      <c r="WKA107" s="117"/>
      <c r="WKB107" s="117"/>
      <c r="WKC107" s="117"/>
      <c r="WKD107" s="117"/>
      <c r="WKE107" s="117"/>
      <c r="WKF107" s="117"/>
      <c r="WKG107" s="117"/>
      <c r="WKH107" s="117"/>
      <c r="WKI107" s="117"/>
      <c r="WKJ107" s="117"/>
      <c r="WKK107" s="117"/>
      <c r="WKL107" s="117"/>
      <c r="WKM107" s="117"/>
      <c r="WKN107" s="117"/>
      <c r="WKO107" s="117"/>
      <c r="WKP107" s="117"/>
      <c r="WKQ107" s="117"/>
      <c r="WKR107" s="117"/>
      <c r="WKS107" s="117"/>
      <c r="WKT107" s="117"/>
      <c r="WKU107" s="117"/>
      <c r="WKV107" s="117"/>
      <c r="WKW107" s="117"/>
      <c r="WKX107" s="117"/>
      <c r="WKY107" s="117"/>
      <c r="WKZ107" s="117"/>
      <c r="WLA107" s="117"/>
      <c r="WLB107" s="117"/>
      <c r="WLC107" s="117"/>
      <c r="WLD107" s="117"/>
      <c r="WLE107" s="117"/>
      <c r="WLF107" s="117"/>
      <c r="WLG107" s="117"/>
      <c r="WLH107" s="117"/>
      <c r="WLI107" s="117"/>
      <c r="WLJ107" s="117"/>
      <c r="WLK107" s="117"/>
      <c r="WLL107" s="117"/>
      <c r="WLM107" s="117"/>
      <c r="WLN107" s="117"/>
      <c r="WLO107" s="117"/>
      <c r="WLP107" s="117"/>
      <c r="WLQ107" s="117"/>
      <c r="WLR107" s="117"/>
      <c r="WLS107" s="117"/>
      <c r="WLT107" s="117"/>
      <c r="WLU107" s="117"/>
      <c r="WLV107" s="117"/>
      <c r="WLW107" s="117"/>
      <c r="WLX107" s="117"/>
      <c r="WLY107" s="117"/>
      <c r="WLZ107" s="117"/>
      <c r="WMA107" s="117"/>
      <c r="WMB107" s="117"/>
      <c r="WMC107" s="117"/>
      <c r="WMD107" s="117"/>
      <c r="WME107" s="117"/>
      <c r="WMF107" s="117"/>
      <c r="WMG107" s="117"/>
      <c r="WMH107" s="117"/>
      <c r="WMI107" s="117"/>
      <c r="WMJ107" s="117"/>
      <c r="WMK107" s="117"/>
      <c r="WML107" s="117"/>
      <c r="WMM107" s="117"/>
      <c r="WMN107" s="117"/>
      <c r="WMO107" s="117"/>
      <c r="WMP107" s="117"/>
      <c r="WMQ107" s="117"/>
      <c r="WMR107" s="117"/>
      <c r="WMS107" s="117"/>
      <c r="WMT107" s="117"/>
      <c r="WMU107" s="117"/>
      <c r="WMV107" s="117"/>
      <c r="WMW107" s="117"/>
      <c r="WMX107" s="117"/>
      <c r="WMY107" s="117"/>
      <c r="WMZ107" s="117"/>
      <c r="WNA107" s="117"/>
      <c r="WNB107" s="117"/>
      <c r="WNC107" s="117"/>
      <c r="WND107" s="117"/>
      <c r="WNE107" s="117"/>
      <c r="WNF107" s="117"/>
      <c r="WNG107" s="117"/>
      <c r="WNH107" s="117"/>
      <c r="WNI107" s="117"/>
      <c r="WNJ107" s="117"/>
      <c r="WNK107" s="117"/>
      <c r="WNL107" s="117"/>
      <c r="WNM107" s="117"/>
      <c r="WNN107" s="117"/>
      <c r="WNO107" s="117"/>
      <c r="WNP107" s="117"/>
      <c r="WNQ107" s="117"/>
      <c r="WNR107" s="117"/>
      <c r="WNS107" s="117"/>
      <c r="WNT107" s="117"/>
      <c r="WNU107" s="117"/>
      <c r="WNV107" s="117"/>
      <c r="WNW107" s="117"/>
      <c r="WNX107" s="117"/>
      <c r="WNY107" s="117"/>
      <c r="WNZ107" s="117"/>
      <c r="WOA107" s="117"/>
      <c r="WOB107" s="117"/>
      <c r="WOC107" s="117"/>
      <c r="WOD107" s="117"/>
      <c r="WOE107" s="117"/>
      <c r="WOF107" s="117"/>
      <c r="WOG107" s="117"/>
      <c r="WOH107" s="117"/>
      <c r="WOI107" s="117"/>
      <c r="WOJ107" s="117"/>
      <c r="WOK107" s="117"/>
      <c r="WOL107" s="117"/>
      <c r="WOM107" s="117"/>
      <c r="WON107" s="117"/>
      <c r="WOO107" s="117"/>
      <c r="WOP107" s="117"/>
      <c r="WOQ107" s="117"/>
      <c r="WOR107" s="117"/>
      <c r="WOS107" s="117"/>
      <c r="WOT107" s="117"/>
      <c r="WOU107" s="117"/>
      <c r="WOV107" s="117"/>
      <c r="WOW107" s="117"/>
      <c r="WOX107" s="117"/>
      <c r="WOY107" s="117"/>
      <c r="WOZ107" s="117"/>
      <c r="WPA107" s="117"/>
      <c r="WPB107" s="117"/>
      <c r="WPC107" s="117"/>
      <c r="WPD107" s="117"/>
      <c r="WPE107" s="117"/>
      <c r="WPF107" s="117"/>
      <c r="WPG107" s="117"/>
      <c r="WPH107" s="117"/>
      <c r="WPI107" s="117"/>
      <c r="WPJ107" s="117"/>
      <c r="WPK107" s="117"/>
      <c r="WPL107" s="117"/>
      <c r="WPM107" s="117"/>
      <c r="WPN107" s="117"/>
      <c r="WPO107" s="117"/>
      <c r="WPP107" s="117"/>
      <c r="WPQ107" s="117"/>
      <c r="WPR107" s="117"/>
      <c r="WPS107" s="117"/>
      <c r="WPT107" s="117"/>
      <c r="WPU107" s="117"/>
      <c r="WPV107" s="117"/>
      <c r="WPW107" s="117"/>
      <c r="WPX107" s="117"/>
      <c r="WPY107" s="117"/>
      <c r="WPZ107" s="117"/>
      <c r="WQA107" s="117"/>
      <c r="WQB107" s="117"/>
      <c r="WQC107" s="117"/>
      <c r="WQD107" s="117"/>
      <c r="WQE107" s="117"/>
      <c r="WQF107" s="117"/>
      <c r="WQG107" s="117"/>
      <c r="WQH107" s="117"/>
      <c r="WQI107" s="117"/>
      <c r="WQJ107" s="117"/>
      <c r="WQK107" s="117"/>
      <c r="WQL107" s="117"/>
      <c r="WQM107" s="117"/>
      <c r="WQN107" s="117"/>
      <c r="WQO107" s="117"/>
      <c r="WQP107" s="117"/>
      <c r="WQQ107" s="117"/>
      <c r="WQR107" s="117"/>
      <c r="WQS107" s="117"/>
      <c r="WQT107" s="117"/>
      <c r="WQU107" s="117"/>
      <c r="WQV107" s="117"/>
      <c r="WQW107" s="117"/>
      <c r="WQX107" s="117"/>
      <c r="WQY107" s="117"/>
      <c r="WQZ107" s="117"/>
      <c r="WRA107" s="117"/>
      <c r="WRB107" s="117"/>
      <c r="WRC107" s="117"/>
      <c r="WRD107" s="117"/>
      <c r="WRE107" s="117"/>
      <c r="WRF107" s="117"/>
      <c r="WRG107" s="117"/>
      <c r="WRH107" s="117"/>
      <c r="WRI107" s="117"/>
      <c r="WRJ107" s="117"/>
      <c r="WRK107" s="117"/>
      <c r="WRL107" s="117"/>
      <c r="WRM107" s="117"/>
      <c r="WRN107" s="117"/>
      <c r="WRO107" s="117"/>
      <c r="WRP107" s="117"/>
      <c r="WRQ107" s="117"/>
      <c r="WRR107" s="117"/>
      <c r="WRS107" s="117"/>
      <c r="WRT107" s="117"/>
      <c r="WRU107" s="117"/>
      <c r="WRV107" s="117"/>
      <c r="WRW107" s="117"/>
      <c r="WRX107" s="117"/>
      <c r="WRY107" s="117"/>
      <c r="WRZ107" s="117"/>
      <c r="WSA107" s="117"/>
      <c r="WSB107" s="117"/>
      <c r="WSC107" s="117"/>
      <c r="WSD107" s="117"/>
      <c r="WSE107" s="117"/>
      <c r="WSF107" s="117"/>
      <c r="WSG107" s="117"/>
      <c r="WSH107" s="117"/>
      <c r="WSI107" s="117"/>
      <c r="WSJ107" s="117"/>
      <c r="WSK107" s="117"/>
      <c r="WSL107" s="117"/>
      <c r="WSM107" s="117"/>
      <c r="WSN107" s="117"/>
      <c r="WSO107" s="117"/>
      <c r="WSP107" s="117"/>
      <c r="WSQ107" s="117"/>
      <c r="WSR107" s="117"/>
      <c r="WSS107" s="117"/>
      <c r="WST107" s="117"/>
      <c r="WSU107" s="117"/>
      <c r="WSV107" s="117"/>
      <c r="WSW107" s="117"/>
      <c r="WSX107" s="117"/>
      <c r="WSY107" s="117"/>
      <c r="WSZ107" s="117"/>
      <c r="WTA107" s="117"/>
      <c r="WTB107" s="117"/>
      <c r="WTC107" s="117"/>
      <c r="WTD107" s="117"/>
      <c r="WTE107" s="117"/>
      <c r="WTF107" s="117"/>
      <c r="WTG107" s="117"/>
      <c r="WTH107" s="117"/>
      <c r="WTI107" s="117"/>
      <c r="WTJ107" s="117"/>
      <c r="WTK107" s="117"/>
      <c r="WTL107" s="117"/>
      <c r="WTM107" s="117"/>
      <c r="WTN107" s="117"/>
      <c r="WTO107" s="117"/>
      <c r="WTP107" s="117"/>
      <c r="WTQ107" s="117"/>
      <c r="WTR107" s="117"/>
      <c r="WTS107" s="117"/>
      <c r="WTT107" s="117"/>
      <c r="WTU107" s="117"/>
      <c r="WTV107" s="117"/>
      <c r="WTW107" s="117"/>
      <c r="WTX107" s="117"/>
      <c r="WTY107" s="117"/>
      <c r="WTZ107" s="117"/>
      <c r="WUA107" s="117"/>
      <c r="WUB107" s="117"/>
      <c r="WUC107" s="117"/>
      <c r="WUD107" s="117"/>
      <c r="WUE107" s="117"/>
      <c r="WUF107" s="117"/>
      <c r="WUG107" s="117"/>
      <c r="WUH107" s="117"/>
      <c r="WUI107" s="117"/>
      <c r="WUJ107" s="117"/>
      <c r="WUK107" s="117"/>
      <c r="WUL107" s="117"/>
      <c r="WUM107" s="117"/>
      <c r="WUN107" s="117"/>
      <c r="WUO107" s="117"/>
      <c r="WUP107" s="117"/>
      <c r="WUQ107" s="117"/>
      <c r="WUR107" s="117"/>
      <c r="WUS107" s="117"/>
      <c r="WUT107" s="117"/>
      <c r="WUU107" s="117"/>
      <c r="WUV107" s="117"/>
      <c r="WUW107" s="117"/>
      <c r="WUX107" s="117"/>
      <c r="WUY107" s="117"/>
      <c r="WUZ107" s="117"/>
      <c r="WVA107" s="117"/>
      <c r="WVB107" s="117"/>
      <c r="WVC107" s="117"/>
      <c r="WVD107" s="117"/>
      <c r="WVE107" s="117"/>
      <c r="WVF107" s="117"/>
      <c r="WVG107" s="117"/>
      <c r="WVH107" s="117"/>
      <c r="WVI107" s="117"/>
      <c r="WVJ107" s="117"/>
      <c r="WVK107" s="117"/>
      <c r="WVL107" s="117"/>
      <c r="WVM107" s="117"/>
      <c r="WVN107" s="117"/>
      <c r="WVO107" s="117"/>
      <c r="WVP107" s="117"/>
      <c r="WVQ107" s="117"/>
      <c r="WVR107" s="117"/>
      <c r="WVS107" s="117"/>
      <c r="WVT107" s="117"/>
      <c r="WVU107" s="117"/>
      <c r="WVV107" s="117"/>
      <c r="WVW107" s="117"/>
      <c r="WVX107" s="117"/>
      <c r="WVY107" s="117"/>
      <c r="WVZ107" s="117"/>
      <c r="WWA107" s="117"/>
      <c r="WWB107" s="117"/>
      <c r="WWC107" s="117"/>
      <c r="WWD107" s="117"/>
      <c r="WWE107" s="117"/>
      <c r="WWF107" s="117"/>
      <c r="WWG107" s="117"/>
      <c r="WWH107" s="117"/>
      <c r="WWI107" s="117"/>
      <c r="WWJ107" s="117"/>
      <c r="WWK107" s="117"/>
      <c r="WWL107" s="117"/>
      <c r="WWM107" s="117"/>
      <c r="WWN107" s="117"/>
      <c r="WWO107" s="117"/>
      <c r="WWP107" s="117"/>
      <c r="WWQ107" s="117"/>
      <c r="WWR107" s="117"/>
      <c r="WWS107" s="117"/>
      <c r="WWT107" s="117"/>
      <c r="WWU107" s="117"/>
      <c r="WWV107" s="117"/>
      <c r="WWW107" s="117"/>
      <c r="WWX107" s="117"/>
      <c r="WWY107" s="117"/>
      <c r="WWZ107" s="117"/>
      <c r="WXA107" s="117"/>
      <c r="WXB107" s="117"/>
      <c r="WXC107" s="117"/>
      <c r="WXD107" s="117"/>
      <c r="WXE107" s="117"/>
      <c r="WXF107" s="117"/>
      <c r="WXG107" s="117"/>
      <c r="WXH107" s="117"/>
      <c r="WXI107" s="117"/>
      <c r="WXJ107" s="117"/>
      <c r="WXK107" s="117"/>
      <c r="WXL107" s="117"/>
      <c r="WXM107" s="117"/>
      <c r="WXN107" s="117"/>
      <c r="WXO107" s="117"/>
      <c r="WXP107" s="117"/>
      <c r="WXQ107" s="117"/>
      <c r="WXR107" s="117"/>
      <c r="WXS107" s="117"/>
      <c r="WXT107" s="117"/>
      <c r="WXU107" s="117"/>
      <c r="WXV107" s="117"/>
      <c r="WXW107" s="117"/>
      <c r="WXX107" s="117"/>
      <c r="WXY107" s="117"/>
      <c r="WXZ107" s="117"/>
      <c r="WYA107" s="117"/>
      <c r="WYB107" s="117"/>
      <c r="WYC107" s="117"/>
      <c r="WYD107" s="117"/>
      <c r="WYE107" s="117"/>
      <c r="WYF107" s="117"/>
      <c r="WYG107" s="117"/>
      <c r="WYH107" s="117"/>
      <c r="WYI107" s="117"/>
      <c r="WYJ107" s="117"/>
      <c r="WYK107" s="117"/>
      <c r="WYL107" s="117"/>
      <c r="WYM107" s="117"/>
      <c r="WYN107" s="117"/>
      <c r="WYO107" s="117"/>
      <c r="WYP107" s="117"/>
      <c r="WYQ107" s="117"/>
      <c r="WYR107" s="117"/>
      <c r="WYS107" s="117"/>
      <c r="WYT107" s="117"/>
      <c r="WYU107" s="117"/>
      <c r="WYV107" s="117"/>
      <c r="WYW107" s="117"/>
      <c r="WYX107" s="117"/>
      <c r="WYY107" s="117"/>
      <c r="WYZ107" s="117"/>
      <c r="WZA107" s="117"/>
      <c r="WZB107" s="117"/>
      <c r="WZC107" s="117"/>
      <c r="WZD107" s="117"/>
      <c r="WZE107" s="117"/>
      <c r="WZF107" s="117"/>
      <c r="WZG107" s="117"/>
      <c r="WZH107" s="117"/>
      <c r="WZI107" s="117"/>
      <c r="WZJ107" s="117"/>
      <c r="WZK107" s="117"/>
      <c r="WZL107" s="117"/>
      <c r="WZM107" s="117"/>
      <c r="WZN107" s="117"/>
      <c r="WZO107" s="117"/>
      <c r="WZP107" s="117"/>
      <c r="WZQ107" s="117"/>
      <c r="WZR107" s="117"/>
      <c r="WZS107" s="117"/>
      <c r="WZT107" s="117"/>
      <c r="WZU107" s="117"/>
      <c r="WZV107" s="117"/>
      <c r="WZW107" s="117"/>
      <c r="WZX107" s="117"/>
      <c r="WZY107" s="117"/>
      <c r="WZZ107" s="117"/>
      <c r="XAA107" s="117"/>
      <c r="XAB107" s="117"/>
      <c r="XAC107" s="117"/>
      <c r="XAD107" s="117"/>
      <c r="XAE107" s="117"/>
      <c r="XAF107" s="117"/>
      <c r="XAG107" s="117"/>
      <c r="XAH107" s="117"/>
      <c r="XAI107" s="117"/>
      <c r="XAJ107" s="117"/>
      <c r="XAK107" s="117"/>
      <c r="XAL107" s="117"/>
      <c r="XAM107" s="117"/>
      <c r="XAN107" s="117"/>
      <c r="XAO107" s="117"/>
      <c r="XAP107" s="117"/>
      <c r="XAQ107" s="117"/>
      <c r="XAR107" s="117"/>
      <c r="XAS107" s="117"/>
      <c r="XAT107" s="117"/>
      <c r="XAU107" s="117"/>
      <c r="XAV107" s="117"/>
      <c r="XAW107" s="117"/>
      <c r="XAX107" s="117"/>
      <c r="XAY107" s="117"/>
      <c r="XAZ107" s="117"/>
      <c r="XBA107" s="117"/>
      <c r="XBB107" s="117"/>
      <c r="XBC107" s="117"/>
      <c r="XBD107" s="117"/>
      <c r="XBE107" s="117"/>
      <c r="XBF107" s="117"/>
      <c r="XBG107" s="117"/>
      <c r="XBH107" s="117"/>
      <c r="XBI107" s="117"/>
      <c r="XBJ107" s="117"/>
      <c r="XBK107" s="117"/>
      <c r="XBL107" s="117"/>
      <c r="XBM107" s="117"/>
      <c r="XBN107" s="117"/>
      <c r="XBO107" s="117"/>
      <c r="XBP107" s="117"/>
      <c r="XBQ107" s="117"/>
      <c r="XBR107" s="117"/>
      <c r="XBS107" s="117"/>
      <c r="XBT107" s="117"/>
      <c r="XBU107" s="117"/>
      <c r="XBV107" s="117"/>
      <c r="XBW107" s="117"/>
      <c r="XBX107" s="117"/>
      <c r="XBY107" s="117"/>
      <c r="XBZ107" s="117"/>
      <c r="XCA107" s="117"/>
      <c r="XCB107" s="117"/>
      <c r="XCC107" s="117"/>
      <c r="XCD107" s="117"/>
      <c r="XCE107" s="117"/>
      <c r="XCF107" s="117"/>
      <c r="XCG107" s="117"/>
      <c r="XCH107" s="117"/>
      <c r="XCI107" s="117"/>
      <c r="XCJ107" s="117"/>
      <c r="XCK107" s="117"/>
      <c r="XCL107" s="117"/>
      <c r="XCM107" s="117"/>
      <c r="XCN107" s="117"/>
      <c r="XCO107" s="117"/>
      <c r="XCP107" s="117"/>
      <c r="XCQ107" s="117"/>
      <c r="XCR107" s="117"/>
      <c r="XCS107" s="117"/>
      <c r="XCT107" s="117"/>
      <c r="XCU107" s="117"/>
      <c r="XCV107" s="117"/>
      <c r="XCW107" s="117"/>
      <c r="XCX107" s="117"/>
      <c r="XCY107" s="117"/>
      <c r="XCZ107" s="117"/>
      <c r="XDA107" s="117"/>
      <c r="XDB107" s="117"/>
      <c r="XDC107" s="117"/>
      <c r="XDD107" s="117"/>
      <c r="XDE107" s="117"/>
      <c r="XDF107" s="117"/>
      <c r="XDG107" s="117"/>
      <c r="XDH107" s="117"/>
      <c r="XDI107" s="117"/>
      <c r="XDJ107" s="117"/>
      <c r="XDK107" s="117"/>
      <c r="XDL107" s="117"/>
      <c r="XDM107" s="117"/>
      <c r="XDN107" s="117"/>
      <c r="XDO107" s="117"/>
      <c r="XDP107" s="117"/>
      <c r="XDQ107" s="117"/>
      <c r="XDR107" s="117"/>
      <c r="XDS107" s="117"/>
      <c r="XDT107" s="117"/>
      <c r="XDU107" s="117"/>
      <c r="XDV107" s="117"/>
      <c r="XDW107" s="117"/>
      <c r="XDX107" s="117"/>
      <c r="XDY107" s="117"/>
      <c r="XDZ107" s="117"/>
      <c r="XEA107" s="117"/>
      <c r="XEB107" s="117"/>
      <c r="XEC107" s="117"/>
      <c r="XED107" s="117"/>
      <c r="XEE107" s="117"/>
      <c r="XEF107" s="117"/>
      <c r="XEG107" s="117"/>
      <c r="XEH107" s="117"/>
      <c r="XEI107" s="117"/>
      <c r="XEJ107" s="117"/>
      <c r="XEK107" s="117"/>
      <c r="XEL107" s="117"/>
      <c r="XEM107" s="117"/>
      <c r="XEN107" s="117"/>
      <c r="XEO107" s="117"/>
      <c r="XEP107" s="117"/>
      <c r="XEQ107" s="117"/>
      <c r="XER107" s="117"/>
      <c r="XES107" s="117"/>
      <c r="XET107" s="117"/>
      <c r="XEU107" s="117"/>
      <c r="XEV107" s="117"/>
      <c r="XEW107" s="117"/>
      <c r="XEX107" s="117"/>
      <c r="XEY107" s="117"/>
      <c r="XEZ107" s="117"/>
      <c r="XFA107" s="117"/>
      <c r="XFB107" s="117"/>
      <c r="XFC107" s="117"/>
      <c r="XFD107" s="117"/>
    </row>
    <row r="108" spans="2:16384">
      <c r="B108" s="5"/>
      <c r="C108" s="57" t="s">
        <v>141</v>
      </c>
      <c r="D108" s="32"/>
      <c r="E108" s="32"/>
      <c r="F108" s="32"/>
      <c r="G108" s="32"/>
      <c r="H108" s="32"/>
      <c r="I108" s="32"/>
      <c r="J108" s="32"/>
      <c r="K108" s="116"/>
      <c r="L108" s="362">
        <v>0</v>
      </c>
      <c r="M108" s="362"/>
      <c r="N108" s="362"/>
      <c r="O108" s="362"/>
      <c r="P108" s="362"/>
      <c r="Q108" s="362"/>
      <c r="R108" s="362"/>
      <c r="S108" s="118"/>
      <c r="T108" s="6"/>
      <c r="V108" s="81"/>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7"/>
      <c r="CR108" s="117"/>
      <c r="CS108" s="117"/>
      <c r="CT108" s="117"/>
      <c r="CU108" s="117"/>
      <c r="CV108" s="117"/>
      <c r="CW108" s="117"/>
      <c r="CX108" s="117"/>
      <c r="CY108" s="117"/>
      <c r="CZ108" s="117"/>
      <c r="DA108" s="117"/>
      <c r="DB108" s="117"/>
      <c r="DC108" s="117"/>
      <c r="DD108" s="117"/>
      <c r="DE108" s="117"/>
      <c r="DF108" s="117"/>
      <c r="DG108" s="117"/>
      <c r="DH108" s="117"/>
      <c r="DI108" s="117"/>
      <c r="DJ108" s="117"/>
      <c r="DK108" s="117"/>
      <c r="DL108" s="117"/>
      <c r="DM108" s="117"/>
      <c r="DN108" s="117"/>
      <c r="DO108" s="117"/>
      <c r="DP108" s="117"/>
      <c r="DQ108" s="117"/>
      <c r="DR108" s="117"/>
      <c r="DS108" s="117"/>
      <c r="DT108" s="117"/>
      <c r="DU108" s="117"/>
      <c r="DV108" s="117"/>
      <c r="DW108" s="117"/>
      <c r="DX108" s="117"/>
      <c r="DY108" s="117"/>
      <c r="DZ108" s="117"/>
      <c r="EA108" s="117"/>
      <c r="EB108" s="117"/>
      <c r="EC108" s="117"/>
      <c r="ED108" s="117"/>
      <c r="EE108" s="117"/>
      <c r="EF108" s="117"/>
      <c r="EG108" s="117"/>
      <c r="EH108" s="117"/>
      <c r="EI108" s="117"/>
      <c r="EJ108" s="117"/>
      <c r="EK108" s="117"/>
      <c r="EL108" s="117"/>
      <c r="EM108" s="117"/>
      <c r="EN108" s="117"/>
      <c r="EO108" s="117"/>
      <c r="EP108" s="117"/>
      <c r="EQ108" s="117"/>
      <c r="ER108" s="117"/>
      <c r="ES108" s="117"/>
      <c r="ET108" s="117"/>
      <c r="EU108" s="117"/>
      <c r="EV108" s="117"/>
      <c r="EW108" s="117"/>
      <c r="EX108" s="117"/>
      <c r="EY108" s="117"/>
      <c r="EZ108" s="117"/>
      <c r="FA108" s="117"/>
      <c r="FB108" s="117"/>
      <c r="FC108" s="117"/>
      <c r="FD108" s="117"/>
      <c r="FE108" s="117"/>
      <c r="FF108" s="117"/>
      <c r="FG108" s="117"/>
      <c r="FH108" s="117"/>
      <c r="FI108" s="117"/>
      <c r="FJ108" s="117"/>
      <c r="FK108" s="117"/>
      <c r="FL108" s="117"/>
      <c r="FM108" s="117"/>
      <c r="FN108" s="117"/>
      <c r="FO108" s="117"/>
      <c r="FP108" s="117"/>
      <c r="FQ108" s="117"/>
      <c r="FR108" s="117"/>
      <c r="FS108" s="117"/>
      <c r="FT108" s="117"/>
      <c r="FU108" s="117"/>
      <c r="FV108" s="117"/>
      <c r="FW108" s="117"/>
      <c r="FX108" s="117"/>
      <c r="FY108" s="117"/>
      <c r="FZ108" s="117"/>
      <c r="GA108" s="117"/>
      <c r="GB108" s="117"/>
      <c r="GC108" s="117"/>
      <c r="GD108" s="117"/>
      <c r="GE108" s="117"/>
      <c r="GF108" s="117"/>
      <c r="GG108" s="117"/>
      <c r="GH108" s="117"/>
      <c r="GI108" s="117"/>
      <c r="GJ108" s="117"/>
      <c r="GK108" s="117"/>
      <c r="GL108" s="117"/>
      <c r="GM108" s="117"/>
      <c r="GN108" s="117"/>
      <c r="GO108" s="117"/>
      <c r="GP108" s="117"/>
      <c r="GQ108" s="117"/>
      <c r="GR108" s="117"/>
      <c r="GS108" s="117"/>
      <c r="GT108" s="117"/>
      <c r="GU108" s="117"/>
      <c r="GV108" s="117"/>
      <c r="GW108" s="117"/>
      <c r="GX108" s="117"/>
      <c r="GY108" s="117"/>
      <c r="GZ108" s="117"/>
      <c r="HA108" s="117"/>
      <c r="HB108" s="117"/>
      <c r="HC108" s="117"/>
      <c r="HD108" s="117"/>
      <c r="HE108" s="117"/>
      <c r="HF108" s="117"/>
      <c r="HG108" s="117"/>
      <c r="HH108" s="117"/>
      <c r="HI108" s="117"/>
      <c r="HJ108" s="117"/>
      <c r="HK108" s="117"/>
      <c r="HL108" s="117"/>
      <c r="HM108" s="117"/>
      <c r="HN108" s="117"/>
      <c r="HO108" s="117"/>
      <c r="HP108" s="117"/>
      <c r="HQ108" s="117"/>
      <c r="HR108" s="117"/>
      <c r="HS108" s="117"/>
      <c r="HT108" s="117"/>
      <c r="HU108" s="117"/>
      <c r="HV108" s="117"/>
      <c r="HW108" s="117"/>
      <c r="HX108" s="117"/>
      <c r="HY108" s="117"/>
      <c r="HZ108" s="117"/>
      <c r="IA108" s="117"/>
      <c r="IB108" s="117"/>
      <c r="IC108" s="117"/>
      <c r="ID108" s="117"/>
      <c r="IE108" s="117"/>
      <c r="IF108" s="117"/>
      <c r="IG108" s="117"/>
      <c r="IH108" s="117"/>
      <c r="II108" s="117"/>
      <c r="IJ108" s="117"/>
      <c r="IK108" s="117"/>
      <c r="IL108" s="117"/>
      <c r="IM108" s="117"/>
      <c r="IN108" s="117"/>
      <c r="IO108" s="117"/>
      <c r="IP108" s="117"/>
      <c r="IQ108" s="117"/>
      <c r="IR108" s="117"/>
      <c r="IS108" s="117"/>
      <c r="IT108" s="117"/>
      <c r="IU108" s="117"/>
      <c r="IV108" s="117"/>
      <c r="IW108" s="117"/>
      <c r="IX108" s="117"/>
      <c r="IY108" s="117"/>
      <c r="IZ108" s="117"/>
      <c r="JA108" s="117"/>
      <c r="JB108" s="117"/>
      <c r="JC108" s="117"/>
      <c r="JD108" s="117"/>
      <c r="JE108" s="117"/>
      <c r="JF108" s="117"/>
      <c r="JG108" s="117"/>
      <c r="JH108" s="117"/>
      <c r="JI108" s="117"/>
      <c r="JJ108" s="117"/>
      <c r="JK108" s="117"/>
      <c r="JL108" s="117"/>
      <c r="JM108" s="117"/>
      <c r="JN108" s="117"/>
      <c r="JO108" s="117"/>
      <c r="JP108" s="117"/>
      <c r="JQ108" s="117"/>
      <c r="JR108" s="117"/>
      <c r="JS108" s="117"/>
      <c r="JT108" s="117"/>
      <c r="JU108" s="117"/>
      <c r="JV108" s="117"/>
      <c r="JW108" s="117"/>
      <c r="JX108" s="117"/>
      <c r="JY108" s="117"/>
      <c r="JZ108" s="117"/>
      <c r="KA108" s="117"/>
      <c r="KB108" s="117"/>
      <c r="KC108" s="117"/>
      <c r="KD108" s="117"/>
      <c r="KE108" s="117"/>
      <c r="KF108" s="117"/>
      <c r="KG108" s="117"/>
      <c r="KH108" s="117"/>
      <c r="KI108" s="117"/>
      <c r="KJ108" s="117"/>
      <c r="KK108" s="117"/>
      <c r="KL108" s="117"/>
      <c r="KM108" s="117"/>
      <c r="KN108" s="117"/>
      <c r="KO108" s="117"/>
      <c r="KP108" s="117"/>
      <c r="KQ108" s="117"/>
      <c r="KR108" s="117"/>
      <c r="KS108" s="117"/>
      <c r="KT108" s="117"/>
      <c r="KU108" s="117"/>
      <c r="KV108" s="117"/>
      <c r="KW108" s="117"/>
      <c r="KX108" s="117"/>
      <c r="KY108" s="117"/>
      <c r="KZ108" s="117"/>
      <c r="LA108" s="117"/>
      <c r="LB108" s="117"/>
      <c r="LC108" s="117"/>
      <c r="LD108" s="117"/>
      <c r="LE108" s="117"/>
      <c r="LF108" s="117"/>
      <c r="LG108" s="117"/>
      <c r="LH108" s="117"/>
      <c r="LI108" s="117"/>
      <c r="LJ108" s="117"/>
      <c r="LK108" s="117"/>
      <c r="LL108" s="117"/>
      <c r="LM108" s="117"/>
      <c r="LN108" s="117"/>
      <c r="LO108" s="117"/>
      <c r="LP108" s="117"/>
      <c r="LQ108" s="117"/>
      <c r="LR108" s="117"/>
      <c r="LS108" s="117"/>
      <c r="LT108" s="117"/>
      <c r="LU108" s="117"/>
      <c r="LV108" s="117"/>
      <c r="LW108" s="117"/>
      <c r="LX108" s="117"/>
      <c r="LY108" s="117"/>
      <c r="LZ108" s="117"/>
      <c r="MA108" s="117"/>
      <c r="MB108" s="117"/>
      <c r="MC108" s="117"/>
      <c r="MD108" s="117"/>
      <c r="ME108" s="117"/>
      <c r="MF108" s="117"/>
      <c r="MG108" s="117"/>
      <c r="MH108" s="117"/>
      <c r="MI108" s="117"/>
      <c r="MJ108" s="117"/>
      <c r="MK108" s="117"/>
      <c r="ML108" s="117"/>
      <c r="MM108" s="117"/>
      <c r="MN108" s="117"/>
      <c r="MO108" s="117"/>
      <c r="MP108" s="117"/>
      <c r="MQ108" s="117"/>
      <c r="MR108" s="117"/>
      <c r="MS108" s="117"/>
      <c r="MT108" s="117"/>
      <c r="MU108" s="117"/>
      <c r="MV108" s="117"/>
      <c r="MW108" s="117"/>
      <c r="MX108" s="117"/>
      <c r="MY108" s="117"/>
      <c r="MZ108" s="117"/>
      <c r="NA108" s="117"/>
      <c r="NB108" s="117"/>
      <c r="NC108" s="117"/>
      <c r="ND108" s="117"/>
      <c r="NE108" s="117"/>
      <c r="NF108" s="117"/>
      <c r="NG108" s="117"/>
      <c r="NH108" s="117"/>
      <c r="NI108" s="117"/>
      <c r="NJ108" s="117"/>
      <c r="NK108" s="117"/>
      <c r="NL108" s="117"/>
      <c r="NM108" s="117"/>
      <c r="NN108" s="117"/>
      <c r="NO108" s="117"/>
      <c r="NP108" s="117"/>
      <c r="NQ108" s="117"/>
      <c r="NR108" s="117"/>
      <c r="NS108" s="117"/>
      <c r="NT108" s="117"/>
      <c r="NU108" s="117"/>
      <c r="NV108" s="117"/>
      <c r="NW108" s="117"/>
      <c r="NX108" s="117"/>
      <c r="NY108" s="117"/>
      <c r="NZ108" s="117"/>
      <c r="OA108" s="117"/>
      <c r="OB108" s="117"/>
      <c r="OC108" s="117"/>
      <c r="OD108" s="117"/>
      <c r="OE108" s="117"/>
      <c r="OF108" s="117"/>
      <c r="OG108" s="117"/>
      <c r="OH108" s="117"/>
      <c r="OI108" s="117"/>
      <c r="OJ108" s="117"/>
      <c r="OK108" s="117"/>
      <c r="OL108" s="117"/>
      <c r="OM108" s="117"/>
      <c r="ON108" s="117"/>
      <c r="OO108" s="117"/>
      <c r="OP108" s="117"/>
      <c r="OQ108" s="117"/>
      <c r="OR108" s="117"/>
      <c r="OS108" s="117"/>
      <c r="OT108" s="117"/>
      <c r="OU108" s="117"/>
      <c r="OV108" s="117"/>
      <c r="OW108" s="117"/>
      <c r="OX108" s="117"/>
      <c r="OY108" s="117"/>
      <c r="OZ108" s="117"/>
      <c r="PA108" s="117"/>
      <c r="PB108" s="117"/>
      <c r="PC108" s="117"/>
      <c r="PD108" s="117"/>
      <c r="PE108" s="117"/>
      <c r="PF108" s="117"/>
      <c r="PG108" s="117"/>
      <c r="PH108" s="117"/>
      <c r="PI108" s="117"/>
      <c r="PJ108" s="117"/>
      <c r="PK108" s="117"/>
      <c r="PL108" s="117"/>
      <c r="PM108" s="117"/>
      <c r="PN108" s="117"/>
      <c r="PO108" s="117"/>
      <c r="PP108" s="117"/>
      <c r="PQ108" s="117"/>
      <c r="PR108" s="117"/>
      <c r="PS108" s="117"/>
      <c r="PT108" s="117"/>
      <c r="PU108" s="117"/>
      <c r="PV108" s="117"/>
      <c r="PW108" s="117"/>
      <c r="PX108" s="117"/>
      <c r="PY108" s="117"/>
      <c r="PZ108" s="117"/>
      <c r="QA108" s="117"/>
      <c r="QB108" s="117"/>
      <c r="QC108" s="117"/>
      <c r="QD108" s="117"/>
      <c r="QE108" s="117"/>
      <c r="QF108" s="117"/>
      <c r="QG108" s="117"/>
      <c r="QH108" s="117"/>
      <c r="QI108" s="117"/>
      <c r="QJ108" s="117"/>
      <c r="QK108" s="117"/>
      <c r="QL108" s="117"/>
      <c r="QM108" s="117"/>
      <c r="QN108" s="117"/>
      <c r="QO108" s="117"/>
      <c r="QP108" s="117"/>
      <c r="QQ108" s="117"/>
      <c r="QR108" s="117"/>
      <c r="QS108" s="117"/>
      <c r="QT108" s="117"/>
      <c r="QU108" s="117"/>
      <c r="QV108" s="117"/>
      <c r="QW108" s="117"/>
      <c r="QX108" s="117"/>
      <c r="QY108" s="117"/>
      <c r="QZ108" s="117"/>
      <c r="RA108" s="117"/>
      <c r="RB108" s="117"/>
      <c r="RC108" s="117"/>
      <c r="RD108" s="117"/>
      <c r="RE108" s="117"/>
      <c r="RF108" s="117"/>
      <c r="RG108" s="117"/>
      <c r="RH108" s="117"/>
      <c r="RI108" s="117"/>
      <c r="RJ108" s="117"/>
      <c r="RK108" s="117"/>
      <c r="RL108" s="117"/>
      <c r="RM108" s="117"/>
      <c r="RN108" s="117"/>
      <c r="RO108" s="117"/>
      <c r="RP108" s="117"/>
      <c r="RQ108" s="117"/>
      <c r="RR108" s="117"/>
      <c r="RS108" s="117"/>
      <c r="RT108" s="117"/>
      <c r="RU108" s="117"/>
      <c r="RV108" s="117"/>
      <c r="RW108" s="117"/>
      <c r="RX108" s="117"/>
      <c r="RY108" s="117"/>
      <c r="RZ108" s="117"/>
      <c r="SA108" s="117"/>
      <c r="SB108" s="117"/>
      <c r="SC108" s="117"/>
      <c r="SD108" s="117"/>
      <c r="SE108" s="117"/>
      <c r="SF108" s="117"/>
      <c r="SG108" s="117"/>
      <c r="SH108" s="117"/>
      <c r="SI108" s="117"/>
      <c r="SJ108" s="117"/>
      <c r="SK108" s="117"/>
      <c r="SL108" s="117"/>
      <c r="SM108" s="117"/>
      <c r="SN108" s="117"/>
      <c r="SO108" s="117"/>
      <c r="SP108" s="117"/>
      <c r="SQ108" s="117"/>
      <c r="SR108" s="117"/>
      <c r="SS108" s="117"/>
      <c r="ST108" s="117"/>
      <c r="SU108" s="117"/>
      <c r="SV108" s="117"/>
      <c r="SW108" s="117"/>
      <c r="SX108" s="117"/>
      <c r="SY108" s="117"/>
      <c r="SZ108" s="117"/>
      <c r="TA108" s="117"/>
      <c r="TB108" s="117"/>
      <c r="TC108" s="117"/>
      <c r="TD108" s="117"/>
      <c r="TE108" s="117"/>
      <c r="TF108" s="117"/>
      <c r="TG108" s="117"/>
      <c r="TH108" s="117"/>
      <c r="TI108" s="117"/>
      <c r="TJ108" s="117"/>
      <c r="TK108" s="117"/>
      <c r="TL108" s="117"/>
      <c r="TM108" s="117"/>
      <c r="TN108" s="117"/>
      <c r="TO108" s="117"/>
      <c r="TP108" s="117"/>
      <c r="TQ108" s="117"/>
      <c r="TR108" s="117"/>
      <c r="TS108" s="117"/>
      <c r="TT108" s="117"/>
      <c r="TU108" s="117"/>
      <c r="TV108" s="117"/>
      <c r="TW108" s="117"/>
      <c r="TX108" s="117"/>
      <c r="TY108" s="117"/>
      <c r="TZ108" s="117"/>
      <c r="UA108" s="117"/>
      <c r="UB108" s="117"/>
      <c r="UC108" s="117"/>
      <c r="UD108" s="117"/>
      <c r="UE108" s="117"/>
      <c r="UF108" s="117"/>
      <c r="UG108" s="117"/>
      <c r="UH108" s="117"/>
      <c r="UI108" s="117"/>
      <c r="UJ108" s="117"/>
      <c r="UK108" s="117"/>
      <c r="UL108" s="117"/>
      <c r="UM108" s="117"/>
      <c r="UN108" s="117"/>
      <c r="UO108" s="117"/>
      <c r="UP108" s="117"/>
      <c r="UQ108" s="117"/>
      <c r="UR108" s="117"/>
      <c r="US108" s="117"/>
      <c r="UT108" s="117"/>
      <c r="UU108" s="117"/>
      <c r="UV108" s="117"/>
      <c r="UW108" s="117"/>
      <c r="UX108" s="117"/>
      <c r="UY108" s="117"/>
      <c r="UZ108" s="117"/>
      <c r="VA108" s="117"/>
      <c r="VB108" s="117"/>
      <c r="VC108" s="117"/>
      <c r="VD108" s="117"/>
      <c r="VE108" s="117"/>
      <c r="VF108" s="117"/>
      <c r="VG108" s="117"/>
      <c r="VH108" s="117"/>
      <c r="VI108" s="117"/>
      <c r="VJ108" s="117"/>
      <c r="VK108" s="117"/>
      <c r="VL108" s="117"/>
      <c r="VM108" s="117"/>
      <c r="VN108" s="117"/>
      <c r="VO108" s="117"/>
      <c r="VP108" s="117"/>
      <c r="VQ108" s="117"/>
      <c r="VR108" s="117"/>
      <c r="VS108" s="117"/>
      <c r="VT108" s="117"/>
      <c r="VU108" s="117"/>
      <c r="VV108" s="117"/>
      <c r="VW108" s="117"/>
      <c r="VX108" s="117"/>
      <c r="VY108" s="117"/>
      <c r="VZ108" s="117"/>
      <c r="WA108" s="117"/>
      <c r="WB108" s="117"/>
      <c r="WC108" s="117"/>
      <c r="WD108" s="117"/>
      <c r="WE108" s="117"/>
      <c r="WF108" s="117"/>
      <c r="WG108" s="117"/>
      <c r="WH108" s="117"/>
      <c r="WI108" s="117"/>
      <c r="WJ108" s="117"/>
      <c r="WK108" s="117"/>
      <c r="WL108" s="117"/>
      <c r="WM108" s="117"/>
      <c r="WN108" s="117"/>
      <c r="WO108" s="117"/>
      <c r="WP108" s="117"/>
      <c r="WQ108" s="117"/>
      <c r="WR108" s="117"/>
      <c r="WS108" s="117"/>
      <c r="WT108" s="117"/>
      <c r="WU108" s="117"/>
      <c r="WV108" s="117"/>
      <c r="WW108" s="117"/>
      <c r="WX108" s="117"/>
      <c r="WY108" s="117"/>
      <c r="WZ108" s="117"/>
      <c r="XA108" s="117"/>
      <c r="XB108" s="117"/>
      <c r="XC108" s="117"/>
      <c r="XD108" s="117"/>
      <c r="XE108" s="117"/>
      <c r="XF108" s="117"/>
      <c r="XG108" s="117"/>
      <c r="XH108" s="117"/>
      <c r="XI108" s="117"/>
      <c r="XJ108" s="117"/>
      <c r="XK108" s="117"/>
      <c r="XL108" s="117"/>
      <c r="XM108" s="117"/>
      <c r="XN108" s="117"/>
      <c r="XO108" s="117"/>
      <c r="XP108" s="117"/>
      <c r="XQ108" s="117"/>
      <c r="XR108" s="117"/>
      <c r="XS108" s="117"/>
      <c r="XT108" s="117"/>
      <c r="XU108" s="117"/>
      <c r="XV108" s="117"/>
      <c r="XW108" s="117"/>
      <c r="XX108" s="117"/>
      <c r="XY108" s="117"/>
      <c r="XZ108" s="117"/>
      <c r="YA108" s="117"/>
      <c r="YB108" s="117"/>
      <c r="YC108" s="117"/>
      <c r="YD108" s="117"/>
      <c r="YE108" s="117"/>
      <c r="YF108" s="117"/>
      <c r="YG108" s="117"/>
      <c r="YH108" s="117"/>
      <c r="YI108" s="117"/>
      <c r="YJ108" s="117"/>
      <c r="YK108" s="117"/>
      <c r="YL108" s="117"/>
      <c r="YM108" s="117"/>
      <c r="YN108" s="117"/>
      <c r="YO108" s="117"/>
      <c r="YP108" s="117"/>
      <c r="YQ108" s="117"/>
      <c r="YR108" s="117"/>
      <c r="YS108" s="117"/>
      <c r="YT108" s="117"/>
      <c r="YU108" s="117"/>
      <c r="YV108" s="117"/>
      <c r="YW108" s="117"/>
      <c r="YX108" s="117"/>
      <c r="YY108" s="117"/>
      <c r="YZ108" s="117"/>
      <c r="ZA108" s="117"/>
      <c r="ZB108" s="117"/>
      <c r="ZC108" s="117"/>
      <c r="ZD108" s="117"/>
      <c r="ZE108" s="117"/>
      <c r="ZF108" s="117"/>
      <c r="ZG108" s="117"/>
      <c r="ZH108" s="117"/>
      <c r="ZI108" s="117"/>
      <c r="ZJ108" s="117"/>
      <c r="ZK108" s="117"/>
      <c r="ZL108" s="117"/>
      <c r="ZM108" s="117"/>
      <c r="ZN108" s="117"/>
      <c r="ZO108" s="117"/>
      <c r="ZP108" s="117"/>
      <c r="ZQ108" s="117"/>
      <c r="ZR108" s="117"/>
      <c r="ZS108" s="117"/>
      <c r="ZT108" s="117"/>
      <c r="ZU108" s="117"/>
      <c r="ZV108" s="117"/>
      <c r="ZW108" s="117"/>
      <c r="ZX108" s="117"/>
      <c r="ZY108" s="117"/>
      <c r="ZZ108" s="117"/>
      <c r="AAA108" s="117"/>
      <c r="AAB108" s="117"/>
      <c r="AAC108" s="117"/>
      <c r="AAD108" s="117"/>
      <c r="AAE108" s="117"/>
      <c r="AAF108" s="117"/>
      <c r="AAG108" s="117"/>
      <c r="AAH108" s="117"/>
      <c r="AAI108" s="117"/>
      <c r="AAJ108" s="117"/>
      <c r="AAK108" s="117"/>
      <c r="AAL108" s="117"/>
      <c r="AAM108" s="117"/>
      <c r="AAN108" s="117"/>
      <c r="AAO108" s="117"/>
      <c r="AAP108" s="117"/>
      <c r="AAQ108" s="117"/>
      <c r="AAR108" s="117"/>
      <c r="AAS108" s="117"/>
      <c r="AAT108" s="117"/>
      <c r="AAU108" s="117"/>
      <c r="AAV108" s="117"/>
      <c r="AAW108" s="117"/>
      <c r="AAX108" s="117"/>
      <c r="AAY108" s="117"/>
      <c r="AAZ108" s="117"/>
      <c r="ABA108" s="117"/>
      <c r="ABB108" s="117"/>
      <c r="ABC108" s="117"/>
      <c r="ABD108" s="117"/>
      <c r="ABE108" s="117"/>
      <c r="ABF108" s="117"/>
      <c r="ABG108" s="117"/>
      <c r="ABH108" s="117"/>
      <c r="ABI108" s="117"/>
      <c r="ABJ108" s="117"/>
      <c r="ABK108" s="117"/>
      <c r="ABL108" s="117"/>
      <c r="ABM108" s="117"/>
      <c r="ABN108" s="117"/>
      <c r="ABO108" s="117"/>
      <c r="ABP108" s="117"/>
      <c r="ABQ108" s="117"/>
      <c r="ABR108" s="117"/>
      <c r="ABS108" s="117"/>
      <c r="ABT108" s="117"/>
      <c r="ABU108" s="117"/>
      <c r="ABV108" s="117"/>
      <c r="ABW108" s="117"/>
      <c r="ABX108" s="117"/>
      <c r="ABY108" s="117"/>
      <c r="ABZ108" s="117"/>
      <c r="ACA108" s="117"/>
      <c r="ACB108" s="117"/>
      <c r="ACC108" s="117"/>
      <c r="ACD108" s="117"/>
      <c r="ACE108" s="117"/>
      <c r="ACF108" s="117"/>
      <c r="ACG108" s="117"/>
      <c r="ACH108" s="117"/>
      <c r="ACI108" s="117"/>
      <c r="ACJ108" s="117"/>
      <c r="ACK108" s="117"/>
      <c r="ACL108" s="117"/>
      <c r="ACM108" s="117"/>
      <c r="ACN108" s="117"/>
      <c r="ACO108" s="117"/>
      <c r="ACP108" s="117"/>
      <c r="ACQ108" s="117"/>
      <c r="ACR108" s="117"/>
      <c r="ACS108" s="117"/>
      <c r="ACT108" s="117"/>
      <c r="ACU108" s="117"/>
      <c r="ACV108" s="117"/>
      <c r="ACW108" s="117"/>
      <c r="ACX108" s="117"/>
      <c r="ACY108" s="117"/>
      <c r="ACZ108" s="117"/>
      <c r="ADA108" s="117"/>
      <c r="ADB108" s="117"/>
      <c r="ADC108" s="117"/>
      <c r="ADD108" s="117"/>
      <c r="ADE108" s="117"/>
      <c r="ADF108" s="117"/>
      <c r="ADG108" s="117"/>
      <c r="ADH108" s="117"/>
      <c r="ADI108" s="117"/>
      <c r="ADJ108" s="117"/>
      <c r="ADK108" s="117"/>
      <c r="ADL108" s="117"/>
      <c r="ADM108" s="117"/>
      <c r="ADN108" s="117"/>
      <c r="ADO108" s="117"/>
      <c r="ADP108" s="117"/>
      <c r="ADQ108" s="117"/>
      <c r="ADR108" s="117"/>
      <c r="ADS108" s="117"/>
      <c r="ADT108" s="117"/>
      <c r="ADU108" s="117"/>
      <c r="ADV108" s="117"/>
      <c r="ADW108" s="117"/>
      <c r="ADX108" s="117"/>
      <c r="ADY108" s="117"/>
      <c r="ADZ108" s="117"/>
      <c r="AEA108" s="117"/>
      <c r="AEB108" s="117"/>
      <c r="AEC108" s="117"/>
      <c r="AED108" s="117"/>
      <c r="AEE108" s="117"/>
      <c r="AEF108" s="117"/>
      <c r="AEG108" s="117"/>
      <c r="AEH108" s="117"/>
      <c r="AEI108" s="117"/>
      <c r="AEJ108" s="117"/>
      <c r="AEK108" s="117"/>
      <c r="AEL108" s="117"/>
      <c r="AEM108" s="117"/>
      <c r="AEN108" s="117"/>
      <c r="AEO108" s="117"/>
      <c r="AEP108" s="117"/>
      <c r="AEQ108" s="117"/>
      <c r="AER108" s="117"/>
      <c r="AES108" s="117"/>
      <c r="AET108" s="117"/>
      <c r="AEU108" s="117"/>
      <c r="AEV108" s="117"/>
      <c r="AEW108" s="117"/>
      <c r="AEX108" s="117"/>
      <c r="AEY108" s="117"/>
      <c r="AEZ108" s="117"/>
      <c r="AFA108" s="117"/>
      <c r="AFB108" s="117"/>
      <c r="AFC108" s="117"/>
      <c r="AFD108" s="117"/>
      <c r="AFE108" s="117"/>
      <c r="AFF108" s="117"/>
      <c r="AFG108" s="117"/>
      <c r="AFH108" s="117"/>
      <c r="AFI108" s="117"/>
      <c r="AFJ108" s="117"/>
      <c r="AFK108" s="117"/>
      <c r="AFL108" s="117"/>
      <c r="AFM108" s="117"/>
      <c r="AFN108" s="117"/>
      <c r="AFO108" s="117"/>
      <c r="AFP108" s="117"/>
      <c r="AFQ108" s="117"/>
      <c r="AFR108" s="117"/>
      <c r="AFS108" s="117"/>
      <c r="AFT108" s="117"/>
      <c r="AFU108" s="117"/>
      <c r="AFV108" s="117"/>
      <c r="AFW108" s="117"/>
      <c r="AFX108" s="117"/>
      <c r="AFY108" s="117"/>
      <c r="AFZ108" s="117"/>
      <c r="AGA108" s="117"/>
      <c r="AGB108" s="117"/>
      <c r="AGC108" s="117"/>
      <c r="AGD108" s="117"/>
      <c r="AGE108" s="117"/>
      <c r="AGF108" s="117"/>
      <c r="AGG108" s="117"/>
      <c r="AGH108" s="117"/>
      <c r="AGI108" s="117"/>
      <c r="AGJ108" s="117"/>
      <c r="AGK108" s="117"/>
      <c r="AGL108" s="117"/>
      <c r="AGM108" s="117"/>
      <c r="AGN108" s="117"/>
      <c r="AGO108" s="117"/>
      <c r="AGP108" s="117"/>
      <c r="AGQ108" s="117"/>
      <c r="AGR108" s="117"/>
      <c r="AGS108" s="117"/>
      <c r="AGT108" s="117"/>
      <c r="AGU108" s="117"/>
      <c r="AGV108" s="117"/>
      <c r="AGW108" s="117"/>
      <c r="AGX108" s="117"/>
      <c r="AGY108" s="117"/>
      <c r="AGZ108" s="117"/>
      <c r="AHA108" s="117"/>
      <c r="AHB108" s="117"/>
      <c r="AHC108" s="117"/>
      <c r="AHD108" s="117"/>
      <c r="AHE108" s="117"/>
      <c r="AHF108" s="117"/>
      <c r="AHG108" s="117"/>
      <c r="AHH108" s="117"/>
      <c r="AHI108" s="117"/>
      <c r="AHJ108" s="117"/>
      <c r="AHK108" s="117"/>
      <c r="AHL108" s="117"/>
      <c r="AHM108" s="117"/>
      <c r="AHN108" s="117"/>
      <c r="AHO108" s="117"/>
      <c r="AHP108" s="117"/>
      <c r="AHQ108" s="117"/>
      <c r="AHR108" s="117"/>
      <c r="AHS108" s="117"/>
      <c r="AHT108" s="117"/>
      <c r="AHU108" s="117"/>
      <c r="AHV108" s="117"/>
      <c r="AHW108" s="117"/>
      <c r="AHX108" s="117"/>
      <c r="AHY108" s="117"/>
      <c r="AHZ108" s="117"/>
      <c r="AIA108" s="117"/>
      <c r="AIB108" s="117"/>
      <c r="AIC108" s="117"/>
      <c r="AID108" s="117"/>
      <c r="AIE108" s="117"/>
      <c r="AIF108" s="117"/>
      <c r="AIG108" s="117"/>
      <c r="AIH108" s="117"/>
      <c r="AII108" s="117"/>
      <c r="AIJ108" s="117"/>
      <c r="AIK108" s="117"/>
      <c r="AIL108" s="117"/>
      <c r="AIM108" s="117"/>
      <c r="AIN108" s="117"/>
      <c r="AIO108" s="117"/>
      <c r="AIP108" s="117"/>
      <c r="AIQ108" s="117"/>
      <c r="AIR108" s="117"/>
      <c r="AIS108" s="117"/>
      <c r="AIT108" s="117"/>
      <c r="AIU108" s="117"/>
      <c r="AIV108" s="117"/>
      <c r="AIW108" s="117"/>
      <c r="AIX108" s="117"/>
      <c r="AIY108" s="117"/>
      <c r="AIZ108" s="117"/>
      <c r="AJA108" s="117"/>
      <c r="AJB108" s="117"/>
      <c r="AJC108" s="117"/>
      <c r="AJD108" s="117"/>
      <c r="AJE108" s="117"/>
      <c r="AJF108" s="117"/>
      <c r="AJG108" s="117"/>
      <c r="AJH108" s="117"/>
      <c r="AJI108" s="117"/>
      <c r="AJJ108" s="117"/>
      <c r="AJK108" s="117"/>
      <c r="AJL108" s="117"/>
      <c r="AJM108" s="117"/>
      <c r="AJN108" s="117"/>
      <c r="AJO108" s="117"/>
      <c r="AJP108" s="117"/>
      <c r="AJQ108" s="117"/>
      <c r="AJR108" s="117"/>
      <c r="AJS108" s="117"/>
      <c r="AJT108" s="117"/>
      <c r="AJU108" s="117"/>
      <c r="AJV108" s="117"/>
      <c r="AJW108" s="117"/>
      <c r="AJX108" s="117"/>
      <c r="AJY108" s="117"/>
      <c r="AJZ108" s="117"/>
      <c r="AKA108" s="117"/>
      <c r="AKB108" s="117"/>
      <c r="AKC108" s="117"/>
      <c r="AKD108" s="117"/>
      <c r="AKE108" s="117"/>
      <c r="AKF108" s="117"/>
      <c r="AKG108" s="117"/>
      <c r="AKH108" s="117"/>
      <c r="AKI108" s="117"/>
      <c r="AKJ108" s="117"/>
      <c r="AKK108" s="117"/>
      <c r="AKL108" s="117"/>
      <c r="AKM108" s="117"/>
      <c r="AKN108" s="117"/>
      <c r="AKO108" s="117"/>
      <c r="AKP108" s="117"/>
      <c r="AKQ108" s="117"/>
      <c r="AKR108" s="117"/>
      <c r="AKS108" s="117"/>
      <c r="AKT108" s="117"/>
      <c r="AKU108" s="117"/>
      <c r="AKV108" s="117"/>
      <c r="AKW108" s="117"/>
      <c r="AKX108" s="117"/>
      <c r="AKY108" s="117"/>
      <c r="AKZ108" s="117"/>
      <c r="ALA108" s="117"/>
      <c r="ALB108" s="117"/>
      <c r="ALC108" s="117"/>
      <c r="ALD108" s="117"/>
      <c r="ALE108" s="117"/>
      <c r="ALF108" s="117"/>
      <c r="ALG108" s="117"/>
      <c r="ALH108" s="117"/>
      <c r="ALI108" s="117"/>
      <c r="ALJ108" s="117"/>
      <c r="ALK108" s="117"/>
      <c r="ALL108" s="117"/>
      <c r="ALM108" s="117"/>
      <c r="ALN108" s="117"/>
      <c r="ALO108" s="117"/>
      <c r="ALP108" s="117"/>
      <c r="ALQ108" s="117"/>
      <c r="ALR108" s="117"/>
      <c r="ALS108" s="117"/>
      <c r="ALT108" s="117"/>
      <c r="ALU108" s="117"/>
      <c r="ALV108" s="117"/>
      <c r="ALW108" s="117"/>
      <c r="ALX108" s="117"/>
      <c r="ALY108" s="117"/>
      <c r="ALZ108" s="117"/>
      <c r="AMA108" s="117"/>
      <c r="AMB108" s="117"/>
      <c r="AMC108" s="117"/>
      <c r="AMD108" s="117"/>
      <c r="AME108" s="117"/>
      <c r="AMF108" s="117"/>
      <c r="AMG108" s="117"/>
      <c r="AMH108" s="117"/>
      <c r="AMI108" s="117"/>
      <c r="AMJ108" s="117"/>
      <c r="AMK108" s="117"/>
      <c r="AML108" s="117"/>
      <c r="AMM108" s="117"/>
      <c r="AMN108" s="117"/>
      <c r="AMO108" s="117"/>
      <c r="AMP108" s="117"/>
      <c r="AMQ108" s="117"/>
      <c r="AMR108" s="117"/>
      <c r="AMS108" s="117"/>
      <c r="AMT108" s="117"/>
      <c r="AMU108" s="117"/>
      <c r="AMV108" s="117"/>
      <c r="AMW108" s="117"/>
      <c r="AMX108" s="117"/>
      <c r="AMY108" s="117"/>
      <c r="AMZ108" s="117"/>
      <c r="ANA108" s="117"/>
      <c r="ANB108" s="117"/>
      <c r="ANC108" s="117"/>
      <c r="AND108" s="117"/>
      <c r="ANE108" s="117"/>
      <c r="ANF108" s="117"/>
      <c r="ANG108" s="117"/>
      <c r="ANH108" s="117"/>
      <c r="ANI108" s="117"/>
      <c r="ANJ108" s="117"/>
      <c r="ANK108" s="117"/>
      <c r="ANL108" s="117"/>
      <c r="ANM108" s="117"/>
      <c r="ANN108" s="117"/>
      <c r="ANO108" s="117"/>
      <c r="ANP108" s="117"/>
      <c r="ANQ108" s="117"/>
      <c r="ANR108" s="117"/>
      <c r="ANS108" s="117"/>
      <c r="ANT108" s="117"/>
      <c r="ANU108" s="117"/>
      <c r="ANV108" s="117"/>
      <c r="ANW108" s="117"/>
      <c r="ANX108" s="117"/>
      <c r="ANY108" s="117"/>
      <c r="ANZ108" s="117"/>
      <c r="AOA108" s="117"/>
      <c r="AOB108" s="117"/>
      <c r="AOC108" s="117"/>
      <c r="AOD108" s="117"/>
      <c r="AOE108" s="117"/>
      <c r="AOF108" s="117"/>
      <c r="AOG108" s="117"/>
      <c r="AOH108" s="117"/>
      <c r="AOI108" s="117"/>
      <c r="AOJ108" s="117"/>
      <c r="AOK108" s="117"/>
      <c r="AOL108" s="117"/>
      <c r="AOM108" s="117"/>
      <c r="AON108" s="117"/>
      <c r="AOO108" s="117"/>
      <c r="AOP108" s="117"/>
      <c r="AOQ108" s="117"/>
      <c r="AOR108" s="117"/>
      <c r="AOS108" s="117"/>
      <c r="AOT108" s="117"/>
      <c r="AOU108" s="117"/>
      <c r="AOV108" s="117"/>
      <c r="AOW108" s="117"/>
      <c r="AOX108" s="117"/>
      <c r="AOY108" s="117"/>
      <c r="AOZ108" s="117"/>
      <c r="APA108" s="117"/>
      <c r="APB108" s="117"/>
      <c r="APC108" s="117"/>
      <c r="APD108" s="117"/>
      <c r="APE108" s="117"/>
      <c r="APF108" s="117"/>
      <c r="APG108" s="117"/>
      <c r="APH108" s="117"/>
      <c r="API108" s="117"/>
      <c r="APJ108" s="117"/>
      <c r="APK108" s="117"/>
      <c r="APL108" s="117"/>
      <c r="APM108" s="117"/>
      <c r="APN108" s="117"/>
      <c r="APO108" s="117"/>
      <c r="APP108" s="117"/>
      <c r="APQ108" s="117"/>
      <c r="APR108" s="117"/>
      <c r="APS108" s="117"/>
      <c r="APT108" s="117"/>
      <c r="APU108" s="117"/>
      <c r="APV108" s="117"/>
      <c r="APW108" s="117"/>
      <c r="APX108" s="117"/>
      <c r="APY108" s="117"/>
      <c r="APZ108" s="117"/>
      <c r="AQA108" s="117"/>
      <c r="AQB108" s="117"/>
      <c r="AQC108" s="117"/>
      <c r="AQD108" s="117"/>
      <c r="AQE108" s="117"/>
      <c r="AQF108" s="117"/>
      <c r="AQG108" s="117"/>
      <c r="AQH108" s="117"/>
      <c r="AQI108" s="117"/>
      <c r="AQJ108" s="117"/>
      <c r="AQK108" s="117"/>
      <c r="AQL108" s="117"/>
      <c r="AQM108" s="117"/>
      <c r="AQN108" s="117"/>
      <c r="AQO108" s="117"/>
      <c r="AQP108" s="117"/>
      <c r="AQQ108" s="117"/>
      <c r="AQR108" s="117"/>
      <c r="AQS108" s="117"/>
      <c r="AQT108" s="117"/>
      <c r="AQU108" s="117"/>
      <c r="AQV108" s="117"/>
      <c r="AQW108" s="117"/>
      <c r="AQX108" s="117"/>
      <c r="AQY108" s="117"/>
      <c r="AQZ108" s="117"/>
      <c r="ARA108" s="117"/>
      <c r="ARB108" s="117"/>
      <c r="ARC108" s="117"/>
      <c r="ARD108" s="117"/>
      <c r="ARE108" s="117"/>
      <c r="ARF108" s="117"/>
      <c r="ARG108" s="117"/>
      <c r="ARH108" s="117"/>
      <c r="ARI108" s="117"/>
      <c r="ARJ108" s="117"/>
      <c r="ARK108" s="117"/>
      <c r="ARL108" s="117"/>
      <c r="ARM108" s="117"/>
      <c r="ARN108" s="117"/>
      <c r="ARO108" s="117"/>
      <c r="ARP108" s="117"/>
      <c r="ARQ108" s="117"/>
      <c r="ARR108" s="117"/>
      <c r="ARS108" s="117"/>
      <c r="ART108" s="117"/>
      <c r="ARU108" s="117"/>
      <c r="ARV108" s="117"/>
      <c r="ARW108" s="117"/>
      <c r="ARX108" s="117"/>
      <c r="ARY108" s="117"/>
      <c r="ARZ108" s="117"/>
      <c r="ASA108" s="117"/>
      <c r="ASB108" s="117"/>
      <c r="ASC108" s="117"/>
      <c r="ASD108" s="117"/>
      <c r="ASE108" s="117"/>
      <c r="ASF108" s="117"/>
      <c r="ASG108" s="117"/>
      <c r="ASH108" s="117"/>
      <c r="ASI108" s="117"/>
      <c r="ASJ108" s="117"/>
      <c r="ASK108" s="117"/>
      <c r="ASL108" s="117"/>
      <c r="ASM108" s="117"/>
      <c r="ASN108" s="117"/>
      <c r="ASO108" s="117"/>
      <c r="ASP108" s="117"/>
      <c r="ASQ108" s="117"/>
      <c r="ASR108" s="117"/>
      <c r="ASS108" s="117"/>
      <c r="AST108" s="117"/>
      <c r="ASU108" s="117"/>
      <c r="ASV108" s="117"/>
      <c r="ASW108" s="117"/>
      <c r="ASX108" s="117"/>
      <c r="ASY108" s="117"/>
      <c r="ASZ108" s="117"/>
      <c r="ATA108" s="117"/>
      <c r="ATB108" s="117"/>
      <c r="ATC108" s="117"/>
      <c r="ATD108" s="117"/>
      <c r="ATE108" s="117"/>
      <c r="ATF108" s="117"/>
      <c r="ATG108" s="117"/>
      <c r="ATH108" s="117"/>
      <c r="ATI108" s="117"/>
      <c r="ATJ108" s="117"/>
      <c r="ATK108" s="117"/>
      <c r="ATL108" s="117"/>
      <c r="ATM108" s="117"/>
      <c r="ATN108" s="117"/>
      <c r="ATO108" s="117"/>
      <c r="ATP108" s="117"/>
      <c r="ATQ108" s="117"/>
      <c r="ATR108" s="117"/>
      <c r="ATS108" s="117"/>
      <c r="ATT108" s="117"/>
      <c r="ATU108" s="117"/>
      <c r="ATV108" s="117"/>
      <c r="ATW108" s="117"/>
      <c r="ATX108" s="117"/>
      <c r="ATY108" s="117"/>
      <c r="ATZ108" s="117"/>
      <c r="AUA108" s="117"/>
      <c r="AUB108" s="117"/>
      <c r="AUC108" s="117"/>
      <c r="AUD108" s="117"/>
      <c r="AUE108" s="117"/>
      <c r="AUF108" s="117"/>
      <c r="AUG108" s="117"/>
      <c r="AUH108" s="117"/>
      <c r="AUI108" s="117"/>
      <c r="AUJ108" s="117"/>
      <c r="AUK108" s="117"/>
      <c r="AUL108" s="117"/>
      <c r="AUM108" s="117"/>
      <c r="AUN108" s="117"/>
      <c r="AUO108" s="117"/>
      <c r="AUP108" s="117"/>
      <c r="AUQ108" s="117"/>
      <c r="AUR108" s="117"/>
      <c r="AUS108" s="117"/>
      <c r="AUT108" s="117"/>
      <c r="AUU108" s="117"/>
      <c r="AUV108" s="117"/>
      <c r="AUW108" s="117"/>
      <c r="AUX108" s="117"/>
      <c r="AUY108" s="117"/>
      <c r="AUZ108" s="117"/>
      <c r="AVA108" s="117"/>
      <c r="AVB108" s="117"/>
      <c r="AVC108" s="117"/>
      <c r="AVD108" s="117"/>
      <c r="AVE108" s="117"/>
      <c r="AVF108" s="117"/>
      <c r="AVG108" s="117"/>
      <c r="AVH108" s="117"/>
      <c r="AVI108" s="117"/>
      <c r="AVJ108" s="117"/>
      <c r="AVK108" s="117"/>
      <c r="AVL108" s="117"/>
      <c r="AVM108" s="117"/>
      <c r="AVN108" s="117"/>
      <c r="AVO108" s="117"/>
      <c r="AVP108" s="117"/>
      <c r="AVQ108" s="117"/>
      <c r="AVR108" s="117"/>
      <c r="AVS108" s="117"/>
      <c r="AVT108" s="117"/>
      <c r="AVU108" s="117"/>
      <c r="AVV108" s="117"/>
      <c r="AVW108" s="117"/>
      <c r="AVX108" s="117"/>
      <c r="AVY108" s="117"/>
      <c r="AVZ108" s="117"/>
      <c r="AWA108" s="117"/>
      <c r="AWB108" s="117"/>
      <c r="AWC108" s="117"/>
      <c r="AWD108" s="117"/>
      <c r="AWE108" s="117"/>
      <c r="AWF108" s="117"/>
      <c r="AWG108" s="117"/>
      <c r="AWH108" s="117"/>
      <c r="AWI108" s="117"/>
      <c r="AWJ108" s="117"/>
      <c r="AWK108" s="117"/>
      <c r="AWL108" s="117"/>
      <c r="AWM108" s="117"/>
      <c r="AWN108" s="117"/>
      <c r="AWO108" s="117"/>
      <c r="AWP108" s="117"/>
      <c r="AWQ108" s="117"/>
      <c r="AWR108" s="117"/>
      <c r="AWS108" s="117"/>
      <c r="AWT108" s="117"/>
      <c r="AWU108" s="117"/>
      <c r="AWV108" s="117"/>
      <c r="AWW108" s="117"/>
      <c r="AWX108" s="117"/>
      <c r="AWY108" s="117"/>
      <c r="AWZ108" s="117"/>
      <c r="AXA108" s="117"/>
      <c r="AXB108" s="117"/>
      <c r="AXC108" s="117"/>
      <c r="AXD108" s="117"/>
      <c r="AXE108" s="117"/>
      <c r="AXF108" s="117"/>
      <c r="AXG108" s="117"/>
      <c r="AXH108" s="117"/>
      <c r="AXI108" s="117"/>
      <c r="AXJ108" s="117"/>
      <c r="AXK108" s="117"/>
      <c r="AXL108" s="117"/>
      <c r="AXM108" s="117"/>
      <c r="AXN108" s="117"/>
      <c r="AXO108" s="117"/>
      <c r="AXP108" s="117"/>
      <c r="AXQ108" s="117"/>
      <c r="AXR108" s="117"/>
      <c r="AXS108" s="117"/>
      <c r="AXT108" s="117"/>
      <c r="AXU108" s="117"/>
      <c r="AXV108" s="117"/>
      <c r="AXW108" s="117"/>
      <c r="AXX108" s="117"/>
      <c r="AXY108" s="117"/>
      <c r="AXZ108" s="117"/>
      <c r="AYA108" s="117"/>
      <c r="AYB108" s="117"/>
      <c r="AYC108" s="117"/>
      <c r="AYD108" s="117"/>
      <c r="AYE108" s="117"/>
      <c r="AYF108" s="117"/>
      <c r="AYG108" s="117"/>
      <c r="AYH108" s="117"/>
      <c r="AYI108" s="117"/>
      <c r="AYJ108" s="117"/>
      <c r="AYK108" s="117"/>
      <c r="AYL108" s="117"/>
      <c r="AYM108" s="117"/>
      <c r="AYN108" s="117"/>
      <c r="AYO108" s="117"/>
      <c r="AYP108" s="117"/>
      <c r="AYQ108" s="117"/>
      <c r="AYR108" s="117"/>
      <c r="AYS108" s="117"/>
      <c r="AYT108" s="117"/>
      <c r="AYU108" s="117"/>
      <c r="AYV108" s="117"/>
      <c r="AYW108" s="117"/>
      <c r="AYX108" s="117"/>
      <c r="AYY108" s="117"/>
      <c r="AYZ108" s="117"/>
      <c r="AZA108" s="117"/>
      <c r="AZB108" s="117"/>
      <c r="AZC108" s="117"/>
      <c r="AZD108" s="117"/>
      <c r="AZE108" s="117"/>
      <c r="AZF108" s="117"/>
      <c r="AZG108" s="117"/>
      <c r="AZH108" s="117"/>
      <c r="AZI108" s="117"/>
      <c r="AZJ108" s="117"/>
      <c r="AZK108" s="117"/>
      <c r="AZL108" s="117"/>
      <c r="AZM108" s="117"/>
      <c r="AZN108" s="117"/>
      <c r="AZO108" s="117"/>
      <c r="AZP108" s="117"/>
      <c r="AZQ108" s="117"/>
      <c r="AZR108" s="117"/>
      <c r="AZS108" s="117"/>
      <c r="AZT108" s="117"/>
      <c r="AZU108" s="117"/>
      <c r="AZV108" s="117"/>
      <c r="AZW108" s="117"/>
      <c r="AZX108" s="117"/>
      <c r="AZY108" s="117"/>
      <c r="AZZ108" s="117"/>
      <c r="BAA108" s="117"/>
      <c r="BAB108" s="117"/>
      <c r="BAC108" s="117"/>
      <c r="BAD108" s="117"/>
      <c r="BAE108" s="117"/>
      <c r="BAF108" s="117"/>
      <c r="BAG108" s="117"/>
      <c r="BAH108" s="117"/>
      <c r="BAI108" s="117"/>
      <c r="BAJ108" s="117"/>
      <c r="BAK108" s="117"/>
      <c r="BAL108" s="117"/>
      <c r="BAM108" s="117"/>
      <c r="BAN108" s="117"/>
      <c r="BAO108" s="117"/>
      <c r="BAP108" s="117"/>
      <c r="BAQ108" s="117"/>
      <c r="BAR108" s="117"/>
      <c r="BAS108" s="117"/>
      <c r="BAT108" s="117"/>
      <c r="BAU108" s="117"/>
      <c r="BAV108" s="117"/>
      <c r="BAW108" s="117"/>
      <c r="BAX108" s="117"/>
      <c r="BAY108" s="117"/>
      <c r="BAZ108" s="117"/>
      <c r="BBA108" s="117"/>
      <c r="BBB108" s="117"/>
      <c r="BBC108" s="117"/>
      <c r="BBD108" s="117"/>
      <c r="BBE108" s="117"/>
      <c r="BBF108" s="117"/>
      <c r="BBG108" s="117"/>
      <c r="BBH108" s="117"/>
      <c r="BBI108" s="117"/>
      <c r="BBJ108" s="117"/>
      <c r="BBK108" s="117"/>
      <c r="BBL108" s="117"/>
      <c r="BBM108" s="117"/>
      <c r="BBN108" s="117"/>
      <c r="BBO108" s="117"/>
      <c r="BBP108" s="117"/>
      <c r="BBQ108" s="117"/>
      <c r="BBR108" s="117"/>
      <c r="BBS108" s="117"/>
      <c r="BBT108" s="117"/>
      <c r="BBU108" s="117"/>
      <c r="BBV108" s="117"/>
      <c r="BBW108" s="117"/>
      <c r="BBX108" s="117"/>
      <c r="BBY108" s="117"/>
      <c r="BBZ108" s="117"/>
      <c r="BCA108" s="117"/>
      <c r="BCB108" s="117"/>
      <c r="BCC108" s="117"/>
      <c r="BCD108" s="117"/>
      <c r="BCE108" s="117"/>
      <c r="BCF108" s="117"/>
      <c r="BCG108" s="117"/>
      <c r="BCH108" s="117"/>
      <c r="BCI108" s="117"/>
      <c r="BCJ108" s="117"/>
      <c r="BCK108" s="117"/>
      <c r="BCL108" s="117"/>
      <c r="BCM108" s="117"/>
      <c r="BCN108" s="117"/>
      <c r="BCO108" s="117"/>
      <c r="BCP108" s="117"/>
      <c r="BCQ108" s="117"/>
      <c r="BCR108" s="117"/>
      <c r="BCS108" s="117"/>
      <c r="BCT108" s="117"/>
      <c r="BCU108" s="117"/>
      <c r="BCV108" s="117"/>
      <c r="BCW108" s="117"/>
      <c r="BCX108" s="117"/>
      <c r="BCY108" s="117"/>
      <c r="BCZ108" s="117"/>
      <c r="BDA108" s="117"/>
      <c r="BDB108" s="117"/>
      <c r="BDC108" s="117"/>
      <c r="BDD108" s="117"/>
      <c r="BDE108" s="117"/>
      <c r="BDF108" s="117"/>
      <c r="BDG108" s="117"/>
      <c r="BDH108" s="117"/>
      <c r="BDI108" s="117"/>
      <c r="BDJ108" s="117"/>
      <c r="BDK108" s="117"/>
      <c r="BDL108" s="117"/>
      <c r="BDM108" s="117"/>
      <c r="BDN108" s="117"/>
      <c r="BDO108" s="117"/>
      <c r="BDP108" s="117"/>
      <c r="BDQ108" s="117"/>
      <c r="BDR108" s="117"/>
      <c r="BDS108" s="117"/>
      <c r="BDT108" s="117"/>
      <c r="BDU108" s="117"/>
      <c r="BDV108" s="117"/>
      <c r="BDW108" s="117"/>
      <c r="BDX108" s="117"/>
      <c r="BDY108" s="117"/>
      <c r="BDZ108" s="117"/>
      <c r="BEA108" s="117"/>
      <c r="BEB108" s="117"/>
      <c r="BEC108" s="117"/>
      <c r="BED108" s="117"/>
      <c r="BEE108" s="117"/>
      <c r="BEF108" s="117"/>
      <c r="BEG108" s="117"/>
      <c r="BEH108" s="117"/>
      <c r="BEI108" s="117"/>
      <c r="BEJ108" s="117"/>
      <c r="BEK108" s="117"/>
      <c r="BEL108" s="117"/>
      <c r="BEM108" s="117"/>
      <c r="BEN108" s="117"/>
      <c r="BEO108" s="117"/>
      <c r="BEP108" s="117"/>
      <c r="BEQ108" s="117"/>
      <c r="BER108" s="117"/>
      <c r="BES108" s="117"/>
      <c r="BET108" s="117"/>
      <c r="BEU108" s="117"/>
      <c r="BEV108" s="117"/>
      <c r="BEW108" s="117"/>
      <c r="BEX108" s="117"/>
      <c r="BEY108" s="117"/>
      <c r="BEZ108" s="117"/>
      <c r="BFA108" s="117"/>
      <c r="BFB108" s="117"/>
      <c r="BFC108" s="117"/>
      <c r="BFD108" s="117"/>
      <c r="BFE108" s="117"/>
      <c r="BFF108" s="117"/>
      <c r="BFG108" s="117"/>
      <c r="BFH108" s="117"/>
      <c r="BFI108" s="117"/>
      <c r="BFJ108" s="117"/>
      <c r="BFK108" s="117"/>
      <c r="BFL108" s="117"/>
      <c r="BFM108" s="117"/>
      <c r="BFN108" s="117"/>
      <c r="BFO108" s="117"/>
      <c r="BFP108" s="117"/>
      <c r="BFQ108" s="117"/>
      <c r="BFR108" s="117"/>
      <c r="BFS108" s="117"/>
      <c r="BFT108" s="117"/>
      <c r="BFU108" s="117"/>
      <c r="BFV108" s="117"/>
      <c r="BFW108" s="117"/>
      <c r="BFX108" s="117"/>
      <c r="BFY108" s="117"/>
      <c r="BFZ108" s="117"/>
      <c r="BGA108" s="117"/>
      <c r="BGB108" s="117"/>
      <c r="BGC108" s="117"/>
      <c r="BGD108" s="117"/>
      <c r="BGE108" s="117"/>
      <c r="BGF108" s="117"/>
      <c r="BGG108" s="117"/>
      <c r="BGH108" s="117"/>
      <c r="BGI108" s="117"/>
      <c r="BGJ108" s="117"/>
      <c r="BGK108" s="117"/>
      <c r="BGL108" s="117"/>
      <c r="BGM108" s="117"/>
      <c r="BGN108" s="117"/>
      <c r="BGO108" s="117"/>
      <c r="BGP108" s="117"/>
      <c r="BGQ108" s="117"/>
      <c r="BGR108" s="117"/>
      <c r="BGS108" s="117"/>
      <c r="BGT108" s="117"/>
      <c r="BGU108" s="117"/>
      <c r="BGV108" s="117"/>
      <c r="BGW108" s="117"/>
      <c r="BGX108" s="117"/>
      <c r="BGY108" s="117"/>
      <c r="BGZ108" s="117"/>
      <c r="BHA108" s="117"/>
      <c r="BHB108" s="117"/>
      <c r="BHC108" s="117"/>
      <c r="BHD108" s="117"/>
      <c r="BHE108" s="117"/>
      <c r="BHF108" s="117"/>
      <c r="BHG108" s="117"/>
      <c r="BHH108" s="117"/>
      <c r="BHI108" s="117"/>
      <c r="BHJ108" s="117"/>
      <c r="BHK108" s="117"/>
      <c r="BHL108" s="117"/>
      <c r="BHM108" s="117"/>
      <c r="BHN108" s="117"/>
      <c r="BHO108" s="117"/>
      <c r="BHP108" s="117"/>
      <c r="BHQ108" s="117"/>
      <c r="BHR108" s="117"/>
      <c r="BHS108" s="117"/>
      <c r="BHT108" s="117"/>
      <c r="BHU108" s="117"/>
      <c r="BHV108" s="117"/>
      <c r="BHW108" s="117"/>
      <c r="BHX108" s="117"/>
      <c r="BHY108" s="117"/>
      <c r="BHZ108" s="117"/>
      <c r="BIA108" s="117"/>
      <c r="BIB108" s="117"/>
      <c r="BIC108" s="117"/>
      <c r="BID108" s="117"/>
      <c r="BIE108" s="117"/>
      <c r="BIF108" s="117"/>
      <c r="BIG108" s="117"/>
      <c r="BIH108" s="117"/>
      <c r="BII108" s="117"/>
      <c r="BIJ108" s="117"/>
      <c r="BIK108" s="117"/>
      <c r="BIL108" s="117"/>
      <c r="BIM108" s="117"/>
      <c r="BIN108" s="117"/>
      <c r="BIO108" s="117"/>
      <c r="BIP108" s="117"/>
      <c r="BIQ108" s="117"/>
      <c r="BIR108" s="117"/>
      <c r="BIS108" s="117"/>
      <c r="BIT108" s="117"/>
      <c r="BIU108" s="117"/>
      <c r="BIV108" s="117"/>
      <c r="BIW108" s="117"/>
      <c r="BIX108" s="117"/>
      <c r="BIY108" s="117"/>
      <c r="BIZ108" s="117"/>
      <c r="BJA108" s="117"/>
      <c r="BJB108" s="117"/>
      <c r="BJC108" s="117"/>
      <c r="BJD108" s="117"/>
      <c r="BJE108" s="117"/>
      <c r="BJF108" s="117"/>
      <c r="BJG108" s="117"/>
      <c r="BJH108" s="117"/>
      <c r="BJI108" s="117"/>
      <c r="BJJ108" s="117"/>
      <c r="BJK108" s="117"/>
      <c r="BJL108" s="117"/>
      <c r="BJM108" s="117"/>
      <c r="BJN108" s="117"/>
      <c r="BJO108" s="117"/>
      <c r="BJP108" s="117"/>
      <c r="BJQ108" s="117"/>
      <c r="BJR108" s="117"/>
      <c r="BJS108" s="117"/>
      <c r="BJT108" s="117"/>
      <c r="BJU108" s="117"/>
      <c r="BJV108" s="117"/>
      <c r="BJW108" s="117"/>
      <c r="BJX108" s="117"/>
      <c r="BJY108" s="117"/>
      <c r="BJZ108" s="117"/>
      <c r="BKA108" s="117"/>
      <c r="BKB108" s="117"/>
      <c r="BKC108" s="117"/>
      <c r="BKD108" s="117"/>
      <c r="BKE108" s="117"/>
      <c r="BKF108" s="117"/>
      <c r="BKG108" s="117"/>
      <c r="BKH108" s="117"/>
      <c r="BKI108" s="117"/>
      <c r="BKJ108" s="117"/>
      <c r="BKK108" s="117"/>
      <c r="BKL108" s="117"/>
      <c r="BKM108" s="117"/>
      <c r="BKN108" s="117"/>
      <c r="BKO108" s="117"/>
      <c r="BKP108" s="117"/>
      <c r="BKQ108" s="117"/>
      <c r="BKR108" s="117"/>
      <c r="BKS108" s="117"/>
      <c r="BKT108" s="117"/>
      <c r="BKU108" s="117"/>
      <c r="BKV108" s="117"/>
      <c r="BKW108" s="117"/>
      <c r="BKX108" s="117"/>
      <c r="BKY108" s="117"/>
      <c r="BKZ108" s="117"/>
      <c r="BLA108" s="117"/>
      <c r="BLB108" s="117"/>
      <c r="BLC108" s="117"/>
      <c r="BLD108" s="117"/>
      <c r="BLE108" s="117"/>
      <c r="BLF108" s="117"/>
      <c r="BLG108" s="117"/>
      <c r="BLH108" s="117"/>
      <c r="BLI108" s="117"/>
      <c r="BLJ108" s="117"/>
      <c r="BLK108" s="117"/>
      <c r="BLL108" s="117"/>
      <c r="BLM108" s="117"/>
      <c r="BLN108" s="117"/>
      <c r="BLO108" s="117"/>
      <c r="BLP108" s="117"/>
      <c r="BLQ108" s="117"/>
      <c r="BLR108" s="117"/>
      <c r="BLS108" s="117"/>
      <c r="BLT108" s="117"/>
      <c r="BLU108" s="117"/>
      <c r="BLV108" s="117"/>
      <c r="BLW108" s="117"/>
      <c r="BLX108" s="117"/>
      <c r="BLY108" s="117"/>
      <c r="BLZ108" s="117"/>
      <c r="BMA108" s="117"/>
      <c r="BMB108" s="117"/>
      <c r="BMC108" s="117"/>
      <c r="BMD108" s="117"/>
      <c r="BME108" s="117"/>
      <c r="BMF108" s="117"/>
      <c r="BMG108" s="117"/>
      <c r="BMH108" s="117"/>
      <c r="BMI108" s="117"/>
      <c r="BMJ108" s="117"/>
      <c r="BMK108" s="117"/>
      <c r="BML108" s="117"/>
      <c r="BMM108" s="117"/>
      <c r="BMN108" s="117"/>
      <c r="BMO108" s="117"/>
      <c r="BMP108" s="117"/>
      <c r="BMQ108" s="117"/>
      <c r="BMR108" s="117"/>
      <c r="BMS108" s="117"/>
      <c r="BMT108" s="117"/>
      <c r="BMU108" s="117"/>
      <c r="BMV108" s="117"/>
      <c r="BMW108" s="117"/>
      <c r="BMX108" s="117"/>
      <c r="BMY108" s="117"/>
      <c r="BMZ108" s="117"/>
      <c r="BNA108" s="117"/>
      <c r="BNB108" s="117"/>
      <c r="BNC108" s="117"/>
      <c r="BND108" s="117"/>
      <c r="BNE108" s="117"/>
      <c r="BNF108" s="117"/>
      <c r="BNG108" s="117"/>
      <c r="BNH108" s="117"/>
      <c r="BNI108" s="117"/>
      <c r="BNJ108" s="117"/>
      <c r="BNK108" s="117"/>
      <c r="BNL108" s="117"/>
      <c r="BNM108" s="117"/>
      <c r="BNN108" s="117"/>
      <c r="BNO108" s="117"/>
      <c r="BNP108" s="117"/>
      <c r="BNQ108" s="117"/>
      <c r="BNR108" s="117"/>
      <c r="BNS108" s="117"/>
      <c r="BNT108" s="117"/>
      <c r="BNU108" s="117"/>
      <c r="BNV108" s="117"/>
      <c r="BNW108" s="117"/>
      <c r="BNX108" s="117"/>
      <c r="BNY108" s="117"/>
      <c r="BNZ108" s="117"/>
      <c r="BOA108" s="117"/>
      <c r="BOB108" s="117"/>
      <c r="BOC108" s="117"/>
      <c r="BOD108" s="117"/>
      <c r="BOE108" s="117"/>
      <c r="BOF108" s="117"/>
      <c r="BOG108" s="117"/>
      <c r="BOH108" s="117"/>
      <c r="BOI108" s="117"/>
      <c r="BOJ108" s="117"/>
      <c r="BOK108" s="117"/>
      <c r="BOL108" s="117"/>
      <c r="BOM108" s="117"/>
      <c r="BON108" s="117"/>
      <c r="BOO108" s="117"/>
      <c r="BOP108" s="117"/>
      <c r="BOQ108" s="117"/>
      <c r="BOR108" s="117"/>
      <c r="BOS108" s="117"/>
      <c r="BOT108" s="117"/>
      <c r="BOU108" s="117"/>
      <c r="BOV108" s="117"/>
      <c r="BOW108" s="117"/>
      <c r="BOX108" s="117"/>
      <c r="BOY108" s="117"/>
      <c r="BOZ108" s="117"/>
      <c r="BPA108" s="117"/>
      <c r="BPB108" s="117"/>
      <c r="BPC108" s="117"/>
      <c r="BPD108" s="117"/>
      <c r="BPE108" s="117"/>
      <c r="BPF108" s="117"/>
      <c r="BPG108" s="117"/>
      <c r="BPH108" s="117"/>
      <c r="BPI108" s="117"/>
      <c r="BPJ108" s="117"/>
      <c r="BPK108" s="117"/>
      <c r="BPL108" s="117"/>
      <c r="BPM108" s="117"/>
      <c r="BPN108" s="117"/>
      <c r="BPO108" s="117"/>
      <c r="BPP108" s="117"/>
      <c r="BPQ108" s="117"/>
      <c r="BPR108" s="117"/>
      <c r="BPS108" s="117"/>
      <c r="BPT108" s="117"/>
      <c r="BPU108" s="117"/>
      <c r="BPV108" s="117"/>
      <c r="BPW108" s="117"/>
      <c r="BPX108" s="117"/>
      <c r="BPY108" s="117"/>
      <c r="BPZ108" s="117"/>
      <c r="BQA108" s="117"/>
      <c r="BQB108" s="117"/>
      <c r="BQC108" s="117"/>
      <c r="BQD108" s="117"/>
      <c r="BQE108" s="117"/>
      <c r="BQF108" s="117"/>
      <c r="BQG108" s="117"/>
      <c r="BQH108" s="117"/>
      <c r="BQI108" s="117"/>
      <c r="BQJ108" s="117"/>
      <c r="BQK108" s="117"/>
      <c r="BQL108" s="117"/>
      <c r="BQM108" s="117"/>
      <c r="BQN108" s="117"/>
      <c r="BQO108" s="117"/>
      <c r="BQP108" s="117"/>
      <c r="BQQ108" s="117"/>
      <c r="BQR108" s="117"/>
      <c r="BQS108" s="117"/>
      <c r="BQT108" s="117"/>
      <c r="BQU108" s="117"/>
      <c r="BQV108" s="117"/>
      <c r="BQW108" s="117"/>
      <c r="BQX108" s="117"/>
      <c r="BQY108" s="117"/>
      <c r="BQZ108" s="117"/>
      <c r="BRA108" s="117"/>
      <c r="BRB108" s="117"/>
      <c r="BRC108" s="117"/>
      <c r="BRD108" s="117"/>
      <c r="BRE108" s="117"/>
      <c r="BRF108" s="117"/>
      <c r="BRG108" s="117"/>
      <c r="BRH108" s="117"/>
      <c r="BRI108" s="117"/>
      <c r="BRJ108" s="117"/>
      <c r="BRK108" s="117"/>
      <c r="BRL108" s="117"/>
      <c r="BRM108" s="117"/>
      <c r="BRN108" s="117"/>
      <c r="BRO108" s="117"/>
      <c r="BRP108" s="117"/>
      <c r="BRQ108" s="117"/>
      <c r="BRR108" s="117"/>
      <c r="BRS108" s="117"/>
      <c r="BRT108" s="117"/>
      <c r="BRU108" s="117"/>
      <c r="BRV108" s="117"/>
      <c r="BRW108" s="117"/>
      <c r="BRX108" s="117"/>
      <c r="BRY108" s="117"/>
      <c r="BRZ108" s="117"/>
      <c r="BSA108" s="117"/>
      <c r="BSB108" s="117"/>
      <c r="BSC108" s="117"/>
      <c r="BSD108" s="117"/>
      <c r="BSE108" s="117"/>
      <c r="BSF108" s="117"/>
      <c r="BSG108" s="117"/>
      <c r="BSH108" s="117"/>
      <c r="BSI108" s="117"/>
      <c r="BSJ108" s="117"/>
      <c r="BSK108" s="117"/>
      <c r="BSL108" s="117"/>
      <c r="BSM108" s="117"/>
      <c r="BSN108" s="117"/>
      <c r="BSO108" s="117"/>
      <c r="BSP108" s="117"/>
      <c r="BSQ108" s="117"/>
      <c r="BSR108" s="117"/>
      <c r="BSS108" s="117"/>
      <c r="BST108" s="117"/>
      <c r="BSU108" s="117"/>
      <c r="BSV108" s="117"/>
      <c r="BSW108" s="117"/>
      <c r="BSX108" s="117"/>
      <c r="BSY108" s="117"/>
      <c r="BSZ108" s="117"/>
      <c r="BTA108" s="117"/>
      <c r="BTB108" s="117"/>
      <c r="BTC108" s="117"/>
      <c r="BTD108" s="117"/>
      <c r="BTE108" s="117"/>
      <c r="BTF108" s="117"/>
      <c r="BTG108" s="117"/>
      <c r="BTH108" s="117"/>
      <c r="BTI108" s="117"/>
      <c r="BTJ108" s="117"/>
      <c r="BTK108" s="117"/>
      <c r="BTL108" s="117"/>
      <c r="BTM108" s="117"/>
      <c r="BTN108" s="117"/>
      <c r="BTO108" s="117"/>
      <c r="BTP108" s="117"/>
      <c r="BTQ108" s="117"/>
      <c r="BTR108" s="117"/>
      <c r="BTS108" s="117"/>
      <c r="BTT108" s="117"/>
      <c r="BTU108" s="117"/>
      <c r="BTV108" s="117"/>
      <c r="BTW108" s="117"/>
      <c r="BTX108" s="117"/>
      <c r="BTY108" s="117"/>
      <c r="BTZ108" s="117"/>
      <c r="BUA108" s="117"/>
      <c r="BUB108" s="117"/>
      <c r="BUC108" s="117"/>
      <c r="BUD108" s="117"/>
      <c r="BUE108" s="117"/>
      <c r="BUF108" s="117"/>
      <c r="BUG108" s="117"/>
      <c r="BUH108" s="117"/>
      <c r="BUI108" s="117"/>
      <c r="BUJ108" s="117"/>
      <c r="BUK108" s="117"/>
      <c r="BUL108" s="117"/>
      <c r="BUM108" s="117"/>
      <c r="BUN108" s="117"/>
      <c r="BUO108" s="117"/>
      <c r="BUP108" s="117"/>
      <c r="BUQ108" s="117"/>
      <c r="BUR108" s="117"/>
      <c r="BUS108" s="117"/>
      <c r="BUT108" s="117"/>
      <c r="BUU108" s="117"/>
      <c r="BUV108" s="117"/>
      <c r="BUW108" s="117"/>
      <c r="BUX108" s="117"/>
      <c r="BUY108" s="117"/>
      <c r="BUZ108" s="117"/>
      <c r="BVA108" s="117"/>
      <c r="BVB108" s="117"/>
      <c r="BVC108" s="117"/>
      <c r="BVD108" s="117"/>
      <c r="BVE108" s="117"/>
      <c r="BVF108" s="117"/>
      <c r="BVG108" s="117"/>
      <c r="BVH108" s="117"/>
      <c r="BVI108" s="117"/>
      <c r="BVJ108" s="117"/>
      <c r="BVK108" s="117"/>
      <c r="BVL108" s="117"/>
      <c r="BVM108" s="117"/>
      <c r="BVN108" s="117"/>
      <c r="BVO108" s="117"/>
      <c r="BVP108" s="117"/>
      <c r="BVQ108" s="117"/>
      <c r="BVR108" s="117"/>
      <c r="BVS108" s="117"/>
      <c r="BVT108" s="117"/>
      <c r="BVU108" s="117"/>
      <c r="BVV108" s="117"/>
      <c r="BVW108" s="117"/>
      <c r="BVX108" s="117"/>
      <c r="BVY108" s="117"/>
      <c r="BVZ108" s="117"/>
      <c r="BWA108" s="117"/>
      <c r="BWB108" s="117"/>
      <c r="BWC108" s="117"/>
      <c r="BWD108" s="117"/>
      <c r="BWE108" s="117"/>
      <c r="BWF108" s="117"/>
      <c r="BWG108" s="117"/>
      <c r="BWH108" s="117"/>
      <c r="BWI108" s="117"/>
      <c r="BWJ108" s="117"/>
      <c r="BWK108" s="117"/>
      <c r="BWL108" s="117"/>
      <c r="BWM108" s="117"/>
      <c r="BWN108" s="117"/>
      <c r="BWO108" s="117"/>
      <c r="BWP108" s="117"/>
      <c r="BWQ108" s="117"/>
      <c r="BWR108" s="117"/>
      <c r="BWS108" s="117"/>
      <c r="BWT108" s="117"/>
      <c r="BWU108" s="117"/>
      <c r="BWV108" s="117"/>
      <c r="BWW108" s="117"/>
      <c r="BWX108" s="117"/>
      <c r="BWY108" s="117"/>
      <c r="BWZ108" s="117"/>
      <c r="BXA108" s="117"/>
      <c r="BXB108" s="117"/>
      <c r="BXC108" s="117"/>
      <c r="BXD108" s="117"/>
      <c r="BXE108" s="117"/>
      <c r="BXF108" s="117"/>
      <c r="BXG108" s="117"/>
      <c r="BXH108" s="117"/>
      <c r="BXI108" s="117"/>
      <c r="BXJ108" s="117"/>
      <c r="BXK108" s="117"/>
      <c r="BXL108" s="117"/>
      <c r="BXM108" s="117"/>
      <c r="BXN108" s="117"/>
      <c r="BXO108" s="117"/>
      <c r="BXP108" s="117"/>
      <c r="BXQ108" s="117"/>
      <c r="BXR108" s="117"/>
      <c r="BXS108" s="117"/>
      <c r="BXT108" s="117"/>
      <c r="BXU108" s="117"/>
      <c r="BXV108" s="117"/>
      <c r="BXW108" s="117"/>
      <c r="BXX108" s="117"/>
      <c r="BXY108" s="117"/>
      <c r="BXZ108" s="117"/>
      <c r="BYA108" s="117"/>
      <c r="BYB108" s="117"/>
      <c r="BYC108" s="117"/>
      <c r="BYD108" s="117"/>
      <c r="BYE108" s="117"/>
      <c r="BYF108" s="117"/>
      <c r="BYG108" s="117"/>
      <c r="BYH108" s="117"/>
      <c r="BYI108" s="117"/>
      <c r="BYJ108" s="117"/>
      <c r="BYK108" s="117"/>
      <c r="BYL108" s="117"/>
      <c r="BYM108" s="117"/>
      <c r="BYN108" s="117"/>
      <c r="BYO108" s="117"/>
      <c r="BYP108" s="117"/>
      <c r="BYQ108" s="117"/>
      <c r="BYR108" s="117"/>
      <c r="BYS108" s="117"/>
      <c r="BYT108" s="117"/>
      <c r="BYU108" s="117"/>
      <c r="BYV108" s="117"/>
      <c r="BYW108" s="117"/>
      <c r="BYX108" s="117"/>
      <c r="BYY108" s="117"/>
      <c r="BYZ108" s="117"/>
      <c r="BZA108" s="117"/>
      <c r="BZB108" s="117"/>
      <c r="BZC108" s="117"/>
      <c r="BZD108" s="117"/>
      <c r="BZE108" s="117"/>
      <c r="BZF108" s="117"/>
      <c r="BZG108" s="117"/>
      <c r="BZH108" s="117"/>
      <c r="BZI108" s="117"/>
      <c r="BZJ108" s="117"/>
      <c r="BZK108" s="117"/>
      <c r="BZL108" s="117"/>
      <c r="BZM108" s="117"/>
      <c r="BZN108" s="117"/>
      <c r="BZO108" s="117"/>
      <c r="BZP108" s="117"/>
      <c r="BZQ108" s="117"/>
      <c r="BZR108" s="117"/>
      <c r="BZS108" s="117"/>
      <c r="BZT108" s="117"/>
      <c r="BZU108" s="117"/>
      <c r="BZV108" s="117"/>
      <c r="BZW108" s="117"/>
      <c r="BZX108" s="117"/>
      <c r="BZY108" s="117"/>
      <c r="BZZ108" s="117"/>
      <c r="CAA108" s="117"/>
      <c r="CAB108" s="117"/>
      <c r="CAC108" s="117"/>
      <c r="CAD108" s="117"/>
      <c r="CAE108" s="117"/>
      <c r="CAF108" s="117"/>
      <c r="CAG108" s="117"/>
      <c r="CAH108" s="117"/>
      <c r="CAI108" s="117"/>
      <c r="CAJ108" s="117"/>
      <c r="CAK108" s="117"/>
      <c r="CAL108" s="117"/>
      <c r="CAM108" s="117"/>
      <c r="CAN108" s="117"/>
      <c r="CAO108" s="117"/>
      <c r="CAP108" s="117"/>
      <c r="CAQ108" s="117"/>
      <c r="CAR108" s="117"/>
      <c r="CAS108" s="117"/>
      <c r="CAT108" s="117"/>
      <c r="CAU108" s="117"/>
      <c r="CAV108" s="117"/>
      <c r="CAW108" s="117"/>
      <c r="CAX108" s="117"/>
      <c r="CAY108" s="117"/>
      <c r="CAZ108" s="117"/>
      <c r="CBA108" s="117"/>
      <c r="CBB108" s="117"/>
      <c r="CBC108" s="117"/>
      <c r="CBD108" s="117"/>
      <c r="CBE108" s="117"/>
      <c r="CBF108" s="117"/>
      <c r="CBG108" s="117"/>
      <c r="CBH108" s="117"/>
      <c r="CBI108" s="117"/>
      <c r="CBJ108" s="117"/>
      <c r="CBK108" s="117"/>
      <c r="CBL108" s="117"/>
      <c r="CBM108" s="117"/>
      <c r="CBN108" s="117"/>
      <c r="CBO108" s="117"/>
      <c r="CBP108" s="117"/>
      <c r="CBQ108" s="117"/>
      <c r="CBR108" s="117"/>
      <c r="CBS108" s="117"/>
      <c r="CBT108" s="117"/>
      <c r="CBU108" s="117"/>
      <c r="CBV108" s="117"/>
      <c r="CBW108" s="117"/>
      <c r="CBX108" s="117"/>
      <c r="CBY108" s="117"/>
      <c r="CBZ108" s="117"/>
      <c r="CCA108" s="117"/>
      <c r="CCB108" s="117"/>
      <c r="CCC108" s="117"/>
      <c r="CCD108" s="117"/>
      <c r="CCE108" s="117"/>
      <c r="CCF108" s="117"/>
      <c r="CCG108" s="117"/>
      <c r="CCH108" s="117"/>
      <c r="CCI108" s="117"/>
      <c r="CCJ108" s="117"/>
      <c r="CCK108" s="117"/>
      <c r="CCL108" s="117"/>
      <c r="CCM108" s="117"/>
      <c r="CCN108" s="117"/>
      <c r="CCO108" s="117"/>
      <c r="CCP108" s="117"/>
      <c r="CCQ108" s="117"/>
      <c r="CCR108" s="117"/>
      <c r="CCS108" s="117"/>
      <c r="CCT108" s="117"/>
      <c r="CCU108" s="117"/>
      <c r="CCV108" s="117"/>
      <c r="CCW108" s="117"/>
      <c r="CCX108" s="117"/>
      <c r="CCY108" s="117"/>
      <c r="CCZ108" s="117"/>
      <c r="CDA108" s="117"/>
      <c r="CDB108" s="117"/>
      <c r="CDC108" s="117"/>
      <c r="CDD108" s="117"/>
      <c r="CDE108" s="117"/>
      <c r="CDF108" s="117"/>
      <c r="CDG108" s="117"/>
      <c r="CDH108" s="117"/>
      <c r="CDI108" s="117"/>
      <c r="CDJ108" s="117"/>
      <c r="CDK108" s="117"/>
      <c r="CDL108" s="117"/>
      <c r="CDM108" s="117"/>
      <c r="CDN108" s="117"/>
      <c r="CDO108" s="117"/>
      <c r="CDP108" s="117"/>
      <c r="CDQ108" s="117"/>
      <c r="CDR108" s="117"/>
      <c r="CDS108" s="117"/>
      <c r="CDT108" s="117"/>
      <c r="CDU108" s="117"/>
      <c r="CDV108" s="117"/>
      <c r="CDW108" s="117"/>
      <c r="CDX108" s="117"/>
      <c r="CDY108" s="117"/>
      <c r="CDZ108" s="117"/>
      <c r="CEA108" s="117"/>
      <c r="CEB108" s="117"/>
      <c r="CEC108" s="117"/>
      <c r="CED108" s="117"/>
      <c r="CEE108" s="117"/>
      <c r="CEF108" s="117"/>
      <c r="CEG108" s="117"/>
      <c r="CEH108" s="117"/>
      <c r="CEI108" s="117"/>
      <c r="CEJ108" s="117"/>
      <c r="CEK108" s="117"/>
      <c r="CEL108" s="117"/>
      <c r="CEM108" s="117"/>
      <c r="CEN108" s="117"/>
      <c r="CEO108" s="117"/>
      <c r="CEP108" s="117"/>
      <c r="CEQ108" s="117"/>
      <c r="CER108" s="117"/>
      <c r="CES108" s="117"/>
      <c r="CET108" s="117"/>
      <c r="CEU108" s="117"/>
      <c r="CEV108" s="117"/>
      <c r="CEW108" s="117"/>
      <c r="CEX108" s="117"/>
      <c r="CEY108" s="117"/>
      <c r="CEZ108" s="117"/>
      <c r="CFA108" s="117"/>
      <c r="CFB108" s="117"/>
      <c r="CFC108" s="117"/>
      <c r="CFD108" s="117"/>
      <c r="CFE108" s="117"/>
      <c r="CFF108" s="117"/>
      <c r="CFG108" s="117"/>
      <c r="CFH108" s="117"/>
      <c r="CFI108" s="117"/>
      <c r="CFJ108" s="117"/>
      <c r="CFK108" s="117"/>
      <c r="CFL108" s="117"/>
      <c r="CFM108" s="117"/>
      <c r="CFN108" s="117"/>
      <c r="CFO108" s="117"/>
      <c r="CFP108" s="117"/>
      <c r="CFQ108" s="117"/>
      <c r="CFR108" s="117"/>
      <c r="CFS108" s="117"/>
      <c r="CFT108" s="117"/>
      <c r="CFU108" s="117"/>
      <c r="CFV108" s="117"/>
      <c r="CFW108" s="117"/>
      <c r="CFX108" s="117"/>
      <c r="CFY108" s="117"/>
      <c r="CFZ108" s="117"/>
      <c r="CGA108" s="117"/>
      <c r="CGB108" s="117"/>
      <c r="CGC108" s="117"/>
      <c r="CGD108" s="117"/>
      <c r="CGE108" s="117"/>
      <c r="CGF108" s="117"/>
      <c r="CGG108" s="117"/>
      <c r="CGH108" s="117"/>
      <c r="CGI108" s="117"/>
      <c r="CGJ108" s="117"/>
      <c r="CGK108" s="117"/>
      <c r="CGL108" s="117"/>
      <c r="CGM108" s="117"/>
      <c r="CGN108" s="117"/>
      <c r="CGO108" s="117"/>
      <c r="CGP108" s="117"/>
      <c r="CGQ108" s="117"/>
      <c r="CGR108" s="117"/>
      <c r="CGS108" s="117"/>
      <c r="CGT108" s="117"/>
      <c r="CGU108" s="117"/>
      <c r="CGV108" s="117"/>
      <c r="CGW108" s="117"/>
      <c r="CGX108" s="117"/>
      <c r="CGY108" s="117"/>
      <c r="CGZ108" s="117"/>
      <c r="CHA108" s="117"/>
      <c r="CHB108" s="117"/>
      <c r="CHC108" s="117"/>
      <c r="CHD108" s="117"/>
      <c r="CHE108" s="117"/>
      <c r="CHF108" s="117"/>
      <c r="CHG108" s="117"/>
      <c r="CHH108" s="117"/>
      <c r="CHI108" s="117"/>
      <c r="CHJ108" s="117"/>
      <c r="CHK108" s="117"/>
      <c r="CHL108" s="117"/>
      <c r="CHM108" s="117"/>
      <c r="CHN108" s="117"/>
      <c r="CHO108" s="117"/>
      <c r="CHP108" s="117"/>
      <c r="CHQ108" s="117"/>
      <c r="CHR108" s="117"/>
      <c r="CHS108" s="117"/>
      <c r="CHT108" s="117"/>
      <c r="CHU108" s="117"/>
      <c r="CHV108" s="117"/>
      <c r="CHW108" s="117"/>
      <c r="CHX108" s="117"/>
      <c r="CHY108" s="117"/>
      <c r="CHZ108" s="117"/>
      <c r="CIA108" s="117"/>
      <c r="CIB108" s="117"/>
      <c r="CIC108" s="117"/>
      <c r="CID108" s="117"/>
      <c r="CIE108" s="117"/>
      <c r="CIF108" s="117"/>
      <c r="CIG108" s="117"/>
      <c r="CIH108" s="117"/>
      <c r="CII108" s="117"/>
      <c r="CIJ108" s="117"/>
      <c r="CIK108" s="117"/>
      <c r="CIL108" s="117"/>
      <c r="CIM108" s="117"/>
      <c r="CIN108" s="117"/>
      <c r="CIO108" s="117"/>
      <c r="CIP108" s="117"/>
      <c r="CIQ108" s="117"/>
      <c r="CIR108" s="117"/>
      <c r="CIS108" s="117"/>
      <c r="CIT108" s="117"/>
      <c r="CIU108" s="117"/>
      <c r="CIV108" s="117"/>
      <c r="CIW108" s="117"/>
      <c r="CIX108" s="117"/>
      <c r="CIY108" s="117"/>
      <c r="CIZ108" s="117"/>
      <c r="CJA108" s="117"/>
      <c r="CJB108" s="117"/>
      <c r="CJC108" s="117"/>
      <c r="CJD108" s="117"/>
      <c r="CJE108" s="117"/>
      <c r="CJF108" s="117"/>
      <c r="CJG108" s="117"/>
      <c r="CJH108" s="117"/>
      <c r="CJI108" s="117"/>
      <c r="CJJ108" s="117"/>
      <c r="CJK108" s="117"/>
      <c r="CJL108" s="117"/>
      <c r="CJM108" s="117"/>
      <c r="CJN108" s="117"/>
      <c r="CJO108" s="117"/>
      <c r="CJP108" s="117"/>
      <c r="CJQ108" s="117"/>
      <c r="CJR108" s="117"/>
      <c r="CJS108" s="117"/>
      <c r="CJT108" s="117"/>
      <c r="CJU108" s="117"/>
      <c r="CJV108" s="117"/>
      <c r="CJW108" s="117"/>
      <c r="CJX108" s="117"/>
      <c r="CJY108" s="117"/>
      <c r="CJZ108" s="117"/>
      <c r="CKA108" s="117"/>
      <c r="CKB108" s="117"/>
      <c r="CKC108" s="117"/>
      <c r="CKD108" s="117"/>
      <c r="CKE108" s="117"/>
      <c r="CKF108" s="117"/>
      <c r="CKG108" s="117"/>
      <c r="CKH108" s="117"/>
      <c r="CKI108" s="117"/>
      <c r="CKJ108" s="117"/>
      <c r="CKK108" s="117"/>
      <c r="CKL108" s="117"/>
      <c r="CKM108" s="117"/>
      <c r="CKN108" s="117"/>
      <c r="CKO108" s="117"/>
      <c r="CKP108" s="117"/>
      <c r="CKQ108" s="117"/>
      <c r="CKR108" s="117"/>
      <c r="CKS108" s="117"/>
      <c r="CKT108" s="117"/>
      <c r="CKU108" s="117"/>
      <c r="CKV108" s="117"/>
      <c r="CKW108" s="117"/>
      <c r="CKX108" s="117"/>
      <c r="CKY108" s="117"/>
      <c r="CKZ108" s="117"/>
      <c r="CLA108" s="117"/>
      <c r="CLB108" s="117"/>
      <c r="CLC108" s="117"/>
      <c r="CLD108" s="117"/>
      <c r="CLE108" s="117"/>
      <c r="CLF108" s="117"/>
      <c r="CLG108" s="117"/>
      <c r="CLH108" s="117"/>
      <c r="CLI108" s="117"/>
      <c r="CLJ108" s="117"/>
      <c r="CLK108" s="117"/>
      <c r="CLL108" s="117"/>
      <c r="CLM108" s="117"/>
      <c r="CLN108" s="117"/>
      <c r="CLO108" s="117"/>
      <c r="CLP108" s="117"/>
      <c r="CLQ108" s="117"/>
      <c r="CLR108" s="117"/>
      <c r="CLS108" s="117"/>
      <c r="CLT108" s="117"/>
      <c r="CLU108" s="117"/>
      <c r="CLV108" s="117"/>
      <c r="CLW108" s="117"/>
      <c r="CLX108" s="117"/>
      <c r="CLY108" s="117"/>
      <c r="CLZ108" s="117"/>
      <c r="CMA108" s="117"/>
      <c r="CMB108" s="117"/>
      <c r="CMC108" s="117"/>
      <c r="CMD108" s="117"/>
      <c r="CME108" s="117"/>
      <c r="CMF108" s="117"/>
      <c r="CMG108" s="117"/>
      <c r="CMH108" s="117"/>
      <c r="CMI108" s="117"/>
      <c r="CMJ108" s="117"/>
      <c r="CMK108" s="117"/>
      <c r="CML108" s="117"/>
      <c r="CMM108" s="117"/>
      <c r="CMN108" s="117"/>
      <c r="CMO108" s="117"/>
      <c r="CMP108" s="117"/>
      <c r="CMQ108" s="117"/>
      <c r="CMR108" s="117"/>
      <c r="CMS108" s="117"/>
      <c r="CMT108" s="117"/>
      <c r="CMU108" s="117"/>
      <c r="CMV108" s="117"/>
      <c r="CMW108" s="117"/>
      <c r="CMX108" s="117"/>
      <c r="CMY108" s="117"/>
      <c r="CMZ108" s="117"/>
      <c r="CNA108" s="117"/>
      <c r="CNB108" s="117"/>
      <c r="CNC108" s="117"/>
      <c r="CND108" s="117"/>
      <c r="CNE108" s="117"/>
      <c r="CNF108" s="117"/>
      <c r="CNG108" s="117"/>
      <c r="CNH108" s="117"/>
      <c r="CNI108" s="117"/>
      <c r="CNJ108" s="117"/>
      <c r="CNK108" s="117"/>
      <c r="CNL108" s="117"/>
      <c r="CNM108" s="117"/>
      <c r="CNN108" s="117"/>
      <c r="CNO108" s="117"/>
      <c r="CNP108" s="117"/>
      <c r="CNQ108" s="117"/>
      <c r="CNR108" s="117"/>
      <c r="CNS108" s="117"/>
      <c r="CNT108" s="117"/>
      <c r="CNU108" s="117"/>
      <c r="CNV108" s="117"/>
      <c r="CNW108" s="117"/>
      <c r="CNX108" s="117"/>
      <c r="CNY108" s="117"/>
      <c r="CNZ108" s="117"/>
      <c r="COA108" s="117"/>
      <c r="COB108" s="117"/>
      <c r="COC108" s="117"/>
      <c r="COD108" s="117"/>
      <c r="COE108" s="117"/>
      <c r="COF108" s="117"/>
      <c r="COG108" s="117"/>
      <c r="COH108" s="117"/>
      <c r="COI108" s="117"/>
      <c r="COJ108" s="117"/>
      <c r="COK108" s="117"/>
      <c r="COL108" s="117"/>
      <c r="COM108" s="117"/>
      <c r="CON108" s="117"/>
      <c r="COO108" s="117"/>
      <c r="COP108" s="117"/>
      <c r="COQ108" s="117"/>
      <c r="COR108" s="117"/>
      <c r="COS108" s="117"/>
      <c r="COT108" s="117"/>
      <c r="COU108" s="117"/>
      <c r="COV108" s="117"/>
      <c r="COW108" s="117"/>
      <c r="COX108" s="117"/>
      <c r="COY108" s="117"/>
      <c r="COZ108" s="117"/>
      <c r="CPA108" s="117"/>
      <c r="CPB108" s="117"/>
      <c r="CPC108" s="117"/>
      <c r="CPD108" s="117"/>
      <c r="CPE108" s="117"/>
      <c r="CPF108" s="117"/>
      <c r="CPG108" s="117"/>
      <c r="CPH108" s="117"/>
      <c r="CPI108" s="117"/>
      <c r="CPJ108" s="117"/>
      <c r="CPK108" s="117"/>
      <c r="CPL108" s="117"/>
      <c r="CPM108" s="117"/>
      <c r="CPN108" s="117"/>
      <c r="CPO108" s="117"/>
      <c r="CPP108" s="117"/>
      <c r="CPQ108" s="117"/>
      <c r="CPR108" s="117"/>
      <c r="CPS108" s="117"/>
      <c r="CPT108" s="117"/>
      <c r="CPU108" s="117"/>
      <c r="CPV108" s="117"/>
      <c r="CPW108" s="117"/>
      <c r="CPX108" s="117"/>
      <c r="CPY108" s="117"/>
      <c r="CPZ108" s="117"/>
      <c r="CQA108" s="117"/>
      <c r="CQB108" s="117"/>
      <c r="CQC108" s="117"/>
      <c r="CQD108" s="117"/>
      <c r="CQE108" s="117"/>
      <c r="CQF108" s="117"/>
      <c r="CQG108" s="117"/>
      <c r="CQH108" s="117"/>
      <c r="CQI108" s="117"/>
      <c r="CQJ108" s="117"/>
      <c r="CQK108" s="117"/>
      <c r="CQL108" s="117"/>
      <c r="CQM108" s="117"/>
      <c r="CQN108" s="117"/>
      <c r="CQO108" s="117"/>
      <c r="CQP108" s="117"/>
      <c r="CQQ108" s="117"/>
      <c r="CQR108" s="117"/>
      <c r="CQS108" s="117"/>
      <c r="CQT108" s="117"/>
      <c r="CQU108" s="117"/>
      <c r="CQV108" s="117"/>
      <c r="CQW108" s="117"/>
      <c r="CQX108" s="117"/>
      <c r="CQY108" s="117"/>
      <c r="CQZ108" s="117"/>
      <c r="CRA108" s="117"/>
      <c r="CRB108" s="117"/>
      <c r="CRC108" s="117"/>
      <c r="CRD108" s="117"/>
      <c r="CRE108" s="117"/>
      <c r="CRF108" s="117"/>
      <c r="CRG108" s="117"/>
      <c r="CRH108" s="117"/>
      <c r="CRI108" s="117"/>
      <c r="CRJ108" s="117"/>
      <c r="CRK108" s="117"/>
      <c r="CRL108" s="117"/>
      <c r="CRM108" s="117"/>
      <c r="CRN108" s="117"/>
      <c r="CRO108" s="117"/>
      <c r="CRP108" s="117"/>
      <c r="CRQ108" s="117"/>
      <c r="CRR108" s="117"/>
      <c r="CRS108" s="117"/>
      <c r="CRT108" s="117"/>
      <c r="CRU108" s="117"/>
      <c r="CRV108" s="117"/>
      <c r="CRW108" s="117"/>
      <c r="CRX108" s="117"/>
      <c r="CRY108" s="117"/>
      <c r="CRZ108" s="117"/>
      <c r="CSA108" s="117"/>
      <c r="CSB108" s="117"/>
      <c r="CSC108" s="117"/>
      <c r="CSD108" s="117"/>
      <c r="CSE108" s="117"/>
      <c r="CSF108" s="117"/>
      <c r="CSG108" s="117"/>
      <c r="CSH108" s="117"/>
      <c r="CSI108" s="117"/>
      <c r="CSJ108" s="117"/>
      <c r="CSK108" s="117"/>
      <c r="CSL108" s="117"/>
      <c r="CSM108" s="117"/>
      <c r="CSN108" s="117"/>
      <c r="CSO108" s="117"/>
      <c r="CSP108" s="117"/>
      <c r="CSQ108" s="117"/>
      <c r="CSR108" s="117"/>
      <c r="CSS108" s="117"/>
      <c r="CST108" s="117"/>
      <c r="CSU108" s="117"/>
      <c r="CSV108" s="117"/>
      <c r="CSW108" s="117"/>
      <c r="CSX108" s="117"/>
      <c r="CSY108" s="117"/>
      <c r="CSZ108" s="117"/>
      <c r="CTA108" s="117"/>
      <c r="CTB108" s="117"/>
      <c r="CTC108" s="117"/>
      <c r="CTD108" s="117"/>
      <c r="CTE108" s="117"/>
      <c r="CTF108" s="117"/>
      <c r="CTG108" s="117"/>
      <c r="CTH108" s="117"/>
      <c r="CTI108" s="117"/>
      <c r="CTJ108" s="117"/>
      <c r="CTK108" s="117"/>
      <c r="CTL108" s="117"/>
      <c r="CTM108" s="117"/>
      <c r="CTN108" s="117"/>
      <c r="CTO108" s="117"/>
      <c r="CTP108" s="117"/>
      <c r="CTQ108" s="117"/>
      <c r="CTR108" s="117"/>
      <c r="CTS108" s="117"/>
      <c r="CTT108" s="117"/>
      <c r="CTU108" s="117"/>
      <c r="CTV108" s="117"/>
      <c r="CTW108" s="117"/>
      <c r="CTX108" s="117"/>
      <c r="CTY108" s="117"/>
      <c r="CTZ108" s="117"/>
      <c r="CUA108" s="117"/>
      <c r="CUB108" s="117"/>
      <c r="CUC108" s="117"/>
      <c r="CUD108" s="117"/>
      <c r="CUE108" s="117"/>
      <c r="CUF108" s="117"/>
      <c r="CUG108" s="117"/>
      <c r="CUH108" s="117"/>
      <c r="CUI108" s="117"/>
      <c r="CUJ108" s="117"/>
      <c r="CUK108" s="117"/>
      <c r="CUL108" s="117"/>
      <c r="CUM108" s="117"/>
      <c r="CUN108" s="117"/>
      <c r="CUO108" s="117"/>
      <c r="CUP108" s="117"/>
      <c r="CUQ108" s="117"/>
      <c r="CUR108" s="117"/>
      <c r="CUS108" s="117"/>
      <c r="CUT108" s="117"/>
      <c r="CUU108" s="117"/>
      <c r="CUV108" s="117"/>
      <c r="CUW108" s="117"/>
      <c r="CUX108" s="117"/>
      <c r="CUY108" s="117"/>
      <c r="CUZ108" s="117"/>
      <c r="CVA108" s="117"/>
      <c r="CVB108" s="117"/>
      <c r="CVC108" s="117"/>
      <c r="CVD108" s="117"/>
      <c r="CVE108" s="117"/>
      <c r="CVF108" s="117"/>
      <c r="CVG108" s="117"/>
      <c r="CVH108" s="117"/>
      <c r="CVI108" s="117"/>
      <c r="CVJ108" s="117"/>
      <c r="CVK108" s="117"/>
      <c r="CVL108" s="117"/>
      <c r="CVM108" s="117"/>
      <c r="CVN108" s="117"/>
      <c r="CVO108" s="117"/>
      <c r="CVP108" s="117"/>
      <c r="CVQ108" s="117"/>
      <c r="CVR108" s="117"/>
      <c r="CVS108" s="117"/>
      <c r="CVT108" s="117"/>
      <c r="CVU108" s="117"/>
      <c r="CVV108" s="117"/>
      <c r="CVW108" s="117"/>
      <c r="CVX108" s="117"/>
      <c r="CVY108" s="117"/>
      <c r="CVZ108" s="117"/>
      <c r="CWA108" s="117"/>
      <c r="CWB108" s="117"/>
      <c r="CWC108" s="117"/>
      <c r="CWD108" s="117"/>
      <c r="CWE108" s="117"/>
      <c r="CWF108" s="117"/>
      <c r="CWG108" s="117"/>
      <c r="CWH108" s="117"/>
      <c r="CWI108" s="117"/>
      <c r="CWJ108" s="117"/>
      <c r="CWK108" s="117"/>
      <c r="CWL108" s="117"/>
      <c r="CWM108" s="117"/>
      <c r="CWN108" s="117"/>
      <c r="CWO108" s="117"/>
      <c r="CWP108" s="117"/>
      <c r="CWQ108" s="117"/>
      <c r="CWR108" s="117"/>
      <c r="CWS108" s="117"/>
      <c r="CWT108" s="117"/>
      <c r="CWU108" s="117"/>
      <c r="CWV108" s="117"/>
      <c r="CWW108" s="117"/>
      <c r="CWX108" s="117"/>
      <c r="CWY108" s="117"/>
      <c r="CWZ108" s="117"/>
      <c r="CXA108" s="117"/>
      <c r="CXB108" s="117"/>
      <c r="CXC108" s="117"/>
      <c r="CXD108" s="117"/>
      <c r="CXE108" s="117"/>
      <c r="CXF108" s="117"/>
      <c r="CXG108" s="117"/>
      <c r="CXH108" s="117"/>
      <c r="CXI108" s="117"/>
      <c r="CXJ108" s="117"/>
      <c r="CXK108" s="117"/>
      <c r="CXL108" s="117"/>
      <c r="CXM108" s="117"/>
      <c r="CXN108" s="117"/>
      <c r="CXO108" s="117"/>
      <c r="CXP108" s="117"/>
      <c r="CXQ108" s="117"/>
      <c r="CXR108" s="117"/>
      <c r="CXS108" s="117"/>
      <c r="CXT108" s="117"/>
      <c r="CXU108" s="117"/>
      <c r="CXV108" s="117"/>
      <c r="CXW108" s="117"/>
      <c r="CXX108" s="117"/>
      <c r="CXY108" s="117"/>
      <c r="CXZ108" s="117"/>
      <c r="CYA108" s="117"/>
      <c r="CYB108" s="117"/>
      <c r="CYC108" s="117"/>
      <c r="CYD108" s="117"/>
      <c r="CYE108" s="117"/>
      <c r="CYF108" s="117"/>
      <c r="CYG108" s="117"/>
      <c r="CYH108" s="117"/>
      <c r="CYI108" s="117"/>
      <c r="CYJ108" s="117"/>
      <c r="CYK108" s="117"/>
      <c r="CYL108" s="117"/>
      <c r="CYM108" s="117"/>
      <c r="CYN108" s="117"/>
      <c r="CYO108" s="117"/>
      <c r="CYP108" s="117"/>
      <c r="CYQ108" s="117"/>
      <c r="CYR108" s="117"/>
      <c r="CYS108" s="117"/>
      <c r="CYT108" s="117"/>
      <c r="CYU108" s="117"/>
      <c r="CYV108" s="117"/>
      <c r="CYW108" s="117"/>
      <c r="CYX108" s="117"/>
      <c r="CYY108" s="117"/>
      <c r="CYZ108" s="117"/>
      <c r="CZA108" s="117"/>
      <c r="CZB108" s="117"/>
      <c r="CZC108" s="117"/>
      <c r="CZD108" s="117"/>
      <c r="CZE108" s="117"/>
      <c r="CZF108" s="117"/>
      <c r="CZG108" s="117"/>
      <c r="CZH108" s="117"/>
      <c r="CZI108" s="117"/>
      <c r="CZJ108" s="117"/>
      <c r="CZK108" s="117"/>
      <c r="CZL108" s="117"/>
      <c r="CZM108" s="117"/>
      <c r="CZN108" s="117"/>
      <c r="CZO108" s="117"/>
      <c r="CZP108" s="117"/>
      <c r="CZQ108" s="117"/>
      <c r="CZR108" s="117"/>
      <c r="CZS108" s="117"/>
      <c r="CZT108" s="117"/>
      <c r="CZU108" s="117"/>
      <c r="CZV108" s="117"/>
      <c r="CZW108" s="117"/>
      <c r="CZX108" s="117"/>
      <c r="CZY108" s="117"/>
      <c r="CZZ108" s="117"/>
      <c r="DAA108" s="117"/>
      <c r="DAB108" s="117"/>
      <c r="DAC108" s="117"/>
      <c r="DAD108" s="117"/>
      <c r="DAE108" s="117"/>
      <c r="DAF108" s="117"/>
      <c r="DAG108" s="117"/>
      <c r="DAH108" s="117"/>
      <c r="DAI108" s="117"/>
      <c r="DAJ108" s="117"/>
      <c r="DAK108" s="117"/>
      <c r="DAL108" s="117"/>
      <c r="DAM108" s="117"/>
      <c r="DAN108" s="117"/>
      <c r="DAO108" s="117"/>
      <c r="DAP108" s="117"/>
      <c r="DAQ108" s="117"/>
      <c r="DAR108" s="117"/>
      <c r="DAS108" s="117"/>
      <c r="DAT108" s="117"/>
      <c r="DAU108" s="117"/>
      <c r="DAV108" s="117"/>
      <c r="DAW108" s="117"/>
      <c r="DAX108" s="117"/>
      <c r="DAY108" s="117"/>
      <c r="DAZ108" s="117"/>
      <c r="DBA108" s="117"/>
      <c r="DBB108" s="117"/>
      <c r="DBC108" s="117"/>
      <c r="DBD108" s="117"/>
      <c r="DBE108" s="117"/>
      <c r="DBF108" s="117"/>
      <c r="DBG108" s="117"/>
      <c r="DBH108" s="117"/>
      <c r="DBI108" s="117"/>
      <c r="DBJ108" s="117"/>
      <c r="DBK108" s="117"/>
      <c r="DBL108" s="117"/>
      <c r="DBM108" s="117"/>
      <c r="DBN108" s="117"/>
      <c r="DBO108" s="117"/>
      <c r="DBP108" s="117"/>
      <c r="DBQ108" s="117"/>
      <c r="DBR108" s="117"/>
      <c r="DBS108" s="117"/>
      <c r="DBT108" s="117"/>
      <c r="DBU108" s="117"/>
      <c r="DBV108" s="117"/>
      <c r="DBW108" s="117"/>
      <c r="DBX108" s="117"/>
      <c r="DBY108" s="117"/>
      <c r="DBZ108" s="117"/>
      <c r="DCA108" s="117"/>
      <c r="DCB108" s="117"/>
      <c r="DCC108" s="117"/>
      <c r="DCD108" s="117"/>
      <c r="DCE108" s="117"/>
      <c r="DCF108" s="117"/>
      <c r="DCG108" s="117"/>
      <c r="DCH108" s="117"/>
      <c r="DCI108" s="117"/>
      <c r="DCJ108" s="117"/>
      <c r="DCK108" s="117"/>
      <c r="DCL108" s="117"/>
      <c r="DCM108" s="117"/>
      <c r="DCN108" s="117"/>
      <c r="DCO108" s="117"/>
      <c r="DCP108" s="117"/>
      <c r="DCQ108" s="117"/>
      <c r="DCR108" s="117"/>
      <c r="DCS108" s="117"/>
      <c r="DCT108" s="117"/>
      <c r="DCU108" s="117"/>
      <c r="DCV108" s="117"/>
      <c r="DCW108" s="117"/>
      <c r="DCX108" s="117"/>
      <c r="DCY108" s="117"/>
      <c r="DCZ108" s="117"/>
      <c r="DDA108" s="117"/>
      <c r="DDB108" s="117"/>
      <c r="DDC108" s="117"/>
      <c r="DDD108" s="117"/>
      <c r="DDE108" s="117"/>
      <c r="DDF108" s="117"/>
      <c r="DDG108" s="117"/>
      <c r="DDH108" s="117"/>
      <c r="DDI108" s="117"/>
      <c r="DDJ108" s="117"/>
      <c r="DDK108" s="117"/>
      <c r="DDL108" s="117"/>
      <c r="DDM108" s="117"/>
      <c r="DDN108" s="117"/>
      <c r="DDO108" s="117"/>
      <c r="DDP108" s="117"/>
      <c r="DDQ108" s="117"/>
      <c r="DDR108" s="117"/>
      <c r="DDS108" s="117"/>
      <c r="DDT108" s="117"/>
      <c r="DDU108" s="117"/>
      <c r="DDV108" s="117"/>
      <c r="DDW108" s="117"/>
      <c r="DDX108" s="117"/>
      <c r="DDY108" s="117"/>
      <c r="DDZ108" s="117"/>
      <c r="DEA108" s="117"/>
      <c r="DEB108" s="117"/>
      <c r="DEC108" s="117"/>
      <c r="DED108" s="117"/>
      <c r="DEE108" s="117"/>
      <c r="DEF108" s="117"/>
      <c r="DEG108" s="117"/>
      <c r="DEH108" s="117"/>
      <c r="DEI108" s="117"/>
      <c r="DEJ108" s="117"/>
      <c r="DEK108" s="117"/>
      <c r="DEL108" s="117"/>
      <c r="DEM108" s="117"/>
      <c r="DEN108" s="117"/>
      <c r="DEO108" s="117"/>
      <c r="DEP108" s="117"/>
      <c r="DEQ108" s="117"/>
      <c r="DER108" s="117"/>
      <c r="DES108" s="117"/>
      <c r="DET108" s="117"/>
      <c r="DEU108" s="117"/>
      <c r="DEV108" s="117"/>
      <c r="DEW108" s="117"/>
      <c r="DEX108" s="117"/>
      <c r="DEY108" s="117"/>
      <c r="DEZ108" s="117"/>
      <c r="DFA108" s="117"/>
      <c r="DFB108" s="117"/>
      <c r="DFC108" s="117"/>
      <c r="DFD108" s="117"/>
      <c r="DFE108" s="117"/>
      <c r="DFF108" s="117"/>
      <c r="DFG108" s="117"/>
      <c r="DFH108" s="117"/>
      <c r="DFI108" s="117"/>
      <c r="DFJ108" s="117"/>
      <c r="DFK108" s="117"/>
      <c r="DFL108" s="117"/>
      <c r="DFM108" s="117"/>
      <c r="DFN108" s="117"/>
      <c r="DFO108" s="117"/>
      <c r="DFP108" s="117"/>
      <c r="DFQ108" s="117"/>
      <c r="DFR108" s="117"/>
      <c r="DFS108" s="117"/>
      <c r="DFT108" s="117"/>
      <c r="DFU108" s="117"/>
      <c r="DFV108" s="117"/>
      <c r="DFW108" s="117"/>
      <c r="DFX108" s="117"/>
      <c r="DFY108" s="117"/>
      <c r="DFZ108" s="117"/>
      <c r="DGA108" s="117"/>
      <c r="DGB108" s="117"/>
      <c r="DGC108" s="117"/>
      <c r="DGD108" s="117"/>
      <c r="DGE108" s="117"/>
      <c r="DGF108" s="117"/>
      <c r="DGG108" s="117"/>
      <c r="DGH108" s="117"/>
      <c r="DGI108" s="117"/>
      <c r="DGJ108" s="117"/>
      <c r="DGK108" s="117"/>
      <c r="DGL108" s="117"/>
      <c r="DGM108" s="117"/>
      <c r="DGN108" s="117"/>
      <c r="DGO108" s="117"/>
      <c r="DGP108" s="117"/>
      <c r="DGQ108" s="117"/>
      <c r="DGR108" s="117"/>
      <c r="DGS108" s="117"/>
      <c r="DGT108" s="117"/>
      <c r="DGU108" s="117"/>
      <c r="DGV108" s="117"/>
      <c r="DGW108" s="117"/>
      <c r="DGX108" s="117"/>
      <c r="DGY108" s="117"/>
      <c r="DGZ108" s="117"/>
      <c r="DHA108" s="117"/>
      <c r="DHB108" s="117"/>
      <c r="DHC108" s="117"/>
      <c r="DHD108" s="117"/>
      <c r="DHE108" s="117"/>
      <c r="DHF108" s="117"/>
      <c r="DHG108" s="117"/>
      <c r="DHH108" s="117"/>
      <c r="DHI108" s="117"/>
      <c r="DHJ108" s="117"/>
      <c r="DHK108" s="117"/>
      <c r="DHL108" s="117"/>
      <c r="DHM108" s="117"/>
      <c r="DHN108" s="117"/>
      <c r="DHO108" s="117"/>
      <c r="DHP108" s="117"/>
      <c r="DHQ108" s="117"/>
      <c r="DHR108" s="117"/>
      <c r="DHS108" s="117"/>
      <c r="DHT108" s="117"/>
      <c r="DHU108" s="117"/>
      <c r="DHV108" s="117"/>
      <c r="DHW108" s="117"/>
      <c r="DHX108" s="117"/>
      <c r="DHY108" s="117"/>
      <c r="DHZ108" s="117"/>
      <c r="DIA108" s="117"/>
      <c r="DIB108" s="117"/>
      <c r="DIC108" s="117"/>
      <c r="DID108" s="117"/>
      <c r="DIE108" s="117"/>
      <c r="DIF108" s="117"/>
      <c r="DIG108" s="117"/>
      <c r="DIH108" s="117"/>
      <c r="DII108" s="117"/>
      <c r="DIJ108" s="117"/>
      <c r="DIK108" s="117"/>
      <c r="DIL108" s="117"/>
      <c r="DIM108" s="117"/>
      <c r="DIN108" s="117"/>
      <c r="DIO108" s="117"/>
      <c r="DIP108" s="117"/>
      <c r="DIQ108" s="117"/>
      <c r="DIR108" s="117"/>
      <c r="DIS108" s="117"/>
      <c r="DIT108" s="117"/>
      <c r="DIU108" s="117"/>
      <c r="DIV108" s="117"/>
      <c r="DIW108" s="117"/>
      <c r="DIX108" s="117"/>
      <c r="DIY108" s="117"/>
      <c r="DIZ108" s="117"/>
      <c r="DJA108" s="117"/>
      <c r="DJB108" s="117"/>
      <c r="DJC108" s="117"/>
      <c r="DJD108" s="117"/>
      <c r="DJE108" s="117"/>
      <c r="DJF108" s="117"/>
      <c r="DJG108" s="117"/>
      <c r="DJH108" s="117"/>
      <c r="DJI108" s="117"/>
      <c r="DJJ108" s="117"/>
      <c r="DJK108" s="117"/>
      <c r="DJL108" s="117"/>
      <c r="DJM108" s="117"/>
      <c r="DJN108" s="117"/>
      <c r="DJO108" s="117"/>
      <c r="DJP108" s="117"/>
      <c r="DJQ108" s="117"/>
      <c r="DJR108" s="117"/>
      <c r="DJS108" s="117"/>
      <c r="DJT108" s="117"/>
      <c r="DJU108" s="117"/>
      <c r="DJV108" s="117"/>
      <c r="DJW108" s="117"/>
      <c r="DJX108" s="117"/>
      <c r="DJY108" s="117"/>
      <c r="DJZ108" s="117"/>
      <c r="DKA108" s="117"/>
      <c r="DKB108" s="117"/>
      <c r="DKC108" s="117"/>
      <c r="DKD108" s="117"/>
      <c r="DKE108" s="117"/>
      <c r="DKF108" s="117"/>
      <c r="DKG108" s="117"/>
      <c r="DKH108" s="117"/>
      <c r="DKI108" s="117"/>
      <c r="DKJ108" s="117"/>
      <c r="DKK108" s="117"/>
      <c r="DKL108" s="117"/>
      <c r="DKM108" s="117"/>
      <c r="DKN108" s="117"/>
      <c r="DKO108" s="117"/>
      <c r="DKP108" s="117"/>
      <c r="DKQ108" s="117"/>
      <c r="DKR108" s="117"/>
      <c r="DKS108" s="117"/>
      <c r="DKT108" s="117"/>
      <c r="DKU108" s="117"/>
      <c r="DKV108" s="117"/>
      <c r="DKW108" s="117"/>
      <c r="DKX108" s="117"/>
      <c r="DKY108" s="117"/>
      <c r="DKZ108" s="117"/>
      <c r="DLA108" s="117"/>
      <c r="DLB108" s="117"/>
      <c r="DLC108" s="117"/>
      <c r="DLD108" s="117"/>
      <c r="DLE108" s="117"/>
      <c r="DLF108" s="117"/>
      <c r="DLG108" s="117"/>
      <c r="DLH108" s="117"/>
      <c r="DLI108" s="117"/>
      <c r="DLJ108" s="117"/>
      <c r="DLK108" s="117"/>
      <c r="DLL108" s="117"/>
      <c r="DLM108" s="117"/>
      <c r="DLN108" s="117"/>
      <c r="DLO108" s="117"/>
      <c r="DLP108" s="117"/>
      <c r="DLQ108" s="117"/>
      <c r="DLR108" s="117"/>
      <c r="DLS108" s="117"/>
      <c r="DLT108" s="117"/>
      <c r="DLU108" s="117"/>
      <c r="DLV108" s="117"/>
      <c r="DLW108" s="117"/>
      <c r="DLX108" s="117"/>
      <c r="DLY108" s="117"/>
      <c r="DLZ108" s="117"/>
      <c r="DMA108" s="117"/>
      <c r="DMB108" s="117"/>
      <c r="DMC108" s="117"/>
      <c r="DMD108" s="117"/>
      <c r="DME108" s="117"/>
      <c r="DMF108" s="117"/>
      <c r="DMG108" s="117"/>
      <c r="DMH108" s="117"/>
      <c r="DMI108" s="117"/>
      <c r="DMJ108" s="117"/>
      <c r="DMK108" s="117"/>
      <c r="DML108" s="117"/>
      <c r="DMM108" s="117"/>
      <c r="DMN108" s="117"/>
      <c r="DMO108" s="117"/>
      <c r="DMP108" s="117"/>
      <c r="DMQ108" s="117"/>
      <c r="DMR108" s="117"/>
      <c r="DMS108" s="117"/>
      <c r="DMT108" s="117"/>
      <c r="DMU108" s="117"/>
      <c r="DMV108" s="117"/>
      <c r="DMW108" s="117"/>
      <c r="DMX108" s="117"/>
      <c r="DMY108" s="117"/>
      <c r="DMZ108" s="117"/>
      <c r="DNA108" s="117"/>
      <c r="DNB108" s="117"/>
      <c r="DNC108" s="117"/>
      <c r="DND108" s="117"/>
      <c r="DNE108" s="117"/>
      <c r="DNF108" s="117"/>
      <c r="DNG108" s="117"/>
      <c r="DNH108" s="117"/>
      <c r="DNI108" s="117"/>
      <c r="DNJ108" s="117"/>
      <c r="DNK108" s="117"/>
      <c r="DNL108" s="117"/>
      <c r="DNM108" s="117"/>
      <c r="DNN108" s="117"/>
      <c r="DNO108" s="117"/>
      <c r="DNP108" s="117"/>
      <c r="DNQ108" s="117"/>
      <c r="DNR108" s="117"/>
      <c r="DNS108" s="117"/>
      <c r="DNT108" s="117"/>
      <c r="DNU108" s="117"/>
      <c r="DNV108" s="117"/>
      <c r="DNW108" s="117"/>
      <c r="DNX108" s="117"/>
      <c r="DNY108" s="117"/>
      <c r="DNZ108" s="117"/>
      <c r="DOA108" s="117"/>
      <c r="DOB108" s="117"/>
      <c r="DOC108" s="117"/>
      <c r="DOD108" s="117"/>
      <c r="DOE108" s="117"/>
      <c r="DOF108" s="117"/>
      <c r="DOG108" s="117"/>
      <c r="DOH108" s="117"/>
      <c r="DOI108" s="117"/>
      <c r="DOJ108" s="117"/>
      <c r="DOK108" s="117"/>
      <c r="DOL108" s="117"/>
      <c r="DOM108" s="117"/>
      <c r="DON108" s="117"/>
      <c r="DOO108" s="117"/>
      <c r="DOP108" s="117"/>
      <c r="DOQ108" s="117"/>
      <c r="DOR108" s="117"/>
      <c r="DOS108" s="117"/>
      <c r="DOT108" s="117"/>
      <c r="DOU108" s="117"/>
      <c r="DOV108" s="117"/>
      <c r="DOW108" s="117"/>
      <c r="DOX108" s="117"/>
      <c r="DOY108" s="117"/>
      <c r="DOZ108" s="117"/>
      <c r="DPA108" s="117"/>
      <c r="DPB108" s="117"/>
      <c r="DPC108" s="117"/>
      <c r="DPD108" s="117"/>
      <c r="DPE108" s="117"/>
      <c r="DPF108" s="117"/>
      <c r="DPG108" s="117"/>
      <c r="DPH108" s="117"/>
      <c r="DPI108" s="117"/>
      <c r="DPJ108" s="117"/>
      <c r="DPK108" s="117"/>
      <c r="DPL108" s="117"/>
      <c r="DPM108" s="117"/>
      <c r="DPN108" s="117"/>
      <c r="DPO108" s="117"/>
      <c r="DPP108" s="117"/>
      <c r="DPQ108" s="117"/>
      <c r="DPR108" s="117"/>
      <c r="DPS108" s="117"/>
      <c r="DPT108" s="117"/>
      <c r="DPU108" s="117"/>
      <c r="DPV108" s="117"/>
      <c r="DPW108" s="117"/>
      <c r="DPX108" s="117"/>
      <c r="DPY108" s="117"/>
      <c r="DPZ108" s="117"/>
      <c r="DQA108" s="117"/>
      <c r="DQB108" s="117"/>
      <c r="DQC108" s="117"/>
      <c r="DQD108" s="117"/>
      <c r="DQE108" s="117"/>
      <c r="DQF108" s="117"/>
      <c r="DQG108" s="117"/>
      <c r="DQH108" s="117"/>
      <c r="DQI108" s="117"/>
      <c r="DQJ108" s="117"/>
      <c r="DQK108" s="117"/>
      <c r="DQL108" s="117"/>
      <c r="DQM108" s="117"/>
      <c r="DQN108" s="117"/>
      <c r="DQO108" s="117"/>
      <c r="DQP108" s="117"/>
      <c r="DQQ108" s="117"/>
      <c r="DQR108" s="117"/>
      <c r="DQS108" s="117"/>
      <c r="DQT108" s="117"/>
      <c r="DQU108" s="117"/>
      <c r="DQV108" s="117"/>
      <c r="DQW108" s="117"/>
      <c r="DQX108" s="117"/>
      <c r="DQY108" s="117"/>
      <c r="DQZ108" s="117"/>
      <c r="DRA108" s="117"/>
      <c r="DRB108" s="117"/>
      <c r="DRC108" s="117"/>
      <c r="DRD108" s="117"/>
      <c r="DRE108" s="117"/>
      <c r="DRF108" s="117"/>
      <c r="DRG108" s="117"/>
      <c r="DRH108" s="117"/>
      <c r="DRI108" s="117"/>
      <c r="DRJ108" s="117"/>
      <c r="DRK108" s="117"/>
      <c r="DRL108" s="117"/>
      <c r="DRM108" s="117"/>
      <c r="DRN108" s="117"/>
      <c r="DRO108" s="117"/>
      <c r="DRP108" s="117"/>
      <c r="DRQ108" s="117"/>
      <c r="DRR108" s="117"/>
      <c r="DRS108" s="117"/>
      <c r="DRT108" s="117"/>
      <c r="DRU108" s="117"/>
      <c r="DRV108" s="117"/>
      <c r="DRW108" s="117"/>
      <c r="DRX108" s="117"/>
      <c r="DRY108" s="117"/>
      <c r="DRZ108" s="117"/>
      <c r="DSA108" s="117"/>
      <c r="DSB108" s="117"/>
      <c r="DSC108" s="117"/>
      <c r="DSD108" s="117"/>
      <c r="DSE108" s="117"/>
      <c r="DSF108" s="117"/>
      <c r="DSG108" s="117"/>
      <c r="DSH108" s="117"/>
      <c r="DSI108" s="117"/>
      <c r="DSJ108" s="117"/>
      <c r="DSK108" s="117"/>
      <c r="DSL108" s="117"/>
      <c r="DSM108" s="117"/>
      <c r="DSN108" s="117"/>
      <c r="DSO108" s="117"/>
      <c r="DSP108" s="117"/>
      <c r="DSQ108" s="117"/>
      <c r="DSR108" s="117"/>
      <c r="DSS108" s="117"/>
      <c r="DST108" s="117"/>
      <c r="DSU108" s="117"/>
      <c r="DSV108" s="117"/>
      <c r="DSW108" s="117"/>
      <c r="DSX108" s="117"/>
      <c r="DSY108" s="117"/>
      <c r="DSZ108" s="117"/>
      <c r="DTA108" s="117"/>
      <c r="DTB108" s="117"/>
      <c r="DTC108" s="117"/>
      <c r="DTD108" s="117"/>
      <c r="DTE108" s="117"/>
      <c r="DTF108" s="117"/>
      <c r="DTG108" s="117"/>
      <c r="DTH108" s="117"/>
      <c r="DTI108" s="117"/>
      <c r="DTJ108" s="117"/>
      <c r="DTK108" s="117"/>
      <c r="DTL108" s="117"/>
      <c r="DTM108" s="117"/>
      <c r="DTN108" s="117"/>
      <c r="DTO108" s="117"/>
      <c r="DTP108" s="117"/>
      <c r="DTQ108" s="117"/>
      <c r="DTR108" s="117"/>
      <c r="DTS108" s="117"/>
      <c r="DTT108" s="117"/>
      <c r="DTU108" s="117"/>
      <c r="DTV108" s="117"/>
      <c r="DTW108" s="117"/>
      <c r="DTX108" s="117"/>
      <c r="DTY108" s="117"/>
      <c r="DTZ108" s="117"/>
      <c r="DUA108" s="117"/>
      <c r="DUB108" s="117"/>
      <c r="DUC108" s="117"/>
      <c r="DUD108" s="117"/>
      <c r="DUE108" s="117"/>
      <c r="DUF108" s="117"/>
      <c r="DUG108" s="117"/>
      <c r="DUH108" s="117"/>
      <c r="DUI108" s="117"/>
      <c r="DUJ108" s="117"/>
      <c r="DUK108" s="117"/>
      <c r="DUL108" s="117"/>
      <c r="DUM108" s="117"/>
      <c r="DUN108" s="117"/>
      <c r="DUO108" s="117"/>
      <c r="DUP108" s="117"/>
      <c r="DUQ108" s="117"/>
      <c r="DUR108" s="117"/>
      <c r="DUS108" s="117"/>
      <c r="DUT108" s="117"/>
      <c r="DUU108" s="117"/>
      <c r="DUV108" s="117"/>
      <c r="DUW108" s="117"/>
      <c r="DUX108" s="117"/>
      <c r="DUY108" s="117"/>
      <c r="DUZ108" s="117"/>
      <c r="DVA108" s="117"/>
      <c r="DVB108" s="117"/>
      <c r="DVC108" s="117"/>
      <c r="DVD108" s="117"/>
      <c r="DVE108" s="117"/>
      <c r="DVF108" s="117"/>
      <c r="DVG108" s="117"/>
      <c r="DVH108" s="117"/>
      <c r="DVI108" s="117"/>
      <c r="DVJ108" s="117"/>
      <c r="DVK108" s="117"/>
      <c r="DVL108" s="117"/>
      <c r="DVM108" s="117"/>
      <c r="DVN108" s="117"/>
      <c r="DVO108" s="117"/>
      <c r="DVP108" s="117"/>
      <c r="DVQ108" s="117"/>
      <c r="DVR108" s="117"/>
      <c r="DVS108" s="117"/>
      <c r="DVT108" s="117"/>
      <c r="DVU108" s="117"/>
      <c r="DVV108" s="117"/>
      <c r="DVW108" s="117"/>
      <c r="DVX108" s="117"/>
      <c r="DVY108" s="117"/>
      <c r="DVZ108" s="117"/>
      <c r="DWA108" s="117"/>
      <c r="DWB108" s="117"/>
      <c r="DWC108" s="117"/>
      <c r="DWD108" s="117"/>
      <c r="DWE108" s="117"/>
      <c r="DWF108" s="117"/>
      <c r="DWG108" s="117"/>
      <c r="DWH108" s="117"/>
      <c r="DWI108" s="117"/>
      <c r="DWJ108" s="117"/>
      <c r="DWK108" s="117"/>
      <c r="DWL108" s="117"/>
      <c r="DWM108" s="117"/>
      <c r="DWN108" s="117"/>
      <c r="DWO108" s="117"/>
      <c r="DWP108" s="117"/>
      <c r="DWQ108" s="117"/>
      <c r="DWR108" s="117"/>
      <c r="DWS108" s="117"/>
      <c r="DWT108" s="117"/>
      <c r="DWU108" s="117"/>
      <c r="DWV108" s="117"/>
      <c r="DWW108" s="117"/>
      <c r="DWX108" s="117"/>
      <c r="DWY108" s="117"/>
      <c r="DWZ108" s="117"/>
      <c r="DXA108" s="117"/>
      <c r="DXB108" s="117"/>
      <c r="DXC108" s="117"/>
      <c r="DXD108" s="117"/>
      <c r="DXE108" s="117"/>
      <c r="DXF108" s="117"/>
      <c r="DXG108" s="117"/>
      <c r="DXH108" s="117"/>
      <c r="DXI108" s="117"/>
      <c r="DXJ108" s="117"/>
      <c r="DXK108" s="117"/>
      <c r="DXL108" s="117"/>
      <c r="DXM108" s="117"/>
      <c r="DXN108" s="117"/>
      <c r="DXO108" s="117"/>
      <c r="DXP108" s="117"/>
      <c r="DXQ108" s="117"/>
      <c r="DXR108" s="117"/>
      <c r="DXS108" s="117"/>
      <c r="DXT108" s="117"/>
      <c r="DXU108" s="117"/>
      <c r="DXV108" s="117"/>
      <c r="DXW108" s="117"/>
      <c r="DXX108" s="117"/>
      <c r="DXY108" s="117"/>
      <c r="DXZ108" s="117"/>
      <c r="DYA108" s="117"/>
      <c r="DYB108" s="117"/>
      <c r="DYC108" s="117"/>
      <c r="DYD108" s="117"/>
      <c r="DYE108" s="117"/>
      <c r="DYF108" s="117"/>
      <c r="DYG108" s="117"/>
      <c r="DYH108" s="117"/>
      <c r="DYI108" s="117"/>
      <c r="DYJ108" s="117"/>
      <c r="DYK108" s="117"/>
      <c r="DYL108" s="117"/>
      <c r="DYM108" s="117"/>
      <c r="DYN108" s="117"/>
      <c r="DYO108" s="117"/>
      <c r="DYP108" s="117"/>
      <c r="DYQ108" s="117"/>
      <c r="DYR108" s="117"/>
      <c r="DYS108" s="117"/>
      <c r="DYT108" s="117"/>
      <c r="DYU108" s="117"/>
      <c r="DYV108" s="117"/>
      <c r="DYW108" s="117"/>
      <c r="DYX108" s="117"/>
      <c r="DYY108" s="117"/>
      <c r="DYZ108" s="117"/>
      <c r="DZA108" s="117"/>
      <c r="DZB108" s="117"/>
      <c r="DZC108" s="117"/>
      <c r="DZD108" s="117"/>
      <c r="DZE108" s="117"/>
      <c r="DZF108" s="117"/>
      <c r="DZG108" s="117"/>
      <c r="DZH108" s="117"/>
      <c r="DZI108" s="117"/>
      <c r="DZJ108" s="117"/>
      <c r="DZK108" s="117"/>
      <c r="DZL108" s="117"/>
      <c r="DZM108" s="117"/>
      <c r="DZN108" s="117"/>
      <c r="DZO108" s="117"/>
      <c r="DZP108" s="117"/>
      <c r="DZQ108" s="117"/>
      <c r="DZR108" s="117"/>
      <c r="DZS108" s="117"/>
      <c r="DZT108" s="117"/>
      <c r="DZU108" s="117"/>
      <c r="DZV108" s="117"/>
      <c r="DZW108" s="117"/>
      <c r="DZX108" s="117"/>
      <c r="DZY108" s="117"/>
      <c r="DZZ108" s="117"/>
      <c r="EAA108" s="117"/>
      <c r="EAB108" s="117"/>
      <c r="EAC108" s="117"/>
      <c r="EAD108" s="117"/>
      <c r="EAE108" s="117"/>
      <c r="EAF108" s="117"/>
      <c r="EAG108" s="117"/>
      <c r="EAH108" s="117"/>
      <c r="EAI108" s="117"/>
      <c r="EAJ108" s="117"/>
      <c r="EAK108" s="117"/>
      <c r="EAL108" s="117"/>
      <c r="EAM108" s="117"/>
      <c r="EAN108" s="117"/>
      <c r="EAO108" s="117"/>
      <c r="EAP108" s="117"/>
      <c r="EAQ108" s="117"/>
      <c r="EAR108" s="117"/>
      <c r="EAS108" s="117"/>
      <c r="EAT108" s="117"/>
      <c r="EAU108" s="117"/>
      <c r="EAV108" s="117"/>
      <c r="EAW108" s="117"/>
      <c r="EAX108" s="117"/>
      <c r="EAY108" s="117"/>
      <c r="EAZ108" s="117"/>
      <c r="EBA108" s="117"/>
      <c r="EBB108" s="117"/>
      <c r="EBC108" s="117"/>
      <c r="EBD108" s="117"/>
      <c r="EBE108" s="117"/>
      <c r="EBF108" s="117"/>
      <c r="EBG108" s="117"/>
      <c r="EBH108" s="117"/>
      <c r="EBI108" s="117"/>
      <c r="EBJ108" s="117"/>
      <c r="EBK108" s="117"/>
      <c r="EBL108" s="117"/>
      <c r="EBM108" s="117"/>
      <c r="EBN108" s="117"/>
      <c r="EBO108" s="117"/>
      <c r="EBP108" s="117"/>
      <c r="EBQ108" s="117"/>
      <c r="EBR108" s="117"/>
      <c r="EBS108" s="117"/>
      <c r="EBT108" s="117"/>
      <c r="EBU108" s="117"/>
      <c r="EBV108" s="117"/>
      <c r="EBW108" s="117"/>
      <c r="EBX108" s="117"/>
      <c r="EBY108" s="117"/>
      <c r="EBZ108" s="117"/>
      <c r="ECA108" s="117"/>
      <c r="ECB108" s="117"/>
      <c r="ECC108" s="117"/>
      <c r="ECD108" s="117"/>
      <c r="ECE108" s="117"/>
      <c r="ECF108" s="117"/>
      <c r="ECG108" s="117"/>
      <c r="ECH108" s="117"/>
      <c r="ECI108" s="117"/>
      <c r="ECJ108" s="117"/>
      <c r="ECK108" s="117"/>
      <c r="ECL108" s="117"/>
      <c r="ECM108" s="117"/>
      <c r="ECN108" s="117"/>
      <c r="ECO108" s="117"/>
      <c r="ECP108" s="117"/>
      <c r="ECQ108" s="117"/>
      <c r="ECR108" s="117"/>
      <c r="ECS108" s="117"/>
      <c r="ECT108" s="117"/>
      <c r="ECU108" s="117"/>
      <c r="ECV108" s="117"/>
      <c r="ECW108" s="117"/>
      <c r="ECX108" s="117"/>
      <c r="ECY108" s="117"/>
      <c r="ECZ108" s="117"/>
      <c r="EDA108" s="117"/>
      <c r="EDB108" s="117"/>
      <c r="EDC108" s="117"/>
      <c r="EDD108" s="117"/>
      <c r="EDE108" s="117"/>
      <c r="EDF108" s="117"/>
      <c r="EDG108" s="117"/>
      <c r="EDH108" s="117"/>
      <c r="EDI108" s="117"/>
      <c r="EDJ108" s="117"/>
      <c r="EDK108" s="117"/>
      <c r="EDL108" s="117"/>
      <c r="EDM108" s="117"/>
      <c r="EDN108" s="117"/>
      <c r="EDO108" s="117"/>
      <c r="EDP108" s="117"/>
      <c r="EDQ108" s="117"/>
      <c r="EDR108" s="117"/>
      <c r="EDS108" s="117"/>
      <c r="EDT108" s="117"/>
      <c r="EDU108" s="117"/>
      <c r="EDV108" s="117"/>
      <c r="EDW108" s="117"/>
      <c r="EDX108" s="117"/>
      <c r="EDY108" s="117"/>
      <c r="EDZ108" s="117"/>
      <c r="EEA108" s="117"/>
      <c r="EEB108" s="117"/>
      <c r="EEC108" s="117"/>
      <c r="EED108" s="117"/>
      <c r="EEE108" s="117"/>
      <c r="EEF108" s="117"/>
      <c r="EEG108" s="117"/>
      <c r="EEH108" s="117"/>
      <c r="EEI108" s="117"/>
      <c r="EEJ108" s="117"/>
      <c r="EEK108" s="117"/>
      <c r="EEL108" s="117"/>
      <c r="EEM108" s="117"/>
      <c r="EEN108" s="117"/>
      <c r="EEO108" s="117"/>
      <c r="EEP108" s="117"/>
      <c r="EEQ108" s="117"/>
      <c r="EER108" s="117"/>
      <c r="EES108" s="117"/>
      <c r="EET108" s="117"/>
      <c r="EEU108" s="117"/>
      <c r="EEV108" s="117"/>
      <c r="EEW108" s="117"/>
      <c r="EEX108" s="117"/>
      <c r="EEY108" s="117"/>
      <c r="EEZ108" s="117"/>
      <c r="EFA108" s="117"/>
      <c r="EFB108" s="117"/>
      <c r="EFC108" s="117"/>
      <c r="EFD108" s="117"/>
      <c r="EFE108" s="117"/>
      <c r="EFF108" s="117"/>
      <c r="EFG108" s="117"/>
      <c r="EFH108" s="117"/>
      <c r="EFI108" s="117"/>
      <c r="EFJ108" s="117"/>
      <c r="EFK108" s="117"/>
      <c r="EFL108" s="117"/>
      <c r="EFM108" s="117"/>
      <c r="EFN108" s="117"/>
      <c r="EFO108" s="117"/>
      <c r="EFP108" s="117"/>
      <c r="EFQ108" s="117"/>
      <c r="EFR108" s="117"/>
      <c r="EFS108" s="117"/>
      <c r="EFT108" s="117"/>
      <c r="EFU108" s="117"/>
      <c r="EFV108" s="117"/>
      <c r="EFW108" s="117"/>
      <c r="EFX108" s="117"/>
      <c r="EFY108" s="117"/>
      <c r="EFZ108" s="117"/>
      <c r="EGA108" s="117"/>
      <c r="EGB108" s="117"/>
      <c r="EGC108" s="117"/>
      <c r="EGD108" s="117"/>
      <c r="EGE108" s="117"/>
      <c r="EGF108" s="117"/>
      <c r="EGG108" s="117"/>
      <c r="EGH108" s="117"/>
      <c r="EGI108" s="117"/>
      <c r="EGJ108" s="117"/>
      <c r="EGK108" s="117"/>
      <c r="EGL108" s="117"/>
      <c r="EGM108" s="117"/>
      <c r="EGN108" s="117"/>
      <c r="EGO108" s="117"/>
      <c r="EGP108" s="117"/>
      <c r="EGQ108" s="117"/>
      <c r="EGR108" s="117"/>
      <c r="EGS108" s="117"/>
      <c r="EGT108" s="117"/>
      <c r="EGU108" s="117"/>
      <c r="EGV108" s="117"/>
      <c r="EGW108" s="117"/>
      <c r="EGX108" s="117"/>
      <c r="EGY108" s="117"/>
      <c r="EGZ108" s="117"/>
      <c r="EHA108" s="117"/>
      <c r="EHB108" s="117"/>
      <c r="EHC108" s="117"/>
      <c r="EHD108" s="117"/>
      <c r="EHE108" s="117"/>
      <c r="EHF108" s="117"/>
      <c r="EHG108" s="117"/>
      <c r="EHH108" s="117"/>
      <c r="EHI108" s="117"/>
      <c r="EHJ108" s="117"/>
      <c r="EHK108" s="117"/>
      <c r="EHL108" s="117"/>
      <c r="EHM108" s="117"/>
      <c r="EHN108" s="117"/>
      <c r="EHO108" s="117"/>
      <c r="EHP108" s="117"/>
      <c r="EHQ108" s="117"/>
      <c r="EHR108" s="117"/>
      <c r="EHS108" s="117"/>
      <c r="EHT108" s="117"/>
      <c r="EHU108" s="117"/>
      <c r="EHV108" s="117"/>
      <c r="EHW108" s="117"/>
      <c r="EHX108" s="117"/>
      <c r="EHY108" s="117"/>
      <c r="EHZ108" s="117"/>
      <c r="EIA108" s="117"/>
      <c r="EIB108" s="117"/>
      <c r="EIC108" s="117"/>
      <c r="EID108" s="117"/>
      <c r="EIE108" s="117"/>
      <c r="EIF108" s="117"/>
      <c r="EIG108" s="117"/>
      <c r="EIH108" s="117"/>
      <c r="EII108" s="117"/>
      <c r="EIJ108" s="117"/>
      <c r="EIK108" s="117"/>
      <c r="EIL108" s="117"/>
      <c r="EIM108" s="117"/>
      <c r="EIN108" s="117"/>
      <c r="EIO108" s="117"/>
      <c r="EIP108" s="117"/>
      <c r="EIQ108" s="117"/>
      <c r="EIR108" s="117"/>
      <c r="EIS108" s="117"/>
      <c r="EIT108" s="117"/>
      <c r="EIU108" s="117"/>
      <c r="EIV108" s="117"/>
      <c r="EIW108" s="117"/>
      <c r="EIX108" s="117"/>
      <c r="EIY108" s="117"/>
      <c r="EIZ108" s="117"/>
      <c r="EJA108" s="117"/>
      <c r="EJB108" s="117"/>
      <c r="EJC108" s="117"/>
      <c r="EJD108" s="117"/>
      <c r="EJE108" s="117"/>
      <c r="EJF108" s="117"/>
      <c r="EJG108" s="117"/>
      <c r="EJH108" s="117"/>
      <c r="EJI108" s="117"/>
      <c r="EJJ108" s="117"/>
      <c r="EJK108" s="117"/>
      <c r="EJL108" s="117"/>
      <c r="EJM108" s="117"/>
      <c r="EJN108" s="117"/>
      <c r="EJO108" s="117"/>
      <c r="EJP108" s="117"/>
      <c r="EJQ108" s="117"/>
      <c r="EJR108" s="117"/>
      <c r="EJS108" s="117"/>
      <c r="EJT108" s="117"/>
      <c r="EJU108" s="117"/>
      <c r="EJV108" s="117"/>
      <c r="EJW108" s="117"/>
      <c r="EJX108" s="117"/>
      <c r="EJY108" s="117"/>
      <c r="EJZ108" s="117"/>
      <c r="EKA108" s="117"/>
      <c r="EKB108" s="117"/>
      <c r="EKC108" s="117"/>
      <c r="EKD108" s="117"/>
      <c r="EKE108" s="117"/>
      <c r="EKF108" s="117"/>
      <c r="EKG108" s="117"/>
      <c r="EKH108" s="117"/>
      <c r="EKI108" s="117"/>
      <c r="EKJ108" s="117"/>
      <c r="EKK108" s="117"/>
      <c r="EKL108" s="117"/>
      <c r="EKM108" s="117"/>
      <c r="EKN108" s="117"/>
      <c r="EKO108" s="117"/>
      <c r="EKP108" s="117"/>
      <c r="EKQ108" s="117"/>
      <c r="EKR108" s="117"/>
      <c r="EKS108" s="117"/>
      <c r="EKT108" s="117"/>
      <c r="EKU108" s="117"/>
      <c r="EKV108" s="117"/>
      <c r="EKW108" s="117"/>
      <c r="EKX108" s="117"/>
      <c r="EKY108" s="117"/>
      <c r="EKZ108" s="117"/>
      <c r="ELA108" s="117"/>
      <c r="ELB108" s="117"/>
      <c r="ELC108" s="117"/>
      <c r="ELD108" s="117"/>
      <c r="ELE108" s="117"/>
      <c r="ELF108" s="117"/>
      <c r="ELG108" s="117"/>
      <c r="ELH108" s="117"/>
      <c r="ELI108" s="117"/>
      <c r="ELJ108" s="117"/>
      <c r="ELK108" s="117"/>
      <c r="ELL108" s="117"/>
      <c r="ELM108" s="117"/>
      <c r="ELN108" s="117"/>
      <c r="ELO108" s="117"/>
      <c r="ELP108" s="117"/>
      <c r="ELQ108" s="117"/>
      <c r="ELR108" s="117"/>
      <c r="ELS108" s="117"/>
      <c r="ELT108" s="117"/>
      <c r="ELU108" s="117"/>
      <c r="ELV108" s="117"/>
      <c r="ELW108" s="117"/>
      <c r="ELX108" s="117"/>
      <c r="ELY108" s="117"/>
      <c r="ELZ108" s="117"/>
      <c r="EMA108" s="117"/>
      <c r="EMB108" s="117"/>
      <c r="EMC108" s="117"/>
      <c r="EMD108" s="117"/>
      <c r="EME108" s="117"/>
      <c r="EMF108" s="117"/>
      <c r="EMG108" s="117"/>
      <c r="EMH108" s="117"/>
      <c r="EMI108" s="117"/>
      <c r="EMJ108" s="117"/>
      <c r="EMK108" s="117"/>
      <c r="EML108" s="117"/>
      <c r="EMM108" s="117"/>
      <c r="EMN108" s="117"/>
      <c r="EMO108" s="117"/>
      <c r="EMP108" s="117"/>
      <c r="EMQ108" s="117"/>
      <c r="EMR108" s="117"/>
      <c r="EMS108" s="117"/>
      <c r="EMT108" s="117"/>
      <c r="EMU108" s="117"/>
      <c r="EMV108" s="117"/>
      <c r="EMW108" s="117"/>
      <c r="EMX108" s="117"/>
      <c r="EMY108" s="117"/>
      <c r="EMZ108" s="117"/>
      <c r="ENA108" s="117"/>
      <c r="ENB108" s="117"/>
      <c r="ENC108" s="117"/>
      <c r="END108" s="117"/>
      <c r="ENE108" s="117"/>
      <c r="ENF108" s="117"/>
      <c r="ENG108" s="117"/>
      <c r="ENH108" s="117"/>
      <c r="ENI108" s="117"/>
      <c r="ENJ108" s="117"/>
      <c r="ENK108" s="117"/>
      <c r="ENL108" s="117"/>
      <c r="ENM108" s="117"/>
      <c r="ENN108" s="117"/>
      <c r="ENO108" s="117"/>
      <c r="ENP108" s="117"/>
      <c r="ENQ108" s="117"/>
      <c r="ENR108" s="117"/>
      <c r="ENS108" s="117"/>
      <c r="ENT108" s="117"/>
      <c r="ENU108" s="117"/>
      <c r="ENV108" s="117"/>
      <c r="ENW108" s="117"/>
      <c r="ENX108" s="117"/>
      <c r="ENY108" s="117"/>
      <c r="ENZ108" s="117"/>
      <c r="EOA108" s="117"/>
      <c r="EOB108" s="117"/>
      <c r="EOC108" s="117"/>
      <c r="EOD108" s="117"/>
      <c r="EOE108" s="117"/>
      <c r="EOF108" s="117"/>
      <c r="EOG108" s="117"/>
      <c r="EOH108" s="117"/>
      <c r="EOI108" s="117"/>
      <c r="EOJ108" s="117"/>
      <c r="EOK108" s="117"/>
      <c r="EOL108" s="117"/>
      <c r="EOM108" s="117"/>
      <c r="EON108" s="117"/>
      <c r="EOO108" s="117"/>
      <c r="EOP108" s="117"/>
      <c r="EOQ108" s="117"/>
      <c r="EOR108" s="117"/>
      <c r="EOS108" s="117"/>
      <c r="EOT108" s="117"/>
      <c r="EOU108" s="117"/>
      <c r="EOV108" s="117"/>
      <c r="EOW108" s="117"/>
      <c r="EOX108" s="117"/>
      <c r="EOY108" s="117"/>
      <c r="EOZ108" s="117"/>
      <c r="EPA108" s="117"/>
      <c r="EPB108" s="117"/>
      <c r="EPC108" s="117"/>
      <c r="EPD108" s="117"/>
      <c r="EPE108" s="117"/>
      <c r="EPF108" s="117"/>
      <c r="EPG108" s="117"/>
      <c r="EPH108" s="117"/>
      <c r="EPI108" s="117"/>
      <c r="EPJ108" s="117"/>
      <c r="EPK108" s="117"/>
      <c r="EPL108" s="117"/>
      <c r="EPM108" s="117"/>
      <c r="EPN108" s="117"/>
      <c r="EPO108" s="117"/>
      <c r="EPP108" s="117"/>
      <c r="EPQ108" s="117"/>
      <c r="EPR108" s="117"/>
      <c r="EPS108" s="117"/>
      <c r="EPT108" s="117"/>
      <c r="EPU108" s="117"/>
      <c r="EPV108" s="117"/>
      <c r="EPW108" s="117"/>
      <c r="EPX108" s="117"/>
      <c r="EPY108" s="117"/>
      <c r="EPZ108" s="117"/>
      <c r="EQA108" s="117"/>
      <c r="EQB108" s="117"/>
      <c r="EQC108" s="117"/>
      <c r="EQD108" s="117"/>
      <c r="EQE108" s="117"/>
      <c r="EQF108" s="117"/>
      <c r="EQG108" s="117"/>
      <c r="EQH108" s="117"/>
      <c r="EQI108" s="117"/>
      <c r="EQJ108" s="117"/>
      <c r="EQK108" s="117"/>
      <c r="EQL108" s="117"/>
      <c r="EQM108" s="117"/>
      <c r="EQN108" s="117"/>
      <c r="EQO108" s="117"/>
      <c r="EQP108" s="117"/>
      <c r="EQQ108" s="117"/>
      <c r="EQR108" s="117"/>
      <c r="EQS108" s="117"/>
      <c r="EQT108" s="117"/>
      <c r="EQU108" s="117"/>
      <c r="EQV108" s="117"/>
      <c r="EQW108" s="117"/>
      <c r="EQX108" s="117"/>
      <c r="EQY108" s="117"/>
      <c r="EQZ108" s="117"/>
      <c r="ERA108" s="117"/>
      <c r="ERB108" s="117"/>
      <c r="ERC108" s="117"/>
      <c r="ERD108" s="117"/>
      <c r="ERE108" s="117"/>
      <c r="ERF108" s="117"/>
      <c r="ERG108" s="117"/>
      <c r="ERH108" s="117"/>
      <c r="ERI108" s="117"/>
      <c r="ERJ108" s="117"/>
      <c r="ERK108" s="117"/>
      <c r="ERL108" s="117"/>
      <c r="ERM108" s="117"/>
      <c r="ERN108" s="117"/>
      <c r="ERO108" s="117"/>
      <c r="ERP108" s="117"/>
      <c r="ERQ108" s="117"/>
      <c r="ERR108" s="117"/>
      <c r="ERS108" s="117"/>
      <c r="ERT108" s="117"/>
      <c r="ERU108" s="117"/>
      <c r="ERV108" s="117"/>
      <c r="ERW108" s="117"/>
      <c r="ERX108" s="117"/>
      <c r="ERY108" s="117"/>
      <c r="ERZ108" s="117"/>
      <c r="ESA108" s="117"/>
      <c r="ESB108" s="117"/>
      <c r="ESC108" s="117"/>
      <c r="ESD108" s="117"/>
      <c r="ESE108" s="117"/>
      <c r="ESF108" s="117"/>
      <c r="ESG108" s="117"/>
      <c r="ESH108" s="117"/>
      <c r="ESI108" s="117"/>
      <c r="ESJ108" s="117"/>
      <c r="ESK108" s="117"/>
      <c r="ESL108" s="117"/>
      <c r="ESM108" s="117"/>
      <c r="ESN108" s="117"/>
      <c r="ESO108" s="117"/>
      <c r="ESP108" s="117"/>
      <c r="ESQ108" s="117"/>
      <c r="ESR108" s="117"/>
      <c r="ESS108" s="117"/>
      <c r="EST108" s="117"/>
      <c r="ESU108" s="117"/>
      <c r="ESV108" s="117"/>
      <c r="ESW108" s="117"/>
      <c r="ESX108" s="117"/>
      <c r="ESY108" s="117"/>
      <c r="ESZ108" s="117"/>
      <c r="ETA108" s="117"/>
      <c r="ETB108" s="117"/>
      <c r="ETC108" s="117"/>
      <c r="ETD108" s="117"/>
      <c r="ETE108" s="117"/>
      <c r="ETF108" s="117"/>
      <c r="ETG108" s="117"/>
      <c r="ETH108" s="117"/>
      <c r="ETI108" s="117"/>
      <c r="ETJ108" s="117"/>
      <c r="ETK108" s="117"/>
      <c r="ETL108" s="117"/>
      <c r="ETM108" s="117"/>
      <c r="ETN108" s="117"/>
      <c r="ETO108" s="117"/>
      <c r="ETP108" s="117"/>
      <c r="ETQ108" s="117"/>
      <c r="ETR108" s="117"/>
      <c r="ETS108" s="117"/>
      <c r="ETT108" s="117"/>
      <c r="ETU108" s="117"/>
      <c r="ETV108" s="117"/>
      <c r="ETW108" s="117"/>
      <c r="ETX108" s="117"/>
      <c r="ETY108" s="117"/>
      <c r="ETZ108" s="117"/>
      <c r="EUA108" s="117"/>
      <c r="EUB108" s="117"/>
      <c r="EUC108" s="117"/>
      <c r="EUD108" s="117"/>
      <c r="EUE108" s="117"/>
      <c r="EUF108" s="117"/>
      <c r="EUG108" s="117"/>
      <c r="EUH108" s="117"/>
      <c r="EUI108" s="117"/>
      <c r="EUJ108" s="117"/>
      <c r="EUK108" s="117"/>
      <c r="EUL108" s="117"/>
      <c r="EUM108" s="117"/>
      <c r="EUN108" s="117"/>
      <c r="EUO108" s="117"/>
      <c r="EUP108" s="117"/>
      <c r="EUQ108" s="117"/>
      <c r="EUR108" s="117"/>
      <c r="EUS108" s="117"/>
      <c r="EUT108" s="117"/>
      <c r="EUU108" s="117"/>
      <c r="EUV108" s="117"/>
      <c r="EUW108" s="117"/>
      <c r="EUX108" s="117"/>
      <c r="EUY108" s="117"/>
      <c r="EUZ108" s="117"/>
      <c r="EVA108" s="117"/>
      <c r="EVB108" s="117"/>
      <c r="EVC108" s="117"/>
      <c r="EVD108" s="117"/>
      <c r="EVE108" s="117"/>
      <c r="EVF108" s="117"/>
      <c r="EVG108" s="117"/>
      <c r="EVH108" s="117"/>
      <c r="EVI108" s="117"/>
      <c r="EVJ108" s="117"/>
      <c r="EVK108" s="117"/>
      <c r="EVL108" s="117"/>
      <c r="EVM108" s="117"/>
      <c r="EVN108" s="117"/>
      <c r="EVO108" s="117"/>
      <c r="EVP108" s="117"/>
      <c r="EVQ108" s="117"/>
      <c r="EVR108" s="117"/>
      <c r="EVS108" s="117"/>
      <c r="EVT108" s="117"/>
      <c r="EVU108" s="117"/>
      <c r="EVV108" s="117"/>
      <c r="EVW108" s="117"/>
      <c r="EVX108" s="117"/>
      <c r="EVY108" s="117"/>
      <c r="EVZ108" s="117"/>
      <c r="EWA108" s="117"/>
      <c r="EWB108" s="117"/>
      <c r="EWC108" s="117"/>
      <c r="EWD108" s="117"/>
      <c r="EWE108" s="117"/>
      <c r="EWF108" s="117"/>
      <c r="EWG108" s="117"/>
      <c r="EWH108" s="117"/>
      <c r="EWI108" s="117"/>
      <c r="EWJ108" s="117"/>
      <c r="EWK108" s="117"/>
      <c r="EWL108" s="117"/>
      <c r="EWM108" s="117"/>
      <c r="EWN108" s="117"/>
      <c r="EWO108" s="117"/>
      <c r="EWP108" s="117"/>
      <c r="EWQ108" s="117"/>
      <c r="EWR108" s="117"/>
      <c r="EWS108" s="117"/>
      <c r="EWT108" s="117"/>
      <c r="EWU108" s="117"/>
      <c r="EWV108" s="117"/>
      <c r="EWW108" s="117"/>
      <c r="EWX108" s="117"/>
      <c r="EWY108" s="117"/>
      <c r="EWZ108" s="117"/>
      <c r="EXA108" s="117"/>
      <c r="EXB108" s="117"/>
      <c r="EXC108" s="117"/>
      <c r="EXD108" s="117"/>
      <c r="EXE108" s="117"/>
      <c r="EXF108" s="117"/>
      <c r="EXG108" s="117"/>
      <c r="EXH108" s="117"/>
      <c r="EXI108" s="117"/>
      <c r="EXJ108" s="117"/>
      <c r="EXK108" s="117"/>
      <c r="EXL108" s="117"/>
      <c r="EXM108" s="117"/>
      <c r="EXN108" s="117"/>
      <c r="EXO108" s="117"/>
      <c r="EXP108" s="117"/>
      <c r="EXQ108" s="117"/>
      <c r="EXR108" s="117"/>
      <c r="EXS108" s="117"/>
      <c r="EXT108" s="117"/>
      <c r="EXU108" s="117"/>
      <c r="EXV108" s="117"/>
      <c r="EXW108" s="117"/>
      <c r="EXX108" s="117"/>
      <c r="EXY108" s="117"/>
      <c r="EXZ108" s="117"/>
      <c r="EYA108" s="117"/>
      <c r="EYB108" s="117"/>
      <c r="EYC108" s="117"/>
      <c r="EYD108" s="117"/>
      <c r="EYE108" s="117"/>
      <c r="EYF108" s="117"/>
      <c r="EYG108" s="117"/>
      <c r="EYH108" s="117"/>
      <c r="EYI108" s="117"/>
      <c r="EYJ108" s="117"/>
      <c r="EYK108" s="117"/>
      <c r="EYL108" s="117"/>
      <c r="EYM108" s="117"/>
      <c r="EYN108" s="117"/>
      <c r="EYO108" s="117"/>
      <c r="EYP108" s="117"/>
      <c r="EYQ108" s="117"/>
      <c r="EYR108" s="117"/>
      <c r="EYS108" s="117"/>
      <c r="EYT108" s="117"/>
      <c r="EYU108" s="117"/>
      <c r="EYV108" s="117"/>
      <c r="EYW108" s="117"/>
      <c r="EYX108" s="117"/>
      <c r="EYY108" s="117"/>
      <c r="EYZ108" s="117"/>
      <c r="EZA108" s="117"/>
      <c r="EZB108" s="117"/>
      <c r="EZC108" s="117"/>
      <c r="EZD108" s="117"/>
      <c r="EZE108" s="117"/>
      <c r="EZF108" s="117"/>
      <c r="EZG108" s="117"/>
      <c r="EZH108" s="117"/>
      <c r="EZI108" s="117"/>
      <c r="EZJ108" s="117"/>
      <c r="EZK108" s="117"/>
      <c r="EZL108" s="117"/>
      <c r="EZM108" s="117"/>
      <c r="EZN108" s="117"/>
      <c r="EZO108" s="117"/>
      <c r="EZP108" s="117"/>
      <c r="EZQ108" s="117"/>
      <c r="EZR108" s="117"/>
      <c r="EZS108" s="117"/>
      <c r="EZT108" s="117"/>
      <c r="EZU108" s="117"/>
      <c r="EZV108" s="117"/>
      <c r="EZW108" s="117"/>
      <c r="EZX108" s="117"/>
      <c r="EZY108" s="117"/>
      <c r="EZZ108" s="117"/>
      <c r="FAA108" s="117"/>
      <c r="FAB108" s="117"/>
      <c r="FAC108" s="117"/>
      <c r="FAD108" s="117"/>
      <c r="FAE108" s="117"/>
      <c r="FAF108" s="117"/>
      <c r="FAG108" s="117"/>
      <c r="FAH108" s="117"/>
      <c r="FAI108" s="117"/>
      <c r="FAJ108" s="117"/>
      <c r="FAK108" s="117"/>
      <c r="FAL108" s="117"/>
      <c r="FAM108" s="117"/>
      <c r="FAN108" s="117"/>
      <c r="FAO108" s="117"/>
      <c r="FAP108" s="117"/>
      <c r="FAQ108" s="117"/>
      <c r="FAR108" s="117"/>
      <c r="FAS108" s="117"/>
      <c r="FAT108" s="117"/>
      <c r="FAU108" s="117"/>
      <c r="FAV108" s="117"/>
      <c r="FAW108" s="117"/>
      <c r="FAX108" s="117"/>
      <c r="FAY108" s="117"/>
      <c r="FAZ108" s="117"/>
      <c r="FBA108" s="117"/>
      <c r="FBB108" s="117"/>
      <c r="FBC108" s="117"/>
      <c r="FBD108" s="117"/>
      <c r="FBE108" s="117"/>
      <c r="FBF108" s="117"/>
      <c r="FBG108" s="117"/>
      <c r="FBH108" s="117"/>
      <c r="FBI108" s="117"/>
      <c r="FBJ108" s="117"/>
      <c r="FBK108" s="117"/>
      <c r="FBL108" s="117"/>
      <c r="FBM108" s="117"/>
      <c r="FBN108" s="117"/>
      <c r="FBO108" s="117"/>
      <c r="FBP108" s="117"/>
      <c r="FBQ108" s="117"/>
      <c r="FBR108" s="117"/>
      <c r="FBS108" s="117"/>
      <c r="FBT108" s="117"/>
      <c r="FBU108" s="117"/>
      <c r="FBV108" s="117"/>
      <c r="FBW108" s="117"/>
      <c r="FBX108" s="117"/>
      <c r="FBY108" s="117"/>
      <c r="FBZ108" s="117"/>
      <c r="FCA108" s="117"/>
      <c r="FCB108" s="117"/>
      <c r="FCC108" s="117"/>
      <c r="FCD108" s="117"/>
      <c r="FCE108" s="117"/>
      <c r="FCF108" s="117"/>
      <c r="FCG108" s="117"/>
      <c r="FCH108" s="117"/>
      <c r="FCI108" s="117"/>
      <c r="FCJ108" s="117"/>
      <c r="FCK108" s="117"/>
      <c r="FCL108" s="117"/>
      <c r="FCM108" s="117"/>
      <c r="FCN108" s="117"/>
      <c r="FCO108" s="117"/>
      <c r="FCP108" s="117"/>
      <c r="FCQ108" s="117"/>
      <c r="FCR108" s="117"/>
      <c r="FCS108" s="117"/>
      <c r="FCT108" s="117"/>
      <c r="FCU108" s="117"/>
      <c r="FCV108" s="117"/>
      <c r="FCW108" s="117"/>
      <c r="FCX108" s="117"/>
      <c r="FCY108" s="117"/>
      <c r="FCZ108" s="117"/>
      <c r="FDA108" s="117"/>
      <c r="FDB108" s="117"/>
      <c r="FDC108" s="117"/>
      <c r="FDD108" s="117"/>
      <c r="FDE108" s="117"/>
      <c r="FDF108" s="117"/>
      <c r="FDG108" s="117"/>
      <c r="FDH108" s="117"/>
      <c r="FDI108" s="117"/>
      <c r="FDJ108" s="117"/>
      <c r="FDK108" s="117"/>
      <c r="FDL108" s="117"/>
      <c r="FDM108" s="117"/>
      <c r="FDN108" s="117"/>
      <c r="FDO108" s="117"/>
      <c r="FDP108" s="117"/>
      <c r="FDQ108" s="117"/>
      <c r="FDR108" s="117"/>
      <c r="FDS108" s="117"/>
      <c r="FDT108" s="117"/>
      <c r="FDU108" s="117"/>
      <c r="FDV108" s="117"/>
      <c r="FDW108" s="117"/>
      <c r="FDX108" s="117"/>
      <c r="FDY108" s="117"/>
      <c r="FDZ108" s="117"/>
      <c r="FEA108" s="117"/>
      <c r="FEB108" s="117"/>
      <c r="FEC108" s="117"/>
      <c r="FED108" s="117"/>
      <c r="FEE108" s="117"/>
      <c r="FEF108" s="117"/>
      <c r="FEG108" s="117"/>
      <c r="FEH108" s="117"/>
      <c r="FEI108" s="117"/>
      <c r="FEJ108" s="117"/>
      <c r="FEK108" s="117"/>
      <c r="FEL108" s="117"/>
      <c r="FEM108" s="117"/>
      <c r="FEN108" s="117"/>
      <c r="FEO108" s="117"/>
      <c r="FEP108" s="117"/>
      <c r="FEQ108" s="117"/>
      <c r="FER108" s="117"/>
      <c r="FES108" s="117"/>
      <c r="FET108" s="117"/>
      <c r="FEU108" s="117"/>
      <c r="FEV108" s="117"/>
      <c r="FEW108" s="117"/>
      <c r="FEX108" s="117"/>
      <c r="FEY108" s="117"/>
      <c r="FEZ108" s="117"/>
      <c r="FFA108" s="117"/>
      <c r="FFB108" s="117"/>
      <c r="FFC108" s="117"/>
      <c r="FFD108" s="117"/>
      <c r="FFE108" s="117"/>
      <c r="FFF108" s="117"/>
      <c r="FFG108" s="117"/>
      <c r="FFH108" s="117"/>
      <c r="FFI108" s="117"/>
      <c r="FFJ108" s="117"/>
      <c r="FFK108" s="117"/>
      <c r="FFL108" s="117"/>
      <c r="FFM108" s="117"/>
      <c r="FFN108" s="117"/>
      <c r="FFO108" s="117"/>
      <c r="FFP108" s="117"/>
      <c r="FFQ108" s="117"/>
      <c r="FFR108" s="117"/>
      <c r="FFS108" s="117"/>
      <c r="FFT108" s="117"/>
      <c r="FFU108" s="117"/>
      <c r="FFV108" s="117"/>
      <c r="FFW108" s="117"/>
      <c r="FFX108" s="117"/>
      <c r="FFY108" s="117"/>
      <c r="FFZ108" s="117"/>
      <c r="FGA108" s="117"/>
      <c r="FGB108" s="117"/>
      <c r="FGC108" s="117"/>
      <c r="FGD108" s="117"/>
      <c r="FGE108" s="117"/>
      <c r="FGF108" s="117"/>
      <c r="FGG108" s="117"/>
      <c r="FGH108" s="117"/>
      <c r="FGI108" s="117"/>
      <c r="FGJ108" s="117"/>
      <c r="FGK108" s="117"/>
      <c r="FGL108" s="117"/>
      <c r="FGM108" s="117"/>
      <c r="FGN108" s="117"/>
      <c r="FGO108" s="117"/>
      <c r="FGP108" s="117"/>
      <c r="FGQ108" s="117"/>
      <c r="FGR108" s="117"/>
      <c r="FGS108" s="117"/>
      <c r="FGT108" s="117"/>
      <c r="FGU108" s="117"/>
      <c r="FGV108" s="117"/>
      <c r="FGW108" s="117"/>
      <c r="FGX108" s="117"/>
      <c r="FGY108" s="117"/>
      <c r="FGZ108" s="117"/>
      <c r="FHA108" s="117"/>
      <c r="FHB108" s="117"/>
      <c r="FHC108" s="117"/>
      <c r="FHD108" s="117"/>
      <c r="FHE108" s="117"/>
      <c r="FHF108" s="117"/>
      <c r="FHG108" s="117"/>
      <c r="FHH108" s="117"/>
      <c r="FHI108" s="117"/>
      <c r="FHJ108" s="117"/>
      <c r="FHK108" s="117"/>
      <c r="FHL108" s="117"/>
      <c r="FHM108" s="117"/>
      <c r="FHN108" s="117"/>
      <c r="FHO108" s="117"/>
      <c r="FHP108" s="117"/>
      <c r="FHQ108" s="117"/>
      <c r="FHR108" s="117"/>
      <c r="FHS108" s="117"/>
      <c r="FHT108" s="117"/>
      <c r="FHU108" s="117"/>
      <c r="FHV108" s="117"/>
      <c r="FHW108" s="117"/>
      <c r="FHX108" s="117"/>
      <c r="FHY108" s="117"/>
      <c r="FHZ108" s="117"/>
      <c r="FIA108" s="117"/>
      <c r="FIB108" s="117"/>
      <c r="FIC108" s="117"/>
      <c r="FID108" s="117"/>
      <c r="FIE108" s="117"/>
      <c r="FIF108" s="117"/>
      <c r="FIG108" s="117"/>
      <c r="FIH108" s="117"/>
      <c r="FII108" s="117"/>
      <c r="FIJ108" s="117"/>
      <c r="FIK108" s="117"/>
      <c r="FIL108" s="117"/>
      <c r="FIM108" s="117"/>
      <c r="FIN108" s="117"/>
      <c r="FIO108" s="117"/>
      <c r="FIP108" s="117"/>
      <c r="FIQ108" s="117"/>
      <c r="FIR108" s="117"/>
      <c r="FIS108" s="117"/>
      <c r="FIT108" s="117"/>
      <c r="FIU108" s="117"/>
      <c r="FIV108" s="117"/>
      <c r="FIW108" s="117"/>
      <c r="FIX108" s="117"/>
      <c r="FIY108" s="117"/>
      <c r="FIZ108" s="117"/>
      <c r="FJA108" s="117"/>
      <c r="FJB108" s="117"/>
      <c r="FJC108" s="117"/>
      <c r="FJD108" s="117"/>
      <c r="FJE108" s="117"/>
      <c r="FJF108" s="117"/>
      <c r="FJG108" s="117"/>
      <c r="FJH108" s="117"/>
      <c r="FJI108" s="117"/>
      <c r="FJJ108" s="117"/>
      <c r="FJK108" s="117"/>
      <c r="FJL108" s="117"/>
      <c r="FJM108" s="117"/>
      <c r="FJN108" s="117"/>
      <c r="FJO108" s="117"/>
      <c r="FJP108" s="117"/>
      <c r="FJQ108" s="117"/>
      <c r="FJR108" s="117"/>
      <c r="FJS108" s="117"/>
      <c r="FJT108" s="117"/>
      <c r="FJU108" s="117"/>
      <c r="FJV108" s="117"/>
      <c r="FJW108" s="117"/>
      <c r="FJX108" s="117"/>
      <c r="FJY108" s="117"/>
      <c r="FJZ108" s="117"/>
      <c r="FKA108" s="117"/>
      <c r="FKB108" s="117"/>
      <c r="FKC108" s="117"/>
      <c r="FKD108" s="117"/>
      <c r="FKE108" s="117"/>
      <c r="FKF108" s="117"/>
      <c r="FKG108" s="117"/>
      <c r="FKH108" s="117"/>
      <c r="FKI108" s="117"/>
      <c r="FKJ108" s="117"/>
      <c r="FKK108" s="117"/>
      <c r="FKL108" s="117"/>
      <c r="FKM108" s="117"/>
      <c r="FKN108" s="117"/>
      <c r="FKO108" s="117"/>
      <c r="FKP108" s="117"/>
      <c r="FKQ108" s="117"/>
      <c r="FKR108" s="117"/>
      <c r="FKS108" s="117"/>
      <c r="FKT108" s="117"/>
      <c r="FKU108" s="117"/>
      <c r="FKV108" s="117"/>
      <c r="FKW108" s="117"/>
      <c r="FKX108" s="117"/>
      <c r="FKY108" s="117"/>
      <c r="FKZ108" s="117"/>
      <c r="FLA108" s="117"/>
      <c r="FLB108" s="117"/>
      <c r="FLC108" s="117"/>
      <c r="FLD108" s="117"/>
      <c r="FLE108" s="117"/>
      <c r="FLF108" s="117"/>
      <c r="FLG108" s="117"/>
      <c r="FLH108" s="117"/>
      <c r="FLI108" s="117"/>
      <c r="FLJ108" s="117"/>
      <c r="FLK108" s="117"/>
      <c r="FLL108" s="117"/>
      <c r="FLM108" s="117"/>
      <c r="FLN108" s="117"/>
      <c r="FLO108" s="117"/>
      <c r="FLP108" s="117"/>
      <c r="FLQ108" s="117"/>
      <c r="FLR108" s="117"/>
      <c r="FLS108" s="117"/>
      <c r="FLT108" s="117"/>
      <c r="FLU108" s="117"/>
      <c r="FLV108" s="117"/>
      <c r="FLW108" s="117"/>
      <c r="FLX108" s="117"/>
      <c r="FLY108" s="117"/>
      <c r="FLZ108" s="117"/>
      <c r="FMA108" s="117"/>
      <c r="FMB108" s="117"/>
      <c r="FMC108" s="117"/>
      <c r="FMD108" s="117"/>
      <c r="FME108" s="117"/>
      <c r="FMF108" s="117"/>
      <c r="FMG108" s="117"/>
      <c r="FMH108" s="117"/>
      <c r="FMI108" s="117"/>
      <c r="FMJ108" s="117"/>
      <c r="FMK108" s="117"/>
      <c r="FML108" s="117"/>
      <c r="FMM108" s="117"/>
      <c r="FMN108" s="117"/>
      <c r="FMO108" s="117"/>
      <c r="FMP108" s="117"/>
      <c r="FMQ108" s="117"/>
      <c r="FMR108" s="117"/>
      <c r="FMS108" s="117"/>
      <c r="FMT108" s="117"/>
      <c r="FMU108" s="117"/>
      <c r="FMV108" s="117"/>
      <c r="FMW108" s="117"/>
      <c r="FMX108" s="117"/>
      <c r="FMY108" s="117"/>
      <c r="FMZ108" s="117"/>
      <c r="FNA108" s="117"/>
      <c r="FNB108" s="117"/>
      <c r="FNC108" s="117"/>
      <c r="FND108" s="117"/>
      <c r="FNE108" s="117"/>
      <c r="FNF108" s="117"/>
      <c r="FNG108" s="117"/>
      <c r="FNH108" s="117"/>
      <c r="FNI108" s="117"/>
      <c r="FNJ108" s="117"/>
      <c r="FNK108" s="117"/>
      <c r="FNL108" s="117"/>
      <c r="FNM108" s="117"/>
      <c r="FNN108" s="117"/>
      <c r="FNO108" s="117"/>
      <c r="FNP108" s="117"/>
      <c r="FNQ108" s="117"/>
      <c r="FNR108" s="117"/>
      <c r="FNS108" s="117"/>
      <c r="FNT108" s="117"/>
      <c r="FNU108" s="117"/>
      <c r="FNV108" s="117"/>
      <c r="FNW108" s="117"/>
      <c r="FNX108" s="117"/>
      <c r="FNY108" s="117"/>
      <c r="FNZ108" s="117"/>
      <c r="FOA108" s="117"/>
      <c r="FOB108" s="117"/>
      <c r="FOC108" s="117"/>
      <c r="FOD108" s="117"/>
      <c r="FOE108" s="117"/>
      <c r="FOF108" s="117"/>
      <c r="FOG108" s="117"/>
      <c r="FOH108" s="117"/>
      <c r="FOI108" s="117"/>
      <c r="FOJ108" s="117"/>
      <c r="FOK108" s="117"/>
      <c r="FOL108" s="117"/>
      <c r="FOM108" s="117"/>
      <c r="FON108" s="117"/>
      <c r="FOO108" s="117"/>
      <c r="FOP108" s="117"/>
      <c r="FOQ108" s="117"/>
      <c r="FOR108" s="117"/>
      <c r="FOS108" s="117"/>
      <c r="FOT108" s="117"/>
      <c r="FOU108" s="117"/>
      <c r="FOV108" s="117"/>
      <c r="FOW108" s="117"/>
      <c r="FOX108" s="117"/>
      <c r="FOY108" s="117"/>
      <c r="FOZ108" s="117"/>
      <c r="FPA108" s="117"/>
      <c r="FPB108" s="117"/>
      <c r="FPC108" s="117"/>
      <c r="FPD108" s="117"/>
      <c r="FPE108" s="117"/>
      <c r="FPF108" s="117"/>
      <c r="FPG108" s="117"/>
      <c r="FPH108" s="117"/>
      <c r="FPI108" s="117"/>
      <c r="FPJ108" s="117"/>
      <c r="FPK108" s="117"/>
      <c r="FPL108" s="117"/>
      <c r="FPM108" s="117"/>
      <c r="FPN108" s="117"/>
      <c r="FPO108" s="117"/>
      <c r="FPP108" s="117"/>
      <c r="FPQ108" s="117"/>
      <c r="FPR108" s="117"/>
      <c r="FPS108" s="117"/>
      <c r="FPT108" s="117"/>
      <c r="FPU108" s="117"/>
      <c r="FPV108" s="117"/>
      <c r="FPW108" s="117"/>
      <c r="FPX108" s="117"/>
      <c r="FPY108" s="117"/>
      <c r="FPZ108" s="117"/>
      <c r="FQA108" s="117"/>
      <c r="FQB108" s="117"/>
      <c r="FQC108" s="117"/>
      <c r="FQD108" s="117"/>
      <c r="FQE108" s="117"/>
      <c r="FQF108" s="117"/>
      <c r="FQG108" s="117"/>
      <c r="FQH108" s="117"/>
      <c r="FQI108" s="117"/>
      <c r="FQJ108" s="117"/>
      <c r="FQK108" s="117"/>
      <c r="FQL108" s="117"/>
      <c r="FQM108" s="117"/>
      <c r="FQN108" s="117"/>
      <c r="FQO108" s="117"/>
      <c r="FQP108" s="117"/>
      <c r="FQQ108" s="117"/>
      <c r="FQR108" s="117"/>
      <c r="FQS108" s="117"/>
      <c r="FQT108" s="117"/>
      <c r="FQU108" s="117"/>
      <c r="FQV108" s="117"/>
      <c r="FQW108" s="117"/>
      <c r="FQX108" s="117"/>
      <c r="FQY108" s="117"/>
      <c r="FQZ108" s="117"/>
      <c r="FRA108" s="117"/>
      <c r="FRB108" s="117"/>
      <c r="FRC108" s="117"/>
      <c r="FRD108" s="117"/>
      <c r="FRE108" s="117"/>
      <c r="FRF108" s="117"/>
      <c r="FRG108" s="117"/>
      <c r="FRH108" s="117"/>
      <c r="FRI108" s="117"/>
      <c r="FRJ108" s="117"/>
      <c r="FRK108" s="117"/>
      <c r="FRL108" s="117"/>
      <c r="FRM108" s="117"/>
      <c r="FRN108" s="117"/>
      <c r="FRO108" s="117"/>
      <c r="FRP108" s="117"/>
      <c r="FRQ108" s="117"/>
      <c r="FRR108" s="117"/>
      <c r="FRS108" s="117"/>
      <c r="FRT108" s="117"/>
      <c r="FRU108" s="117"/>
      <c r="FRV108" s="117"/>
      <c r="FRW108" s="117"/>
      <c r="FRX108" s="117"/>
      <c r="FRY108" s="117"/>
      <c r="FRZ108" s="117"/>
      <c r="FSA108" s="117"/>
      <c r="FSB108" s="117"/>
      <c r="FSC108" s="117"/>
      <c r="FSD108" s="117"/>
      <c r="FSE108" s="117"/>
      <c r="FSF108" s="117"/>
      <c r="FSG108" s="117"/>
      <c r="FSH108" s="117"/>
      <c r="FSI108" s="117"/>
      <c r="FSJ108" s="117"/>
      <c r="FSK108" s="117"/>
      <c r="FSL108" s="117"/>
      <c r="FSM108" s="117"/>
      <c r="FSN108" s="117"/>
      <c r="FSO108" s="117"/>
      <c r="FSP108" s="117"/>
      <c r="FSQ108" s="117"/>
      <c r="FSR108" s="117"/>
      <c r="FSS108" s="117"/>
      <c r="FST108" s="117"/>
      <c r="FSU108" s="117"/>
      <c r="FSV108" s="117"/>
      <c r="FSW108" s="117"/>
      <c r="FSX108" s="117"/>
      <c r="FSY108" s="117"/>
      <c r="FSZ108" s="117"/>
      <c r="FTA108" s="117"/>
      <c r="FTB108" s="117"/>
      <c r="FTC108" s="117"/>
      <c r="FTD108" s="117"/>
      <c r="FTE108" s="117"/>
      <c r="FTF108" s="117"/>
      <c r="FTG108" s="117"/>
      <c r="FTH108" s="117"/>
      <c r="FTI108" s="117"/>
      <c r="FTJ108" s="117"/>
      <c r="FTK108" s="117"/>
      <c r="FTL108" s="117"/>
      <c r="FTM108" s="117"/>
      <c r="FTN108" s="117"/>
      <c r="FTO108" s="117"/>
      <c r="FTP108" s="117"/>
      <c r="FTQ108" s="117"/>
      <c r="FTR108" s="117"/>
      <c r="FTS108" s="117"/>
      <c r="FTT108" s="117"/>
      <c r="FTU108" s="117"/>
      <c r="FTV108" s="117"/>
      <c r="FTW108" s="117"/>
      <c r="FTX108" s="117"/>
      <c r="FTY108" s="117"/>
      <c r="FTZ108" s="117"/>
      <c r="FUA108" s="117"/>
      <c r="FUB108" s="117"/>
      <c r="FUC108" s="117"/>
      <c r="FUD108" s="117"/>
      <c r="FUE108" s="117"/>
      <c r="FUF108" s="117"/>
      <c r="FUG108" s="117"/>
      <c r="FUH108" s="117"/>
      <c r="FUI108" s="117"/>
      <c r="FUJ108" s="117"/>
      <c r="FUK108" s="117"/>
      <c r="FUL108" s="117"/>
      <c r="FUM108" s="117"/>
      <c r="FUN108" s="117"/>
      <c r="FUO108" s="117"/>
      <c r="FUP108" s="117"/>
      <c r="FUQ108" s="117"/>
      <c r="FUR108" s="117"/>
      <c r="FUS108" s="117"/>
      <c r="FUT108" s="117"/>
      <c r="FUU108" s="117"/>
      <c r="FUV108" s="117"/>
      <c r="FUW108" s="117"/>
      <c r="FUX108" s="117"/>
      <c r="FUY108" s="117"/>
      <c r="FUZ108" s="117"/>
      <c r="FVA108" s="117"/>
      <c r="FVB108" s="117"/>
      <c r="FVC108" s="117"/>
      <c r="FVD108" s="117"/>
      <c r="FVE108" s="117"/>
      <c r="FVF108" s="117"/>
      <c r="FVG108" s="117"/>
      <c r="FVH108" s="117"/>
      <c r="FVI108" s="117"/>
      <c r="FVJ108" s="117"/>
      <c r="FVK108" s="117"/>
      <c r="FVL108" s="117"/>
      <c r="FVM108" s="117"/>
      <c r="FVN108" s="117"/>
      <c r="FVO108" s="117"/>
      <c r="FVP108" s="117"/>
      <c r="FVQ108" s="117"/>
      <c r="FVR108" s="117"/>
      <c r="FVS108" s="117"/>
      <c r="FVT108" s="117"/>
      <c r="FVU108" s="117"/>
      <c r="FVV108" s="117"/>
      <c r="FVW108" s="117"/>
      <c r="FVX108" s="117"/>
      <c r="FVY108" s="117"/>
      <c r="FVZ108" s="117"/>
      <c r="FWA108" s="117"/>
      <c r="FWB108" s="117"/>
      <c r="FWC108" s="117"/>
      <c r="FWD108" s="117"/>
      <c r="FWE108" s="117"/>
      <c r="FWF108" s="117"/>
      <c r="FWG108" s="117"/>
      <c r="FWH108" s="117"/>
      <c r="FWI108" s="117"/>
      <c r="FWJ108" s="117"/>
      <c r="FWK108" s="117"/>
      <c r="FWL108" s="117"/>
      <c r="FWM108" s="117"/>
      <c r="FWN108" s="117"/>
      <c r="FWO108" s="117"/>
      <c r="FWP108" s="117"/>
      <c r="FWQ108" s="117"/>
      <c r="FWR108" s="117"/>
      <c r="FWS108" s="117"/>
      <c r="FWT108" s="117"/>
      <c r="FWU108" s="117"/>
      <c r="FWV108" s="117"/>
      <c r="FWW108" s="117"/>
      <c r="FWX108" s="117"/>
      <c r="FWY108" s="117"/>
      <c r="FWZ108" s="117"/>
      <c r="FXA108" s="117"/>
      <c r="FXB108" s="117"/>
      <c r="FXC108" s="117"/>
      <c r="FXD108" s="117"/>
      <c r="FXE108" s="117"/>
      <c r="FXF108" s="117"/>
      <c r="FXG108" s="117"/>
      <c r="FXH108" s="117"/>
      <c r="FXI108" s="117"/>
      <c r="FXJ108" s="117"/>
      <c r="FXK108" s="117"/>
      <c r="FXL108" s="117"/>
      <c r="FXM108" s="117"/>
      <c r="FXN108" s="117"/>
      <c r="FXO108" s="117"/>
      <c r="FXP108" s="117"/>
      <c r="FXQ108" s="117"/>
      <c r="FXR108" s="117"/>
      <c r="FXS108" s="117"/>
      <c r="FXT108" s="117"/>
      <c r="FXU108" s="117"/>
      <c r="FXV108" s="117"/>
      <c r="FXW108" s="117"/>
      <c r="FXX108" s="117"/>
      <c r="FXY108" s="117"/>
      <c r="FXZ108" s="117"/>
      <c r="FYA108" s="117"/>
      <c r="FYB108" s="117"/>
      <c r="FYC108" s="117"/>
      <c r="FYD108" s="117"/>
      <c r="FYE108" s="117"/>
      <c r="FYF108" s="117"/>
      <c r="FYG108" s="117"/>
      <c r="FYH108" s="117"/>
      <c r="FYI108" s="117"/>
      <c r="FYJ108" s="117"/>
      <c r="FYK108" s="117"/>
      <c r="FYL108" s="117"/>
      <c r="FYM108" s="117"/>
      <c r="FYN108" s="117"/>
      <c r="FYO108" s="117"/>
      <c r="FYP108" s="117"/>
      <c r="FYQ108" s="117"/>
      <c r="FYR108" s="117"/>
      <c r="FYS108" s="117"/>
      <c r="FYT108" s="117"/>
      <c r="FYU108" s="117"/>
      <c r="FYV108" s="117"/>
      <c r="FYW108" s="117"/>
      <c r="FYX108" s="117"/>
      <c r="FYY108" s="117"/>
      <c r="FYZ108" s="117"/>
      <c r="FZA108" s="117"/>
      <c r="FZB108" s="117"/>
      <c r="FZC108" s="117"/>
      <c r="FZD108" s="117"/>
      <c r="FZE108" s="117"/>
      <c r="FZF108" s="117"/>
      <c r="FZG108" s="117"/>
      <c r="FZH108" s="117"/>
      <c r="FZI108" s="117"/>
      <c r="FZJ108" s="117"/>
      <c r="FZK108" s="117"/>
      <c r="FZL108" s="117"/>
      <c r="FZM108" s="117"/>
      <c r="FZN108" s="117"/>
      <c r="FZO108" s="117"/>
      <c r="FZP108" s="117"/>
      <c r="FZQ108" s="117"/>
      <c r="FZR108" s="117"/>
      <c r="FZS108" s="117"/>
      <c r="FZT108" s="117"/>
      <c r="FZU108" s="117"/>
      <c r="FZV108" s="117"/>
      <c r="FZW108" s="117"/>
      <c r="FZX108" s="117"/>
      <c r="FZY108" s="117"/>
      <c r="FZZ108" s="117"/>
      <c r="GAA108" s="117"/>
      <c r="GAB108" s="117"/>
      <c r="GAC108" s="117"/>
      <c r="GAD108" s="117"/>
      <c r="GAE108" s="117"/>
      <c r="GAF108" s="117"/>
      <c r="GAG108" s="117"/>
      <c r="GAH108" s="117"/>
      <c r="GAI108" s="117"/>
      <c r="GAJ108" s="117"/>
      <c r="GAK108" s="117"/>
      <c r="GAL108" s="117"/>
      <c r="GAM108" s="117"/>
      <c r="GAN108" s="117"/>
      <c r="GAO108" s="117"/>
      <c r="GAP108" s="117"/>
      <c r="GAQ108" s="117"/>
      <c r="GAR108" s="117"/>
      <c r="GAS108" s="117"/>
      <c r="GAT108" s="117"/>
      <c r="GAU108" s="117"/>
      <c r="GAV108" s="117"/>
      <c r="GAW108" s="117"/>
      <c r="GAX108" s="117"/>
      <c r="GAY108" s="117"/>
      <c r="GAZ108" s="117"/>
      <c r="GBA108" s="117"/>
      <c r="GBB108" s="117"/>
      <c r="GBC108" s="117"/>
      <c r="GBD108" s="117"/>
      <c r="GBE108" s="117"/>
      <c r="GBF108" s="117"/>
      <c r="GBG108" s="117"/>
      <c r="GBH108" s="117"/>
      <c r="GBI108" s="117"/>
      <c r="GBJ108" s="117"/>
      <c r="GBK108" s="117"/>
      <c r="GBL108" s="117"/>
      <c r="GBM108" s="117"/>
      <c r="GBN108" s="117"/>
      <c r="GBO108" s="117"/>
      <c r="GBP108" s="117"/>
      <c r="GBQ108" s="117"/>
      <c r="GBR108" s="117"/>
      <c r="GBS108" s="117"/>
      <c r="GBT108" s="117"/>
      <c r="GBU108" s="117"/>
      <c r="GBV108" s="117"/>
      <c r="GBW108" s="117"/>
      <c r="GBX108" s="117"/>
      <c r="GBY108" s="117"/>
      <c r="GBZ108" s="117"/>
      <c r="GCA108" s="117"/>
      <c r="GCB108" s="117"/>
      <c r="GCC108" s="117"/>
      <c r="GCD108" s="117"/>
      <c r="GCE108" s="117"/>
      <c r="GCF108" s="117"/>
      <c r="GCG108" s="117"/>
      <c r="GCH108" s="117"/>
      <c r="GCI108" s="117"/>
      <c r="GCJ108" s="117"/>
      <c r="GCK108" s="117"/>
      <c r="GCL108" s="117"/>
      <c r="GCM108" s="117"/>
      <c r="GCN108" s="117"/>
      <c r="GCO108" s="117"/>
      <c r="GCP108" s="117"/>
      <c r="GCQ108" s="117"/>
      <c r="GCR108" s="117"/>
      <c r="GCS108" s="117"/>
      <c r="GCT108" s="117"/>
      <c r="GCU108" s="117"/>
      <c r="GCV108" s="117"/>
      <c r="GCW108" s="117"/>
      <c r="GCX108" s="117"/>
      <c r="GCY108" s="117"/>
      <c r="GCZ108" s="117"/>
      <c r="GDA108" s="117"/>
      <c r="GDB108" s="117"/>
      <c r="GDC108" s="117"/>
      <c r="GDD108" s="117"/>
      <c r="GDE108" s="117"/>
      <c r="GDF108" s="117"/>
      <c r="GDG108" s="117"/>
      <c r="GDH108" s="117"/>
      <c r="GDI108" s="117"/>
      <c r="GDJ108" s="117"/>
      <c r="GDK108" s="117"/>
      <c r="GDL108" s="117"/>
      <c r="GDM108" s="117"/>
      <c r="GDN108" s="117"/>
      <c r="GDO108" s="117"/>
      <c r="GDP108" s="117"/>
      <c r="GDQ108" s="117"/>
      <c r="GDR108" s="117"/>
      <c r="GDS108" s="117"/>
      <c r="GDT108" s="117"/>
      <c r="GDU108" s="117"/>
      <c r="GDV108" s="117"/>
      <c r="GDW108" s="117"/>
      <c r="GDX108" s="117"/>
      <c r="GDY108" s="117"/>
      <c r="GDZ108" s="117"/>
      <c r="GEA108" s="117"/>
      <c r="GEB108" s="117"/>
      <c r="GEC108" s="117"/>
      <c r="GED108" s="117"/>
      <c r="GEE108" s="117"/>
      <c r="GEF108" s="117"/>
      <c r="GEG108" s="117"/>
      <c r="GEH108" s="117"/>
      <c r="GEI108" s="117"/>
      <c r="GEJ108" s="117"/>
      <c r="GEK108" s="117"/>
      <c r="GEL108" s="117"/>
      <c r="GEM108" s="117"/>
      <c r="GEN108" s="117"/>
      <c r="GEO108" s="117"/>
      <c r="GEP108" s="117"/>
      <c r="GEQ108" s="117"/>
      <c r="GER108" s="117"/>
      <c r="GES108" s="117"/>
      <c r="GET108" s="117"/>
      <c r="GEU108" s="117"/>
      <c r="GEV108" s="117"/>
      <c r="GEW108" s="117"/>
      <c r="GEX108" s="117"/>
      <c r="GEY108" s="117"/>
      <c r="GEZ108" s="117"/>
      <c r="GFA108" s="117"/>
      <c r="GFB108" s="117"/>
      <c r="GFC108" s="117"/>
      <c r="GFD108" s="117"/>
      <c r="GFE108" s="117"/>
      <c r="GFF108" s="117"/>
      <c r="GFG108" s="117"/>
      <c r="GFH108" s="117"/>
      <c r="GFI108" s="117"/>
      <c r="GFJ108" s="117"/>
      <c r="GFK108" s="117"/>
      <c r="GFL108" s="117"/>
      <c r="GFM108" s="117"/>
      <c r="GFN108" s="117"/>
      <c r="GFO108" s="117"/>
      <c r="GFP108" s="117"/>
      <c r="GFQ108" s="117"/>
      <c r="GFR108" s="117"/>
      <c r="GFS108" s="117"/>
      <c r="GFT108" s="117"/>
      <c r="GFU108" s="117"/>
      <c r="GFV108" s="117"/>
      <c r="GFW108" s="117"/>
      <c r="GFX108" s="117"/>
      <c r="GFY108" s="117"/>
      <c r="GFZ108" s="117"/>
      <c r="GGA108" s="117"/>
      <c r="GGB108" s="117"/>
      <c r="GGC108" s="117"/>
      <c r="GGD108" s="117"/>
      <c r="GGE108" s="117"/>
      <c r="GGF108" s="117"/>
      <c r="GGG108" s="117"/>
      <c r="GGH108" s="117"/>
      <c r="GGI108" s="117"/>
      <c r="GGJ108" s="117"/>
      <c r="GGK108" s="117"/>
      <c r="GGL108" s="117"/>
      <c r="GGM108" s="117"/>
      <c r="GGN108" s="117"/>
      <c r="GGO108" s="117"/>
      <c r="GGP108" s="117"/>
      <c r="GGQ108" s="117"/>
      <c r="GGR108" s="117"/>
      <c r="GGS108" s="117"/>
      <c r="GGT108" s="117"/>
      <c r="GGU108" s="117"/>
      <c r="GGV108" s="117"/>
      <c r="GGW108" s="117"/>
      <c r="GGX108" s="117"/>
      <c r="GGY108" s="117"/>
      <c r="GGZ108" s="117"/>
      <c r="GHA108" s="117"/>
      <c r="GHB108" s="117"/>
      <c r="GHC108" s="117"/>
      <c r="GHD108" s="117"/>
      <c r="GHE108" s="117"/>
      <c r="GHF108" s="117"/>
      <c r="GHG108" s="117"/>
      <c r="GHH108" s="117"/>
      <c r="GHI108" s="117"/>
      <c r="GHJ108" s="117"/>
      <c r="GHK108" s="117"/>
      <c r="GHL108" s="117"/>
      <c r="GHM108" s="117"/>
      <c r="GHN108" s="117"/>
      <c r="GHO108" s="117"/>
      <c r="GHP108" s="117"/>
      <c r="GHQ108" s="117"/>
      <c r="GHR108" s="117"/>
      <c r="GHS108" s="117"/>
      <c r="GHT108" s="117"/>
      <c r="GHU108" s="117"/>
      <c r="GHV108" s="117"/>
      <c r="GHW108" s="117"/>
      <c r="GHX108" s="117"/>
      <c r="GHY108" s="117"/>
      <c r="GHZ108" s="117"/>
      <c r="GIA108" s="117"/>
      <c r="GIB108" s="117"/>
      <c r="GIC108" s="117"/>
      <c r="GID108" s="117"/>
      <c r="GIE108" s="117"/>
      <c r="GIF108" s="117"/>
      <c r="GIG108" s="117"/>
      <c r="GIH108" s="117"/>
      <c r="GII108" s="117"/>
      <c r="GIJ108" s="117"/>
      <c r="GIK108" s="117"/>
      <c r="GIL108" s="117"/>
      <c r="GIM108" s="117"/>
      <c r="GIN108" s="117"/>
      <c r="GIO108" s="117"/>
      <c r="GIP108" s="117"/>
      <c r="GIQ108" s="117"/>
      <c r="GIR108" s="117"/>
      <c r="GIS108" s="117"/>
      <c r="GIT108" s="117"/>
      <c r="GIU108" s="117"/>
      <c r="GIV108" s="117"/>
      <c r="GIW108" s="117"/>
      <c r="GIX108" s="117"/>
      <c r="GIY108" s="117"/>
      <c r="GIZ108" s="117"/>
      <c r="GJA108" s="117"/>
      <c r="GJB108" s="117"/>
      <c r="GJC108" s="117"/>
      <c r="GJD108" s="117"/>
      <c r="GJE108" s="117"/>
      <c r="GJF108" s="117"/>
      <c r="GJG108" s="117"/>
      <c r="GJH108" s="117"/>
      <c r="GJI108" s="117"/>
      <c r="GJJ108" s="117"/>
      <c r="GJK108" s="117"/>
      <c r="GJL108" s="117"/>
      <c r="GJM108" s="117"/>
      <c r="GJN108" s="117"/>
      <c r="GJO108" s="117"/>
      <c r="GJP108" s="117"/>
      <c r="GJQ108" s="117"/>
      <c r="GJR108" s="117"/>
      <c r="GJS108" s="117"/>
      <c r="GJT108" s="117"/>
      <c r="GJU108" s="117"/>
      <c r="GJV108" s="117"/>
      <c r="GJW108" s="117"/>
      <c r="GJX108" s="117"/>
      <c r="GJY108" s="117"/>
      <c r="GJZ108" s="117"/>
      <c r="GKA108" s="117"/>
      <c r="GKB108" s="117"/>
      <c r="GKC108" s="117"/>
      <c r="GKD108" s="117"/>
      <c r="GKE108" s="117"/>
      <c r="GKF108" s="117"/>
      <c r="GKG108" s="117"/>
      <c r="GKH108" s="117"/>
      <c r="GKI108" s="117"/>
      <c r="GKJ108" s="117"/>
      <c r="GKK108" s="117"/>
      <c r="GKL108" s="117"/>
      <c r="GKM108" s="117"/>
      <c r="GKN108" s="117"/>
      <c r="GKO108" s="117"/>
      <c r="GKP108" s="117"/>
      <c r="GKQ108" s="117"/>
      <c r="GKR108" s="117"/>
      <c r="GKS108" s="117"/>
      <c r="GKT108" s="117"/>
      <c r="GKU108" s="117"/>
      <c r="GKV108" s="117"/>
      <c r="GKW108" s="117"/>
      <c r="GKX108" s="117"/>
      <c r="GKY108" s="117"/>
      <c r="GKZ108" s="117"/>
      <c r="GLA108" s="117"/>
      <c r="GLB108" s="117"/>
      <c r="GLC108" s="117"/>
      <c r="GLD108" s="117"/>
      <c r="GLE108" s="117"/>
      <c r="GLF108" s="117"/>
      <c r="GLG108" s="117"/>
      <c r="GLH108" s="117"/>
      <c r="GLI108" s="117"/>
      <c r="GLJ108" s="117"/>
      <c r="GLK108" s="117"/>
      <c r="GLL108" s="117"/>
      <c r="GLM108" s="117"/>
      <c r="GLN108" s="117"/>
      <c r="GLO108" s="117"/>
      <c r="GLP108" s="117"/>
      <c r="GLQ108" s="117"/>
      <c r="GLR108" s="117"/>
      <c r="GLS108" s="117"/>
      <c r="GLT108" s="117"/>
      <c r="GLU108" s="117"/>
      <c r="GLV108" s="117"/>
      <c r="GLW108" s="117"/>
      <c r="GLX108" s="117"/>
      <c r="GLY108" s="117"/>
      <c r="GLZ108" s="117"/>
      <c r="GMA108" s="117"/>
      <c r="GMB108" s="117"/>
      <c r="GMC108" s="117"/>
      <c r="GMD108" s="117"/>
      <c r="GME108" s="117"/>
      <c r="GMF108" s="117"/>
      <c r="GMG108" s="117"/>
      <c r="GMH108" s="117"/>
      <c r="GMI108" s="117"/>
      <c r="GMJ108" s="117"/>
      <c r="GMK108" s="117"/>
      <c r="GML108" s="117"/>
      <c r="GMM108" s="117"/>
      <c r="GMN108" s="117"/>
      <c r="GMO108" s="117"/>
      <c r="GMP108" s="117"/>
      <c r="GMQ108" s="117"/>
      <c r="GMR108" s="117"/>
      <c r="GMS108" s="117"/>
      <c r="GMT108" s="117"/>
      <c r="GMU108" s="117"/>
      <c r="GMV108" s="117"/>
      <c r="GMW108" s="117"/>
      <c r="GMX108" s="117"/>
      <c r="GMY108" s="117"/>
      <c r="GMZ108" s="117"/>
      <c r="GNA108" s="117"/>
      <c r="GNB108" s="117"/>
      <c r="GNC108" s="117"/>
      <c r="GND108" s="117"/>
      <c r="GNE108" s="117"/>
      <c r="GNF108" s="117"/>
      <c r="GNG108" s="117"/>
      <c r="GNH108" s="117"/>
      <c r="GNI108" s="117"/>
      <c r="GNJ108" s="117"/>
      <c r="GNK108" s="117"/>
      <c r="GNL108" s="117"/>
      <c r="GNM108" s="117"/>
      <c r="GNN108" s="117"/>
      <c r="GNO108" s="117"/>
      <c r="GNP108" s="117"/>
      <c r="GNQ108" s="117"/>
      <c r="GNR108" s="117"/>
      <c r="GNS108" s="117"/>
      <c r="GNT108" s="117"/>
      <c r="GNU108" s="117"/>
      <c r="GNV108" s="117"/>
      <c r="GNW108" s="117"/>
      <c r="GNX108" s="117"/>
      <c r="GNY108" s="117"/>
      <c r="GNZ108" s="117"/>
      <c r="GOA108" s="117"/>
      <c r="GOB108" s="117"/>
      <c r="GOC108" s="117"/>
      <c r="GOD108" s="117"/>
      <c r="GOE108" s="117"/>
      <c r="GOF108" s="117"/>
      <c r="GOG108" s="117"/>
      <c r="GOH108" s="117"/>
      <c r="GOI108" s="117"/>
      <c r="GOJ108" s="117"/>
      <c r="GOK108" s="117"/>
      <c r="GOL108" s="117"/>
      <c r="GOM108" s="117"/>
      <c r="GON108" s="117"/>
      <c r="GOO108" s="117"/>
      <c r="GOP108" s="117"/>
      <c r="GOQ108" s="117"/>
      <c r="GOR108" s="117"/>
      <c r="GOS108" s="117"/>
      <c r="GOT108" s="117"/>
      <c r="GOU108" s="117"/>
      <c r="GOV108" s="117"/>
      <c r="GOW108" s="117"/>
      <c r="GOX108" s="117"/>
      <c r="GOY108" s="117"/>
      <c r="GOZ108" s="117"/>
      <c r="GPA108" s="117"/>
      <c r="GPB108" s="117"/>
      <c r="GPC108" s="117"/>
      <c r="GPD108" s="117"/>
      <c r="GPE108" s="117"/>
      <c r="GPF108" s="117"/>
      <c r="GPG108" s="117"/>
      <c r="GPH108" s="117"/>
      <c r="GPI108" s="117"/>
      <c r="GPJ108" s="117"/>
      <c r="GPK108" s="117"/>
      <c r="GPL108" s="117"/>
      <c r="GPM108" s="117"/>
      <c r="GPN108" s="117"/>
      <c r="GPO108" s="117"/>
      <c r="GPP108" s="117"/>
      <c r="GPQ108" s="117"/>
      <c r="GPR108" s="117"/>
      <c r="GPS108" s="117"/>
      <c r="GPT108" s="117"/>
      <c r="GPU108" s="117"/>
      <c r="GPV108" s="117"/>
      <c r="GPW108" s="117"/>
      <c r="GPX108" s="117"/>
      <c r="GPY108" s="117"/>
      <c r="GPZ108" s="117"/>
      <c r="GQA108" s="117"/>
      <c r="GQB108" s="117"/>
      <c r="GQC108" s="117"/>
      <c r="GQD108" s="117"/>
      <c r="GQE108" s="117"/>
      <c r="GQF108" s="117"/>
      <c r="GQG108" s="117"/>
      <c r="GQH108" s="117"/>
      <c r="GQI108" s="117"/>
      <c r="GQJ108" s="117"/>
      <c r="GQK108" s="117"/>
      <c r="GQL108" s="117"/>
      <c r="GQM108" s="117"/>
      <c r="GQN108" s="117"/>
      <c r="GQO108" s="117"/>
      <c r="GQP108" s="117"/>
      <c r="GQQ108" s="117"/>
      <c r="GQR108" s="117"/>
      <c r="GQS108" s="117"/>
      <c r="GQT108" s="117"/>
      <c r="GQU108" s="117"/>
      <c r="GQV108" s="117"/>
      <c r="GQW108" s="117"/>
      <c r="GQX108" s="117"/>
      <c r="GQY108" s="117"/>
      <c r="GQZ108" s="117"/>
      <c r="GRA108" s="117"/>
      <c r="GRB108" s="117"/>
      <c r="GRC108" s="117"/>
      <c r="GRD108" s="117"/>
      <c r="GRE108" s="117"/>
      <c r="GRF108" s="117"/>
      <c r="GRG108" s="117"/>
      <c r="GRH108" s="117"/>
      <c r="GRI108" s="117"/>
      <c r="GRJ108" s="117"/>
      <c r="GRK108" s="117"/>
      <c r="GRL108" s="117"/>
      <c r="GRM108" s="117"/>
      <c r="GRN108" s="117"/>
      <c r="GRO108" s="117"/>
      <c r="GRP108" s="117"/>
      <c r="GRQ108" s="117"/>
      <c r="GRR108" s="117"/>
      <c r="GRS108" s="117"/>
      <c r="GRT108" s="117"/>
      <c r="GRU108" s="117"/>
      <c r="GRV108" s="117"/>
      <c r="GRW108" s="117"/>
      <c r="GRX108" s="117"/>
      <c r="GRY108" s="117"/>
      <c r="GRZ108" s="117"/>
      <c r="GSA108" s="117"/>
      <c r="GSB108" s="117"/>
      <c r="GSC108" s="117"/>
      <c r="GSD108" s="117"/>
      <c r="GSE108" s="117"/>
      <c r="GSF108" s="117"/>
      <c r="GSG108" s="117"/>
      <c r="GSH108" s="117"/>
      <c r="GSI108" s="117"/>
      <c r="GSJ108" s="117"/>
      <c r="GSK108" s="117"/>
      <c r="GSL108" s="117"/>
      <c r="GSM108" s="117"/>
      <c r="GSN108" s="117"/>
      <c r="GSO108" s="117"/>
      <c r="GSP108" s="117"/>
      <c r="GSQ108" s="117"/>
      <c r="GSR108" s="117"/>
      <c r="GSS108" s="117"/>
      <c r="GST108" s="117"/>
      <c r="GSU108" s="117"/>
      <c r="GSV108" s="117"/>
      <c r="GSW108" s="117"/>
      <c r="GSX108" s="117"/>
      <c r="GSY108" s="117"/>
      <c r="GSZ108" s="117"/>
      <c r="GTA108" s="117"/>
      <c r="GTB108" s="117"/>
      <c r="GTC108" s="117"/>
      <c r="GTD108" s="117"/>
      <c r="GTE108" s="117"/>
      <c r="GTF108" s="117"/>
      <c r="GTG108" s="117"/>
      <c r="GTH108" s="117"/>
      <c r="GTI108" s="117"/>
      <c r="GTJ108" s="117"/>
      <c r="GTK108" s="117"/>
      <c r="GTL108" s="117"/>
      <c r="GTM108" s="117"/>
      <c r="GTN108" s="117"/>
      <c r="GTO108" s="117"/>
      <c r="GTP108" s="117"/>
      <c r="GTQ108" s="117"/>
      <c r="GTR108" s="117"/>
      <c r="GTS108" s="117"/>
      <c r="GTT108" s="117"/>
      <c r="GTU108" s="117"/>
      <c r="GTV108" s="117"/>
      <c r="GTW108" s="117"/>
      <c r="GTX108" s="117"/>
      <c r="GTY108" s="117"/>
      <c r="GTZ108" s="117"/>
      <c r="GUA108" s="117"/>
      <c r="GUB108" s="117"/>
      <c r="GUC108" s="117"/>
      <c r="GUD108" s="117"/>
      <c r="GUE108" s="117"/>
      <c r="GUF108" s="117"/>
      <c r="GUG108" s="117"/>
      <c r="GUH108" s="117"/>
      <c r="GUI108" s="117"/>
      <c r="GUJ108" s="117"/>
      <c r="GUK108" s="117"/>
      <c r="GUL108" s="117"/>
      <c r="GUM108" s="117"/>
      <c r="GUN108" s="117"/>
      <c r="GUO108" s="117"/>
      <c r="GUP108" s="117"/>
      <c r="GUQ108" s="117"/>
      <c r="GUR108" s="117"/>
      <c r="GUS108" s="117"/>
      <c r="GUT108" s="117"/>
      <c r="GUU108" s="117"/>
      <c r="GUV108" s="117"/>
      <c r="GUW108" s="117"/>
      <c r="GUX108" s="117"/>
      <c r="GUY108" s="117"/>
      <c r="GUZ108" s="117"/>
      <c r="GVA108" s="117"/>
      <c r="GVB108" s="117"/>
      <c r="GVC108" s="117"/>
      <c r="GVD108" s="117"/>
      <c r="GVE108" s="117"/>
      <c r="GVF108" s="117"/>
      <c r="GVG108" s="117"/>
      <c r="GVH108" s="117"/>
      <c r="GVI108" s="117"/>
      <c r="GVJ108" s="117"/>
      <c r="GVK108" s="117"/>
      <c r="GVL108" s="117"/>
      <c r="GVM108" s="117"/>
      <c r="GVN108" s="117"/>
      <c r="GVO108" s="117"/>
      <c r="GVP108" s="117"/>
      <c r="GVQ108" s="117"/>
      <c r="GVR108" s="117"/>
      <c r="GVS108" s="117"/>
      <c r="GVT108" s="117"/>
      <c r="GVU108" s="117"/>
      <c r="GVV108" s="117"/>
      <c r="GVW108" s="117"/>
      <c r="GVX108" s="117"/>
      <c r="GVY108" s="117"/>
      <c r="GVZ108" s="117"/>
      <c r="GWA108" s="117"/>
      <c r="GWB108" s="117"/>
      <c r="GWC108" s="117"/>
      <c r="GWD108" s="117"/>
      <c r="GWE108" s="117"/>
      <c r="GWF108" s="117"/>
      <c r="GWG108" s="117"/>
      <c r="GWH108" s="117"/>
      <c r="GWI108" s="117"/>
      <c r="GWJ108" s="117"/>
      <c r="GWK108" s="117"/>
      <c r="GWL108" s="117"/>
      <c r="GWM108" s="117"/>
      <c r="GWN108" s="117"/>
      <c r="GWO108" s="117"/>
      <c r="GWP108" s="117"/>
      <c r="GWQ108" s="117"/>
      <c r="GWR108" s="117"/>
      <c r="GWS108" s="117"/>
      <c r="GWT108" s="117"/>
      <c r="GWU108" s="117"/>
      <c r="GWV108" s="117"/>
      <c r="GWW108" s="117"/>
      <c r="GWX108" s="117"/>
      <c r="GWY108" s="117"/>
      <c r="GWZ108" s="117"/>
      <c r="GXA108" s="117"/>
      <c r="GXB108" s="117"/>
      <c r="GXC108" s="117"/>
      <c r="GXD108" s="117"/>
      <c r="GXE108" s="117"/>
      <c r="GXF108" s="117"/>
      <c r="GXG108" s="117"/>
      <c r="GXH108" s="117"/>
      <c r="GXI108" s="117"/>
      <c r="GXJ108" s="117"/>
      <c r="GXK108" s="117"/>
      <c r="GXL108" s="117"/>
      <c r="GXM108" s="117"/>
      <c r="GXN108" s="117"/>
      <c r="GXO108" s="117"/>
      <c r="GXP108" s="117"/>
      <c r="GXQ108" s="117"/>
      <c r="GXR108" s="117"/>
      <c r="GXS108" s="117"/>
      <c r="GXT108" s="117"/>
      <c r="GXU108" s="117"/>
      <c r="GXV108" s="117"/>
      <c r="GXW108" s="117"/>
      <c r="GXX108" s="117"/>
      <c r="GXY108" s="117"/>
      <c r="GXZ108" s="117"/>
      <c r="GYA108" s="117"/>
      <c r="GYB108" s="117"/>
      <c r="GYC108" s="117"/>
      <c r="GYD108" s="117"/>
      <c r="GYE108" s="117"/>
      <c r="GYF108" s="117"/>
      <c r="GYG108" s="117"/>
      <c r="GYH108" s="117"/>
      <c r="GYI108" s="117"/>
      <c r="GYJ108" s="117"/>
      <c r="GYK108" s="117"/>
      <c r="GYL108" s="117"/>
      <c r="GYM108" s="117"/>
      <c r="GYN108" s="117"/>
      <c r="GYO108" s="117"/>
      <c r="GYP108" s="117"/>
      <c r="GYQ108" s="117"/>
      <c r="GYR108" s="117"/>
      <c r="GYS108" s="117"/>
      <c r="GYT108" s="117"/>
      <c r="GYU108" s="117"/>
      <c r="GYV108" s="117"/>
      <c r="GYW108" s="117"/>
      <c r="GYX108" s="117"/>
      <c r="GYY108" s="117"/>
      <c r="GYZ108" s="117"/>
      <c r="GZA108" s="117"/>
      <c r="GZB108" s="117"/>
      <c r="GZC108" s="117"/>
      <c r="GZD108" s="117"/>
      <c r="GZE108" s="117"/>
      <c r="GZF108" s="117"/>
      <c r="GZG108" s="117"/>
      <c r="GZH108" s="117"/>
      <c r="GZI108" s="117"/>
      <c r="GZJ108" s="117"/>
      <c r="GZK108" s="117"/>
      <c r="GZL108" s="117"/>
      <c r="GZM108" s="117"/>
      <c r="GZN108" s="117"/>
      <c r="GZO108" s="117"/>
      <c r="GZP108" s="117"/>
      <c r="GZQ108" s="117"/>
      <c r="GZR108" s="117"/>
      <c r="GZS108" s="117"/>
      <c r="GZT108" s="117"/>
      <c r="GZU108" s="117"/>
      <c r="GZV108" s="117"/>
      <c r="GZW108" s="117"/>
      <c r="GZX108" s="117"/>
      <c r="GZY108" s="117"/>
      <c r="GZZ108" s="117"/>
      <c r="HAA108" s="117"/>
      <c r="HAB108" s="117"/>
      <c r="HAC108" s="117"/>
      <c r="HAD108" s="117"/>
      <c r="HAE108" s="117"/>
      <c r="HAF108" s="117"/>
      <c r="HAG108" s="117"/>
      <c r="HAH108" s="117"/>
      <c r="HAI108" s="117"/>
      <c r="HAJ108" s="117"/>
      <c r="HAK108" s="117"/>
      <c r="HAL108" s="117"/>
      <c r="HAM108" s="117"/>
      <c r="HAN108" s="117"/>
      <c r="HAO108" s="117"/>
      <c r="HAP108" s="117"/>
      <c r="HAQ108" s="117"/>
      <c r="HAR108" s="117"/>
      <c r="HAS108" s="117"/>
      <c r="HAT108" s="117"/>
      <c r="HAU108" s="117"/>
      <c r="HAV108" s="117"/>
      <c r="HAW108" s="117"/>
      <c r="HAX108" s="117"/>
      <c r="HAY108" s="117"/>
      <c r="HAZ108" s="117"/>
      <c r="HBA108" s="117"/>
      <c r="HBB108" s="117"/>
      <c r="HBC108" s="117"/>
      <c r="HBD108" s="117"/>
      <c r="HBE108" s="117"/>
      <c r="HBF108" s="117"/>
      <c r="HBG108" s="117"/>
      <c r="HBH108" s="117"/>
      <c r="HBI108" s="117"/>
      <c r="HBJ108" s="117"/>
      <c r="HBK108" s="117"/>
      <c r="HBL108" s="117"/>
      <c r="HBM108" s="117"/>
      <c r="HBN108" s="117"/>
      <c r="HBO108" s="117"/>
      <c r="HBP108" s="117"/>
      <c r="HBQ108" s="117"/>
      <c r="HBR108" s="117"/>
      <c r="HBS108" s="117"/>
      <c r="HBT108" s="117"/>
      <c r="HBU108" s="117"/>
      <c r="HBV108" s="117"/>
      <c r="HBW108" s="117"/>
      <c r="HBX108" s="117"/>
      <c r="HBY108" s="117"/>
      <c r="HBZ108" s="117"/>
      <c r="HCA108" s="117"/>
      <c r="HCB108" s="117"/>
      <c r="HCC108" s="117"/>
      <c r="HCD108" s="117"/>
      <c r="HCE108" s="117"/>
      <c r="HCF108" s="117"/>
      <c r="HCG108" s="117"/>
      <c r="HCH108" s="117"/>
      <c r="HCI108" s="117"/>
      <c r="HCJ108" s="117"/>
      <c r="HCK108" s="117"/>
      <c r="HCL108" s="117"/>
      <c r="HCM108" s="117"/>
      <c r="HCN108" s="117"/>
      <c r="HCO108" s="117"/>
      <c r="HCP108" s="117"/>
      <c r="HCQ108" s="117"/>
      <c r="HCR108" s="117"/>
      <c r="HCS108" s="117"/>
      <c r="HCT108" s="117"/>
      <c r="HCU108" s="117"/>
      <c r="HCV108" s="117"/>
      <c r="HCW108" s="117"/>
      <c r="HCX108" s="117"/>
      <c r="HCY108" s="117"/>
      <c r="HCZ108" s="117"/>
      <c r="HDA108" s="117"/>
      <c r="HDB108" s="117"/>
      <c r="HDC108" s="117"/>
      <c r="HDD108" s="117"/>
      <c r="HDE108" s="117"/>
      <c r="HDF108" s="117"/>
      <c r="HDG108" s="117"/>
      <c r="HDH108" s="117"/>
      <c r="HDI108" s="117"/>
      <c r="HDJ108" s="117"/>
      <c r="HDK108" s="117"/>
      <c r="HDL108" s="117"/>
      <c r="HDM108" s="117"/>
      <c r="HDN108" s="117"/>
      <c r="HDO108" s="117"/>
      <c r="HDP108" s="117"/>
      <c r="HDQ108" s="117"/>
      <c r="HDR108" s="117"/>
      <c r="HDS108" s="117"/>
      <c r="HDT108" s="117"/>
      <c r="HDU108" s="117"/>
      <c r="HDV108" s="117"/>
      <c r="HDW108" s="117"/>
      <c r="HDX108" s="117"/>
      <c r="HDY108" s="117"/>
      <c r="HDZ108" s="117"/>
      <c r="HEA108" s="117"/>
      <c r="HEB108" s="117"/>
      <c r="HEC108" s="117"/>
      <c r="HED108" s="117"/>
      <c r="HEE108" s="117"/>
      <c r="HEF108" s="117"/>
      <c r="HEG108" s="117"/>
      <c r="HEH108" s="117"/>
      <c r="HEI108" s="117"/>
      <c r="HEJ108" s="117"/>
      <c r="HEK108" s="117"/>
      <c r="HEL108" s="117"/>
      <c r="HEM108" s="117"/>
      <c r="HEN108" s="117"/>
      <c r="HEO108" s="117"/>
      <c r="HEP108" s="117"/>
      <c r="HEQ108" s="117"/>
      <c r="HER108" s="117"/>
      <c r="HES108" s="117"/>
      <c r="HET108" s="117"/>
      <c r="HEU108" s="117"/>
      <c r="HEV108" s="117"/>
      <c r="HEW108" s="117"/>
      <c r="HEX108" s="117"/>
      <c r="HEY108" s="117"/>
      <c r="HEZ108" s="117"/>
      <c r="HFA108" s="117"/>
      <c r="HFB108" s="117"/>
      <c r="HFC108" s="117"/>
      <c r="HFD108" s="117"/>
      <c r="HFE108" s="117"/>
      <c r="HFF108" s="117"/>
      <c r="HFG108" s="117"/>
      <c r="HFH108" s="117"/>
      <c r="HFI108" s="117"/>
      <c r="HFJ108" s="117"/>
      <c r="HFK108" s="117"/>
      <c r="HFL108" s="117"/>
      <c r="HFM108" s="117"/>
      <c r="HFN108" s="117"/>
      <c r="HFO108" s="117"/>
      <c r="HFP108" s="117"/>
      <c r="HFQ108" s="117"/>
      <c r="HFR108" s="117"/>
      <c r="HFS108" s="117"/>
      <c r="HFT108" s="117"/>
      <c r="HFU108" s="117"/>
      <c r="HFV108" s="117"/>
      <c r="HFW108" s="117"/>
      <c r="HFX108" s="117"/>
      <c r="HFY108" s="117"/>
      <c r="HFZ108" s="117"/>
      <c r="HGA108" s="117"/>
      <c r="HGB108" s="117"/>
      <c r="HGC108" s="117"/>
      <c r="HGD108" s="117"/>
      <c r="HGE108" s="117"/>
      <c r="HGF108" s="117"/>
      <c r="HGG108" s="117"/>
      <c r="HGH108" s="117"/>
      <c r="HGI108" s="117"/>
      <c r="HGJ108" s="117"/>
      <c r="HGK108" s="117"/>
      <c r="HGL108" s="117"/>
      <c r="HGM108" s="117"/>
      <c r="HGN108" s="117"/>
      <c r="HGO108" s="117"/>
      <c r="HGP108" s="117"/>
      <c r="HGQ108" s="117"/>
      <c r="HGR108" s="117"/>
      <c r="HGS108" s="117"/>
      <c r="HGT108" s="117"/>
      <c r="HGU108" s="117"/>
      <c r="HGV108" s="117"/>
      <c r="HGW108" s="117"/>
      <c r="HGX108" s="117"/>
      <c r="HGY108" s="117"/>
      <c r="HGZ108" s="117"/>
      <c r="HHA108" s="117"/>
      <c r="HHB108" s="117"/>
      <c r="HHC108" s="117"/>
      <c r="HHD108" s="117"/>
      <c r="HHE108" s="117"/>
      <c r="HHF108" s="117"/>
      <c r="HHG108" s="117"/>
      <c r="HHH108" s="117"/>
      <c r="HHI108" s="117"/>
      <c r="HHJ108" s="117"/>
      <c r="HHK108" s="117"/>
      <c r="HHL108" s="117"/>
      <c r="HHM108" s="117"/>
      <c r="HHN108" s="117"/>
      <c r="HHO108" s="117"/>
      <c r="HHP108" s="117"/>
      <c r="HHQ108" s="117"/>
      <c r="HHR108" s="117"/>
      <c r="HHS108" s="117"/>
      <c r="HHT108" s="117"/>
      <c r="HHU108" s="117"/>
      <c r="HHV108" s="117"/>
      <c r="HHW108" s="117"/>
      <c r="HHX108" s="117"/>
      <c r="HHY108" s="117"/>
      <c r="HHZ108" s="117"/>
      <c r="HIA108" s="117"/>
      <c r="HIB108" s="117"/>
      <c r="HIC108" s="117"/>
      <c r="HID108" s="117"/>
      <c r="HIE108" s="117"/>
      <c r="HIF108" s="117"/>
      <c r="HIG108" s="117"/>
      <c r="HIH108" s="117"/>
      <c r="HII108" s="117"/>
      <c r="HIJ108" s="117"/>
      <c r="HIK108" s="117"/>
      <c r="HIL108" s="117"/>
      <c r="HIM108" s="117"/>
      <c r="HIN108" s="117"/>
      <c r="HIO108" s="117"/>
      <c r="HIP108" s="117"/>
      <c r="HIQ108" s="117"/>
      <c r="HIR108" s="117"/>
      <c r="HIS108" s="117"/>
      <c r="HIT108" s="117"/>
      <c r="HIU108" s="117"/>
      <c r="HIV108" s="117"/>
      <c r="HIW108" s="117"/>
      <c r="HIX108" s="117"/>
      <c r="HIY108" s="117"/>
      <c r="HIZ108" s="117"/>
      <c r="HJA108" s="117"/>
      <c r="HJB108" s="117"/>
      <c r="HJC108" s="117"/>
      <c r="HJD108" s="117"/>
      <c r="HJE108" s="117"/>
      <c r="HJF108" s="117"/>
      <c r="HJG108" s="117"/>
      <c r="HJH108" s="117"/>
      <c r="HJI108" s="117"/>
      <c r="HJJ108" s="117"/>
      <c r="HJK108" s="117"/>
      <c r="HJL108" s="117"/>
      <c r="HJM108" s="117"/>
      <c r="HJN108" s="117"/>
      <c r="HJO108" s="117"/>
      <c r="HJP108" s="117"/>
      <c r="HJQ108" s="117"/>
      <c r="HJR108" s="117"/>
      <c r="HJS108" s="117"/>
      <c r="HJT108" s="117"/>
      <c r="HJU108" s="117"/>
      <c r="HJV108" s="117"/>
      <c r="HJW108" s="117"/>
      <c r="HJX108" s="117"/>
      <c r="HJY108" s="117"/>
      <c r="HJZ108" s="117"/>
      <c r="HKA108" s="117"/>
      <c r="HKB108" s="117"/>
      <c r="HKC108" s="117"/>
      <c r="HKD108" s="117"/>
      <c r="HKE108" s="117"/>
      <c r="HKF108" s="117"/>
      <c r="HKG108" s="117"/>
      <c r="HKH108" s="117"/>
      <c r="HKI108" s="117"/>
      <c r="HKJ108" s="117"/>
      <c r="HKK108" s="117"/>
      <c r="HKL108" s="117"/>
      <c r="HKM108" s="117"/>
      <c r="HKN108" s="117"/>
      <c r="HKO108" s="117"/>
      <c r="HKP108" s="117"/>
      <c r="HKQ108" s="117"/>
      <c r="HKR108" s="117"/>
      <c r="HKS108" s="117"/>
      <c r="HKT108" s="117"/>
      <c r="HKU108" s="117"/>
      <c r="HKV108" s="117"/>
      <c r="HKW108" s="117"/>
      <c r="HKX108" s="117"/>
      <c r="HKY108" s="117"/>
      <c r="HKZ108" s="117"/>
      <c r="HLA108" s="117"/>
      <c r="HLB108" s="117"/>
      <c r="HLC108" s="117"/>
      <c r="HLD108" s="117"/>
      <c r="HLE108" s="117"/>
      <c r="HLF108" s="117"/>
      <c r="HLG108" s="117"/>
      <c r="HLH108" s="117"/>
      <c r="HLI108" s="117"/>
      <c r="HLJ108" s="117"/>
      <c r="HLK108" s="117"/>
      <c r="HLL108" s="117"/>
      <c r="HLM108" s="117"/>
      <c r="HLN108" s="117"/>
      <c r="HLO108" s="117"/>
      <c r="HLP108" s="117"/>
      <c r="HLQ108" s="117"/>
      <c r="HLR108" s="117"/>
      <c r="HLS108" s="117"/>
      <c r="HLT108" s="117"/>
      <c r="HLU108" s="117"/>
      <c r="HLV108" s="117"/>
      <c r="HLW108" s="117"/>
      <c r="HLX108" s="117"/>
      <c r="HLY108" s="117"/>
      <c r="HLZ108" s="117"/>
      <c r="HMA108" s="117"/>
      <c r="HMB108" s="117"/>
      <c r="HMC108" s="117"/>
      <c r="HMD108" s="117"/>
      <c r="HME108" s="117"/>
      <c r="HMF108" s="117"/>
      <c r="HMG108" s="117"/>
      <c r="HMH108" s="117"/>
      <c r="HMI108" s="117"/>
      <c r="HMJ108" s="117"/>
      <c r="HMK108" s="117"/>
      <c r="HML108" s="117"/>
      <c r="HMM108" s="117"/>
      <c r="HMN108" s="117"/>
      <c r="HMO108" s="117"/>
      <c r="HMP108" s="117"/>
      <c r="HMQ108" s="117"/>
      <c r="HMR108" s="117"/>
      <c r="HMS108" s="117"/>
      <c r="HMT108" s="117"/>
      <c r="HMU108" s="117"/>
      <c r="HMV108" s="117"/>
      <c r="HMW108" s="117"/>
      <c r="HMX108" s="117"/>
      <c r="HMY108" s="117"/>
      <c r="HMZ108" s="117"/>
      <c r="HNA108" s="117"/>
      <c r="HNB108" s="117"/>
      <c r="HNC108" s="117"/>
      <c r="HND108" s="117"/>
      <c r="HNE108" s="117"/>
      <c r="HNF108" s="117"/>
      <c r="HNG108" s="117"/>
      <c r="HNH108" s="117"/>
      <c r="HNI108" s="117"/>
      <c r="HNJ108" s="117"/>
      <c r="HNK108" s="117"/>
      <c r="HNL108" s="117"/>
      <c r="HNM108" s="117"/>
      <c r="HNN108" s="117"/>
      <c r="HNO108" s="117"/>
      <c r="HNP108" s="117"/>
      <c r="HNQ108" s="117"/>
      <c r="HNR108" s="117"/>
      <c r="HNS108" s="117"/>
      <c r="HNT108" s="117"/>
      <c r="HNU108" s="117"/>
      <c r="HNV108" s="117"/>
      <c r="HNW108" s="117"/>
      <c r="HNX108" s="117"/>
      <c r="HNY108" s="117"/>
      <c r="HNZ108" s="117"/>
      <c r="HOA108" s="117"/>
      <c r="HOB108" s="117"/>
      <c r="HOC108" s="117"/>
      <c r="HOD108" s="117"/>
      <c r="HOE108" s="117"/>
      <c r="HOF108" s="117"/>
      <c r="HOG108" s="117"/>
      <c r="HOH108" s="117"/>
      <c r="HOI108" s="117"/>
      <c r="HOJ108" s="117"/>
      <c r="HOK108" s="117"/>
      <c r="HOL108" s="117"/>
      <c r="HOM108" s="117"/>
      <c r="HON108" s="117"/>
      <c r="HOO108" s="117"/>
      <c r="HOP108" s="117"/>
      <c r="HOQ108" s="117"/>
      <c r="HOR108" s="117"/>
      <c r="HOS108" s="117"/>
      <c r="HOT108" s="117"/>
      <c r="HOU108" s="117"/>
      <c r="HOV108" s="117"/>
      <c r="HOW108" s="117"/>
      <c r="HOX108" s="117"/>
      <c r="HOY108" s="117"/>
      <c r="HOZ108" s="117"/>
      <c r="HPA108" s="117"/>
      <c r="HPB108" s="117"/>
      <c r="HPC108" s="117"/>
      <c r="HPD108" s="117"/>
      <c r="HPE108" s="117"/>
      <c r="HPF108" s="117"/>
      <c r="HPG108" s="117"/>
      <c r="HPH108" s="117"/>
      <c r="HPI108" s="117"/>
      <c r="HPJ108" s="117"/>
      <c r="HPK108" s="117"/>
      <c r="HPL108" s="117"/>
      <c r="HPM108" s="117"/>
      <c r="HPN108" s="117"/>
      <c r="HPO108" s="117"/>
      <c r="HPP108" s="117"/>
      <c r="HPQ108" s="117"/>
      <c r="HPR108" s="117"/>
      <c r="HPS108" s="117"/>
      <c r="HPT108" s="117"/>
      <c r="HPU108" s="117"/>
      <c r="HPV108" s="117"/>
      <c r="HPW108" s="117"/>
      <c r="HPX108" s="117"/>
      <c r="HPY108" s="117"/>
      <c r="HPZ108" s="117"/>
      <c r="HQA108" s="117"/>
      <c r="HQB108" s="117"/>
      <c r="HQC108" s="117"/>
      <c r="HQD108" s="117"/>
      <c r="HQE108" s="117"/>
      <c r="HQF108" s="117"/>
      <c r="HQG108" s="117"/>
      <c r="HQH108" s="117"/>
      <c r="HQI108" s="117"/>
      <c r="HQJ108" s="117"/>
      <c r="HQK108" s="117"/>
      <c r="HQL108" s="117"/>
      <c r="HQM108" s="117"/>
      <c r="HQN108" s="117"/>
      <c r="HQO108" s="117"/>
      <c r="HQP108" s="117"/>
      <c r="HQQ108" s="117"/>
      <c r="HQR108" s="117"/>
      <c r="HQS108" s="117"/>
      <c r="HQT108" s="117"/>
      <c r="HQU108" s="117"/>
      <c r="HQV108" s="117"/>
      <c r="HQW108" s="117"/>
      <c r="HQX108" s="117"/>
      <c r="HQY108" s="117"/>
      <c r="HQZ108" s="117"/>
      <c r="HRA108" s="117"/>
      <c r="HRB108" s="117"/>
      <c r="HRC108" s="117"/>
      <c r="HRD108" s="117"/>
      <c r="HRE108" s="117"/>
      <c r="HRF108" s="117"/>
      <c r="HRG108" s="117"/>
      <c r="HRH108" s="117"/>
      <c r="HRI108" s="117"/>
      <c r="HRJ108" s="117"/>
      <c r="HRK108" s="117"/>
      <c r="HRL108" s="117"/>
      <c r="HRM108" s="117"/>
      <c r="HRN108" s="117"/>
      <c r="HRO108" s="117"/>
      <c r="HRP108" s="117"/>
      <c r="HRQ108" s="117"/>
      <c r="HRR108" s="117"/>
      <c r="HRS108" s="117"/>
      <c r="HRT108" s="117"/>
      <c r="HRU108" s="117"/>
      <c r="HRV108" s="117"/>
      <c r="HRW108" s="117"/>
      <c r="HRX108" s="117"/>
      <c r="HRY108" s="117"/>
      <c r="HRZ108" s="117"/>
      <c r="HSA108" s="117"/>
      <c r="HSB108" s="117"/>
      <c r="HSC108" s="117"/>
      <c r="HSD108" s="117"/>
      <c r="HSE108" s="117"/>
      <c r="HSF108" s="117"/>
      <c r="HSG108" s="117"/>
      <c r="HSH108" s="117"/>
      <c r="HSI108" s="117"/>
      <c r="HSJ108" s="117"/>
      <c r="HSK108" s="117"/>
      <c r="HSL108" s="117"/>
      <c r="HSM108" s="117"/>
      <c r="HSN108" s="117"/>
      <c r="HSO108" s="117"/>
      <c r="HSP108" s="117"/>
      <c r="HSQ108" s="117"/>
      <c r="HSR108" s="117"/>
      <c r="HSS108" s="117"/>
      <c r="HST108" s="117"/>
      <c r="HSU108" s="117"/>
      <c r="HSV108" s="117"/>
      <c r="HSW108" s="117"/>
      <c r="HSX108" s="117"/>
      <c r="HSY108" s="117"/>
      <c r="HSZ108" s="117"/>
      <c r="HTA108" s="117"/>
      <c r="HTB108" s="117"/>
      <c r="HTC108" s="117"/>
      <c r="HTD108" s="117"/>
      <c r="HTE108" s="117"/>
      <c r="HTF108" s="117"/>
      <c r="HTG108" s="117"/>
      <c r="HTH108" s="117"/>
      <c r="HTI108" s="117"/>
      <c r="HTJ108" s="117"/>
      <c r="HTK108" s="117"/>
      <c r="HTL108" s="117"/>
      <c r="HTM108" s="117"/>
      <c r="HTN108" s="117"/>
      <c r="HTO108" s="117"/>
      <c r="HTP108" s="117"/>
      <c r="HTQ108" s="117"/>
      <c r="HTR108" s="117"/>
      <c r="HTS108" s="117"/>
      <c r="HTT108" s="117"/>
      <c r="HTU108" s="117"/>
      <c r="HTV108" s="117"/>
      <c r="HTW108" s="117"/>
      <c r="HTX108" s="117"/>
      <c r="HTY108" s="117"/>
      <c r="HTZ108" s="117"/>
      <c r="HUA108" s="117"/>
      <c r="HUB108" s="117"/>
      <c r="HUC108" s="117"/>
      <c r="HUD108" s="117"/>
      <c r="HUE108" s="117"/>
      <c r="HUF108" s="117"/>
      <c r="HUG108" s="117"/>
      <c r="HUH108" s="117"/>
      <c r="HUI108" s="117"/>
      <c r="HUJ108" s="117"/>
      <c r="HUK108" s="117"/>
      <c r="HUL108" s="117"/>
      <c r="HUM108" s="117"/>
      <c r="HUN108" s="117"/>
      <c r="HUO108" s="117"/>
      <c r="HUP108" s="117"/>
      <c r="HUQ108" s="117"/>
      <c r="HUR108" s="117"/>
      <c r="HUS108" s="117"/>
      <c r="HUT108" s="117"/>
      <c r="HUU108" s="117"/>
      <c r="HUV108" s="117"/>
      <c r="HUW108" s="117"/>
      <c r="HUX108" s="117"/>
      <c r="HUY108" s="117"/>
      <c r="HUZ108" s="117"/>
      <c r="HVA108" s="117"/>
      <c r="HVB108" s="117"/>
      <c r="HVC108" s="117"/>
      <c r="HVD108" s="117"/>
      <c r="HVE108" s="117"/>
      <c r="HVF108" s="117"/>
      <c r="HVG108" s="117"/>
      <c r="HVH108" s="117"/>
      <c r="HVI108" s="117"/>
      <c r="HVJ108" s="117"/>
      <c r="HVK108" s="117"/>
      <c r="HVL108" s="117"/>
      <c r="HVM108" s="117"/>
      <c r="HVN108" s="117"/>
      <c r="HVO108" s="117"/>
      <c r="HVP108" s="117"/>
      <c r="HVQ108" s="117"/>
      <c r="HVR108" s="117"/>
      <c r="HVS108" s="117"/>
      <c r="HVT108" s="117"/>
      <c r="HVU108" s="117"/>
      <c r="HVV108" s="117"/>
      <c r="HVW108" s="117"/>
      <c r="HVX108" s="117"/>
      <c r="HVY108" s="117"/>
      <c r="HVZ108" s="117"/>
      <c r="HWA108" s="117"/>
      <c r="HWB108" s="117"/>
      <c r="HWC108" s="117"/>
      <c r="HWD108" s="117"/>
      <c r="HWE108" s="117"/>
      <c r="HWF108" s="117"/>
      <c r="HWG108" s="117"/>
      <c r="HWH108" s="117"/>
      <c r="HWI108" s="117"/>
      <c r="HWJ108" s="117"/>
      <c r="HWK108" s="117"/>
      <c r="HWL108" s="117"/>
      <c r="HWM108" s="117"/>
      <c r="HWN108" s="117"/>
      <c r="HWO108" s="117"/>
      <c r="HWP108" s="117"/>
      <c r="HWQ108" s="117"/>
      <c r="HWR108" s="117"/>
      <c r="HWS108" s="117"/>
      <c r="HWT108" s="117"/>
      <c r="HWU108" s="117"/>
      <c r="HWV108" s="117"/>
      <c r="HWW108" s="117"/>
      <c r="HWX108" s="117"/>
      <c r="HWY108" s="117"/>
      <c r="HWZ108" s="117"/>
      <c r="HXA108" s="117"/>
      <c r="HXB108" s="117"/>
      <c r="HXC108" s="117"/>
      <c r="HXD108" s="117"/>
      <c r="HXE108" s="117"/>
      <c r="HXF108" s="117"/>
      <c r="HXG108" s="117"/>
      <c r="HXH108" s="117"/>
      <c r="HXI108" s="117"/>
      <c r="HXJ108" s="117"/>
      <c r="HXK108" s="117"/>
      <c r="HXL108" s="117"/>
      <c r="HXM108" s="117"/>
      <c r="HXN108" s="117"/>
      <c r="HXO108" s="117"/>
      <c r="HXP108" s="117"/>
      <c r="HXQ108" s="117"/>
      <c r="HXR108" s="117"/>
      <c r="HXS108" s="117"/>
      <c r="HXT108" s="117"/>
      <c r="HXU108" s="117"/>
      <c r="HXV108" s="117"/>
      <c r="HXW108" s="117"/>
      <c r="HXX108" s="117"/>
      <c r="HXY108" s="117"/>
      <c r="HXZ108" s="117"/>
      <c r="HYA108" s="117"/>
      <c r="HYB108" s="117"/>
      <c r="HYC108" s="117"/>
      <c r="HYD108" s="117"/>
      <c r="HYE108" s="117"/>
      <c r="HYF108" s="117"/>
      <c r="HYG108" s="117"/>
      <c r="HYH108" s="117"/>
      <c r="HYI108" s="117"/>
      <c r="HYJ108" s="117"/>
      <c r="HYK108" s="117"/>
      <c r="HYL108" s="117"/>
      <c r="HYM108" s="117"/>
      <c r="HYN108" s="117"/>
      <c r="HYO108" s="117"/>
      <c r="HYP108" s="117"/>
      <c r="HYQ108" s="117"/>
      <c r="HYR108" s="117"/>
      <c r="HYS108" s="117"/>
      <c r="HYT108" s="117"/>
      <c r="HYU108" s="117"/>
      <c r="HYV108" s="117"/>
      <c r="HYW108" s="117"/>
      <c r="HYX108" s="117"/>
      <c r="HYY108" s="117"/>
      <c r="HYZ108" s="117"/>
      <c r="HZA108" s="117"/>
      <c r="HZB108" s="117"/>
      <c r="HZC108" s="117"/>
      <c r="HZD108" s="117"/>
      <c r="HZE108" s="117"/>
      <c r="HZF108" s="117"/>
      <c r="HZG108" s="117"/>
      <c r="HZH108" s="117"/>
      <c r="HZI108" s="117"/>
      <c r="HZJ108" s="117"/>
      <c r="HZK108" s="117"/>
      <c r="HZL108" s="117"/>
      <c r="HZM108" s="117"/>
      <c r="HZN108" s="117"/>
      <c r="HZO108" s="117"/>
      <c r="HZP108" s="117"/>
      <c r="HZQ108" s="117"/>
      <c r="HZR108" s="117"/>
      <c r="HZS108" s="117"/>
      <c r="HZT108" s="117"/>
      <c r="HZU108" s="117"/>
      <c r="HZV108" s="117"/>
      <c r="HZW108" s="117"/>
      <c r="HZX108" s="117"/>
      <c r="HZY108" s="117"/>
      <c r="HZZ108" s="117"/>
      <c r="IAA108" s="117"/>
      <c r="IAB108" s="117"/>
      <c r="IAC108" s="117"/>
      <c r="IAD108" s="117"/>
      <c r="IAE108" s="117"/>
      <c r="IAF108" s="117"/>
      <c r="IAG108" s="117"/>
      <c r="IAH108" s="117"/>
      <c r="IAI108" s="117"/>
      <c r="IAJ108" s="117"/>
      <c r="IAK108" s="117"/>
      <c r="IAL108" s="117"/>
      <c r="IAM108" s="117"/>
      <c r="IAN108" s="117"/>
      <c r="IAO108" s="117"/>
      <c r="IAP108" s="117"/>
      <c r="IAQ108" s="117"/>
      <c r="IAR108" s="117"/>
      <c r="IAS108" s="117"/>
      <c r="IAT108" s="117"/>
      <c r="IAU108" s="117"/>
      <c r="IAV108" s="117"/>
      <c r="IAW108" s="117"/>
      <c r="IAX108" s="117"/>
      <c r="IAY108" s="117"/>
      <c r="IAZ108" s="117"/>
      <c r="IBA108" s="117"/>
      <c r="IBB108" s="117"/>
      <c r="IBC108" s="117"/>
      <c r="IBD108" s="117"/>
      <c r="IBE108" s="117"/>
      <c r="IBF108" s="117"/>
      <c r="IBG108" s="117"/>
      <c r="IBH108" s="117"/>
      <c r="IBI108" s="117"/>
      <c r="IBJ108" s="117"/>
      <c r="IBK108" s="117"/>
      <c r="IBL108" s="117"/>
      <c r="IBM108" s="117"/>
      <c r="IBN108" s="117"/>
      <c r="IBO108" s="117"/>
      <c r="IBP108" s="117"/>
      <c r="IBQ108" s="117"/>
      <c r="IBR108" s="117"/>
      <c r="IBS108" s="117"/>
      <c r="IBT108" s="117"/>
      <c r="IBU108" s="117"/>
      <c r="IBV108" s="117"/>
      <c r="IBW108" s="117"/>
      <c r="IBX108" s="117"/>
      <c r="IBY108" s="117"/>
      <c r="IBZ108" s="117"/>
      <c r="ICA108" s="117"/>
      <c r="ICB108" s="117"/>
      <c r="ICC108" s="117"/>
      <c r="ICD108" s="117"/>
      <c r="ICE108" s="117"/>
      <c r="ICF108" s="117"/>
      <c r="ICG108" s="117"/>
      <c r="ICH108" s="117"/>
      <c r="ICI108" s="117"/>
      <c r="ICJ108" s="117"/>
      <c r="ICK108" s="117"/>
      <c r="ICL108" s="117"/>
      <c r="ICM108" s="117"/>
      <c r="ICN108" s="117"/>
      <c r="ICO108" s="117"/>
      <c r="ICP108" s="117"/>
      <c r="ICQ108" s="117"/>
      <c r="ICR108" s="117"/>
      <c r="ICS108" s="117"/>
      <c r="ICT108" s="117"/>
      <c r="ICU108" s="117"/>
      <c r="ICV108" s="117"/>
      <c r="ICW108" s="117"/>
      <c r="ICX108" s="117"/>
      <c r="ICY108" s="117"/>
      <c r="ICZ108" s="117"/>
      <c r="IDA108" s="117"/>
      <c r="IDB108" s="117"/>
      <c r="IDC108" s="117"/>
      <c r="IDD108" s="117"/>
      <c r="IDE108" s="117"/>
      <c r="IDF108" s="117"/>
      <c r="IDG108" s="117"/>
      <c r="IDH108" s="117"/>
      <c r="IDI108" s="117"/>
      <c r="IDJ108" s="117"/>
      <c r="IDK108" s="117"/>
      <c r="IDL108" s="117"/>
      <c r="IDM108" s="117"/>
      <c r="IDN108" s="117"/>
      <c r="IDO108" s="117"/>
      <c r="IDP108" s="117"/>
      <c r="IDQ108" s="117"/>
      <c r="IDR108" s="117"/>
      <c r="IDS108" s="117"/>
      <c r="IDT108" s="117"/>
      <c r="IDU108" s="117"/>
      <c r="IDV108" s="117"/>
      <c r="IDW108" s="117"/>
      <c r="IDX108" s="117"/>
      <c r="IDY108" s="117"/>
      <c r="IDZ108" s="117"/>
      <c r="IEA108" s="117"/>
      <c r="IEB108" s="117"/>
      <c r="IEC108" s="117"/>
      <c r="IED108" s="117"/>
      <c r="IEE108" s="117"/>
      <c r="IEF108" s="117"/>
      <c r="IEG108" s="117"/>
      <c r="IEH108" s="117"/>
      <c r="IEI108" s="117"/>
      <c r="IEJ108" s="117"/>
      <c r="IEK108" s="117"/>
      <c r="IEL108" s="117"/>
      <c r="IEM108" s="117"/>
      <c r="IEN108" s="117"/>
      <c r="IEO108" s="117"/>
      <c r="IEP108" s="117"/>
      <c r="IEQ108" s="117"/>
      <c r="IER108" s="117"/>
      <c r="IES108" s="117"/>
      <c r="IET108" s="117"/>
      <c r="IEU108" s="117"/>
      <c r="IEV108" s="117"/>
      <c r="IEW108" s="117"/>
      <c r="IEX108" s="117"/>
      <c r="IEY108" s="117"/>
      <c r="IEZ108" s="117"/>
      <c r="IFA108" s="117"/>
      <c r="IFB108" s="117"/>
      <c r="IFC108" s="117"/>
      <c r="IFD108" s="117"/>
      <c r="IFE108" s="117"/>
      <c r="IFF108" s="117"/>
      <c r="IFG108" s="117"/>
      <c r="IFH108" s="117"/>
      <c r="IFI108" s="117"/>
      <c r="IFJ108" s="117"/>
      <c r="IFK108" s="117"/>
      <c r="IFL108" s="117"/>
      <c r="IFM108" s="117"/>
      <c r="IFN108" s="117"/>
      <c r="IFO108" s="117"/>
      <c r="IFP108" s="117"/>
      <c r="IFQ108" s="117"/>
      <c r="IFR108" s="117"/>
      <c r="IFS108" s="117"/>
      <c r="IFT108" s="117"/>
      <c r="IFU108" s="117"/>
      <c r="IFV108" s="117"/>
      <c r="IFW108" s="117"/>
      <c r="IFX108" s="117"/>
      <c r="IFY108" s="117"/>
      <c r="IFZ108" s="117"/>
      <c r="IGA108" s="117"/>
      <c r="IGB108" s="117"/>
      <c r="IGC108" s="117"/>
      <c r="IGD108" s="117"/>
      <c r="IGE108" s="117"/>
      <c r="IGF108" s="117"/>
      <c r="IGG108" s="117"/>
      <c r="IGH108" s="117"/>
      <c r="IGI108" s="117"/>
      <c r="IGJ108" s="117"/>
      <c r="IGK108" s="117"/>
      <c r="IGL108" s="117"/>
      <c r="IGM108" s="117"/>
      <c r="IGN108" s="117"/>
      <c r="IGO108" s="117"/>
      <c r="IGP108" s="117"/>
      <c r="IGQ108" s="117"/>
      <c r="IGR108" s="117"/>
      <c r="IGS108" s="117"/>
      <c r="IGT108" s="117"/>
      <c r="IGU108" s="117"/>
      <c r="IGV108" s="117"/>
      <c r="IGW108" s="117"/>
      <c r="IGX108" s="117"/>
      <c r="IGY108" s="117"/>
      <c r="IGZ108" s="117"/>
      <c r="IHA108" s="117"/>
      <c r="IHB108" s="117"/>
      <c r="IHC108" s="117"/>
      <c r="IHD108" s="117"/>
      <c r="IHE108" s="117"/>
      <c r="IHF108" s="117"/>
      <c r="IHG108" s="117"/>
      <c r="IHH108" s="117"/>
      <c r="IHI108" s="117"/>
      <c r="IHJ108" s="117"/>
      <c r="IHK108" s="117"/>
      <c r="IHL108" s="117"/>
      <c r="IHM108" s="117"/>
      <c r="IHN108" s="117"/>
      <c r="IHO108" s="117"/>
      <c r="IHP108" s="117"/>
      <c r="IHQ108" s="117"/>
      <c r="IHR108" s="117"/>
      <c r="IHS108" s="117"/>
      <c r="IHT108" s="117"/>
      <c r="IHU108" s="117"/>
      <c r="IHV108" s="117"/>
      <c r="IHW108" s="117"/>
      <c r="IHX108" s="117"/>
      <c r="IHY108" s="117"/>
      <c r="IHZ108" s="117"/>
      <c r="IIA108" s="117"/>
      <c r="IIB108" s="117"/>
      <c r="IIC108" s="117"/>
      <c r="IID108" s="117"/>
      <c r="IIE108" s="117"/>
      <c r="IIF108" s="117"/>
      <c r="IIG108" s="117"/>
      <c r="IIH108" s="117"/>
      <c r="III108" s="117"/>
      <c r="IIJ108" s="117"/>
      <c r="IIK108" s="117"/>
      <c r="IIL108" s="117"/>
      <c r="IIM108" s="117"/>
      <c r="IIN108" s="117"/>
      <c r="IIO108" s="117"/>
      <c r="IIP108" s="117"/>
      <c r="IIQ108" s="117"/>
      <c r="IIR108" s="117"/>
      <c r="IIS108" s="117"/>
      <c r="IIT108" s="117"/>
      <c r="IIU108" s="117"/>
      <c r="IIV108" s="117"/>
      <c r="IIW108" s="117"/>
      <c r="IIX108" s="117"/>
      <c r="IIY108" s="117"/>
      <c r="IIZ108" s="117"/>
      <c r="IJA108" s="117"/>
      <c r="IJB108" s="117"/>
      <c r="IJC108" s="117"/>
      <c r="IJD108" s="117"/>
      <c r="IJE108" s="117"/>
      <c r="IJF108" s="117"/>
      <c r="IJG108" s="117"/>
      <c r="IJH108" s="117"/>
      <c r="IJI108" s="117"/>
      <c r="IJJ108" s="117"/>
      <c r="IJK108" s="117"/>
      <c r="IJL108" s="117"/>
      <c r="IJM108" s="117"/>
      <c r="IJN108" s="117"/>
      <c r="IJO108" s="117"/>
      <c r="IJP108" s="117"/>
      <c r="IJQ108" s="117"/>
      <c r="IJR108" s="117"/>
      <c r="IJS108" s="117"/>
      <c r="IJT108" s="117"/>
      <c r="IJU108" s="117"/>
      <c r="IJV108" s="117"/>
      <c r="IJW108" s="117"/>
      <c r="IJX108" s="117"/>
      <c r="IJY108" s="117"/>
      <c r="IJZ108" s="117"/>
      <c r="IKA108" s="117"/>
      <c r="IKB108" s="117"/>
      <c r="IKC108" s="117"/>
      <c r="IKD108" s="117"/>
      <c r="IKE108" s="117"/>
      <c r="IKF108" s="117"/>
      <c r="IKG108" s="117"/>
      <c r="IKH108" s="117"/>
      <c r="IKI108" s="117"/>
      <c r="IKJ108" s="117"/>
      <c r="IKK108" s="117"/>
      <c r="IKL108" s="117"/>
      <c r="IKM108" s="117"/>
      <c r="IKN108" s="117"/>
      <c r="IKO108" s="117"/>
      <c r="IKP108" s="117"/>
      <c r="IKQ108" s="117"/>
      <c r="IKR108" s="117"/>
      <c r="IKS108" s="117"/>
      <c r="IKT108" s="117"/>
      <c r="IKU108" s="117"/>
      <c r="IKV108" s="117"/>
      <c r="IKW108" s="117"/>
      <c r="IKX108" s="117"/>
      <c r="IKY108" s="117"/>
      <c r="IKZ108" s="117"/>
      <c r="ILA108" s="117"/>
      <c r="ILB108" s="117"/>
      <c r="ILC108" s="117"/>
      <c r="ILD108" s="117"/>
      <c r="ILE108" s="117"/>
      <c r="ILF108" s="117"/>
      <c r="ILG108" s="117"/>
      <c r="ILH108" s="117"/>
      <c r="ILI108" s="117"/>
      <c r="ILJ108" s="117"/>
      <c r="ILK108" s="117"/>
      <c r="ILL108" s="117"/>
      <c r="ILM108" s="117"/>
      <c r="ILN108" s="117"/>
      <c r="ILO108" s="117"/>
      <c r="ILP108" s="117"/>
      <c r="ILQ108" s="117"/>
      <c r="ILR108" s="117"/>
      <c r="ILS108" s="117"/>
      <c r="ILT108" s="117"/>
      <c r="ILU108" s="117"/>
      <c r="ILV108" s="117"/>
      <c r="ILW108" s="117"/>
      <c r="ILX108" s="117"/>
      <c r="ILY108" s="117"/>
      <c r="ILZ108" s="117"/>
      <c r="IMA108" s="117"/>
      <c r="IMB108" s="117"/>
      <c r="IMC108" s="117"/>
      <c r="IMD108" s="117"/>
      <c r="IME108" s="117"/>
      <c r="IMF108" s="117"/>
      <c r="IMG108" s="117"/>
      <c r="IMH108" s="117"/>
      <c r="IMI108" s="117"/>
      <c r="IMJ108" s="117"/>
      <c r="IMK108" s="117"/>
      <c r="IML108" s="117"/>
      <c r="IMM108" s="117"/>
      <c r="IMN108" s="117"/>
      <c r="IMO108" s="117"/>
      <c r="IMP108" s="117"/>
      <c r="IMQ108" s="117"/>
      <c r="IMR108" s="117"/>
      <c r="IMS108" s="117"/>
      <c r="IMT108" s="117"/>
      <c r="IMU108" s="117"/>
      <c r="IMV108" s="117"/>
      <c r="IMW108" s="117"/>
      <c r="IMX108" s="117"/>
      <c r="IMY108" s="117"/>
      <c r="IMZ108" s="117"/>
      <c r="INA108" s="117"/>
      <c r="INB108" s="117"/>
      <c r="INC108" s="117"/>
      <c r="IND108" s="117"/>
      <c r="INE108" s="117"/>
      <c r="INF108" s="117"/>
      <c r="ING108" s="117"/>
      <c r="INH108" s="117"/>
      <c r="INI108" s="117"/>
      <c r="INJ108" s="117"/>
      <c r="INK108" s="117"/>
      <c r="INL108" s="117"/>
      <c r="INM108" s="117"/>
      <c r="INN108" s="117"/>
      <c r="INO108" s="117"/>
      <c r="INP108" s="117"/>
      <c r="INQ108" s="117"/>
      <c r="INR108" s="117"/>
      <c r="INS108" s="117"/>
      <c r="INT108" s="117"/>
      <c r="INU108" s="117"/>
      <c r="INV108" s="117"/>
      <c r="INW108" s="117"/>
      <c r="INX108" s="117"/>
      <c r="INY108" s="117"/>
      <c r="INZ108" s="117"/>
      <c r="IOA108" s="117"/>
      <c r="IOB108" s="117"/>
      <c r="IOC108" s="117"/>
      <c r="IOD108" s="117"/>
      <c r="IOE108" s="117"/>
      <c r="IOF108" s="117"/>
      <c r="IOG108" s="117"/>
      <c r="IOH108" s="117"/>
      <c r="IOI108" s="117"/>
      <c r="IOJ108" s="117"/>
      <c r="IOK108" s="117"/>
      <c r="IOL108" s="117"/>
      <c r="IOM108" s="117"/>
      <c r="ION108" s="117"/>
      <c r="IOO108" s="117"/>
      <c r="IOP108" s="117"/>
      <c r="IOQ108" s="117"/>
      <c r="IOR108" s="117"/>
      <c r="IOS108" s="117"/>
      <c r="IOT108" s="117"/>
      <c r="IOU108" s="117"/>
      <c r="IOV108" s="117"/>
      <c r="IOW108" s="117"/>
      <c r="IOX108" s="117"/>
      <c r="IOY108" s="117"/>
      <c r="IOZ108" s="117"/>
      <c r="IPA108" s="117"/>
      <c r="IPB108" s="117"/>
      <c r="IPC108" s="117"/>
      <c r="IPD108" s="117"/>
      <c r="IPE108" s="117"/>
      <c r="IPF108" s="117"/>
      <c r="IPG108" s="117"/>
      <c r="IPH108" s="117"/>
      <c r="IPI108" s="117"/>
      <c r="IPJ108" s="117"/>
      <c r="IPK108" s="117"/>
      <c r="IPL108" s="117"/>
      <c r="IPM108" s="117"/>
      <c r="IPN108" s="117"/>
      <c r="IPO108" s="117"/>
      <c r="IPP108" s="117"/>
      <c r="IPQ108" s="117"/>
      <c r="IPR108" s="117"/>
      <c r="IPS108" s="117"/>
      <c r="IPT108" s="117"/>
      <c r="IPU108" s="117"/>
      <c r="IPV108" s="117"/>
      <c r="IPW108" s="117"/>
      <c r="IPX108" s="117"/>
      <c r="IPY108" s="117"/>
      <c r="IPZ108" s="117"/>
      <c r="IQA108" s="117"/>
      <c r="IQB108" s="117"/>
      <c r="IQC108" s="117"/>
      <c r="IQD108" s="117"/>
      <c r="IQE108" s="117"/>
      <c r="IQF108" s="117"/>
      <c r="IQG108" s="117"/>
      <c r="IQH108" s="117"/>
      <c r="IQI108" s="117"/>
      <c r="IQJ108" s="117"/>
      <c r="IQK108" s="117"/>
      <c r="IQL108" s="117"/>
      <c r="IQM108" s="117"/>
      <c r="IQN108" s="117"/>
      <c r="IQO108" s="117"/>
      <c r="IQP108" s="117"/>
      <c r="IQQ108" s="117"/>
      <c r="IQR108" s="117"/>
      <c r="IQS108" s="117"/>
      <c r="IQT108" s="117"/>
      <c r="IQU108" s="117"/>
      <c r="IQV108" s="117"/>
      <c r="IQW108" s="117"/>
      <c r="IQX108" s="117"/>
      <c r="IQY108" s="117"/>
      <c r="IQZ108" s="117"/>
      <c r="IRA108" s="117"/>
      <c r="IRB108" s="117"/>
      <c r="IRC108" s="117"/>
      <c r="IRD108" s="117"/>
      <c r="IRE108" s="117"/>
      <c r="IRF108" s="117"/>
      <c r="IRG108" s="117"/>
      <c r="IRH108" s="117"/>
      <c r="IRI108" s="117"/>
      <c r="IRJ108" s="117"/>
      <c r="IRK108" s="117"/>
      <c r="IRL108" s="117"/>
      <c r="IRM108" s="117"/>
      <c r="IRN108" s="117"/>
      <c r="IRO108" s="117"/>
      <c r="IRP108" s="117"/>
      <c r="IRQ108" s="117"/>
      <c r="IRR108" s="117"/>
      <c r="IRS108" s="117"/>
      <c r="IRT108" s="117"/>
      <c r="IRU108" s="117"/>
      <c r="IRV108" s="117"/>
      <c r="IRW108" s="117"/>
      <c r="IRX108" s="117"/>
      <c r="IRY108" s="117"/>
      <c r="IRZ108" s="117"/>
      <c r="ISA108" s="117"/>
      <c r="ISB108" s="117"/>
      <c r="ISC108" s="117"/>
      <c r="ISD108" s="117"/>
      <c r="ISE108" s="117"/>
      <c r="ISF108" s="117"/>
      <c r="ISG108" s="117"/>
      <c r="ISH108" s="117"/>
      <c r="ISI108" s="117"/>
      <c r="ISJ108" s="117"/>
      <c r="ISK108" s="117"/>
      <c r="ISL108" s="117"/>
      <c r="ISM108" s="117"/>
      <c r="ISN108" s="117"/>
      <c r="ISO108" s="117"/>
      <c r="ISP108" s="117"/>
      <c r="ISQ108" s="117"/>
      <c r="ISR108" s="117"/>
      <c r="ISS108" s="117"/>
      <c r="IST108" s="117"/>
      <c r="ISU108" s="117"/>
      <c r="ISV108" s="117"/>
      <c r="ISW108" s="117"/>
      <c r="ISX108" s="117"/>
      <c r="ISY108" s="117"/>
      <c r="ISZ108" s="117"/>
      <c r="ITA108" s="117"/>
      <c r="ITB108" s="117"/>
      <c r="ITC108" s="117"/>
      <c r="ITD108" s="117"/>
      <c r="ITE108" s="117"/>
      <c r="ITF108" s="117"/>
      <c r="ITG108" s="117"/>
      <c r="ITH108" s="117"/>
      <c r="ITI108" s="117"/>
      <c r="ITJ108" s="117"/>
      <c r="ITK108" s="117"/>
      <c r="ITL108" s="117"/>
      <c r="ITM108" s="117"/>
      <c r="ITN108" s="117"/>
      <c r="ITO108" s="117"/>
      <c r="ITP108" s="117"/>
      <c r="ITQ108" s="117"/>
      <c r="ITR108" s="117"/>
      <c r="ITS108" s="117"/>
      <c r="ITT108" s="117"/>
      <c r="ITU108" s="117"/>
      <c r="ITV108" s="117"/>
      <c r="ITW108" s="117"/>
      <c r="ITX108" s="117"/>
      <c r="ITY108" s="117"/>
      <c r="ITZ108" s="117"/>
      <c r="IUA108" s="117"/>
      <c r="IUB108" s="117"/>
      <c r="IUC108" s="117"/>
      <c r="IUD108" s="117"/>
      <c r="IUE108" s="117"/>
      <c r="IUF108" s="117"/>
      <c r="IUG108" s="117"/>
      <c r="IUH108" s="117"/>
      <c r="IUI108" s="117"/>
      <c r="IUJ108" s="117"/>
      <c r="IUK108" s="117"/>
      <c r="IUL108" s="117"/>
      <c r="IUM108" s="117"/>
      <c r="IUN108" s="117"/>
      <c r="IUO108" s="117"/>
      <c r="IUP108" s="117"/>
      <c r="IUQ108" s="117"/>
      <c r="IUR108" s="117"/>
      <c r="IUS108" s="117"/>
      <c r="IUT108" s="117"/>
      <c r="IUU108" s="117"/>
      <c r="IUV108" s="117"/>
      <c r="IUW108" s="117"/>
      <c r="IUX108" s="117"/>
      <c r="IUY108" s="117"/>
      <c r="IUZ108" s="117"/>
      <c r="IVA108" s="117"/>
      <c r="IVB108" s="117"/>
      <c r="IVC108" s="117"/>
      <c r="IVD108" s="117"/>
      <c r="IVE108" s="117"/>
      <c r="IVF108" s="117"/>
      <c r="IVG108" s="117"/>
      <c r="IVH108" s="117"/>
      <c r="IVI108" s="117"/>
      <c r="IVJ108" s="117"/>
      <c r="IVK108" s="117"/>
      <c r="IVL108" s="117"/>
      <c r="IVM108" s="117"/>
      <c r="IVN108" s="117"/>
      <c r="IVO108" s="117"/>
      <c r="IVP108" s="117"/>
      <c r="IVQ108" s="117"/>
      <c r="IVR108" s="117"/>
      <c r="IVS108" s="117"/>
      <c r="IVT108" s="117"/>
      <c r="IVU108" s="117"/>
      <c r="IVV108" s="117"/>
      <c r="IVW108" s="117"/>
      <c r="IVX108" s="117"/>
      <c r="IVY108" s="117"/>
      <c r="IVZ108" s="117"/>
      <c r="IWA108" s="117"/>
      <c r="IWB108" s="117"/>
      <c r="IWC108" s="117"/>
      <c r="IWD108" s="117"/>
      <c r="IWE108" s="117"/>
      <c r="IWF108" s="117"/>
      <c r="IWG108" s="117"/>
      <c r="IWH108" s="117"/>
      <c r="IWI108" s="117"/>
      <c r="IWJ108" s="117"/>
      <c r="IWK108" s="117"/>
      <c r="IWL108" s="117"/>
      <c r="IWM108" s="117"/>
      <c r="IWN108" s="117"/>
      <c r="IWO108" s="117"/>
      <c r="IWP108" s="117"/>
      <c r="IWQ108" s="117"/>
      <c r="IWR108" s="117"/>
      <c r="IWS108" s="117"/>
      <c r="IWT108" s="117"/>
      <c r="IWU108" s="117"/>
      <c r="IWV108" s="117"/>
      <c r="IWW108" s="117"/>
      <c r="IWX108" s="117"/>
      <c r="IWY108" s="117"/>
      <c r="IWZ108" s="117"/>
      <c r="IXA108" s="117"/>
      <c r="IXB108" s="117"/>
      <c r="IXC108" s="117"/>
      <c r="IXD108" s="117"/>
      <c r="IXE108" s="117"/>
      <c r="IXF108" s="117"/>
      <c r="IXG108" s="117"/>
      <c r="IXH108" s="117"/>
      <c r="IXI108" s="117"/>
      <c r="IXJ108" s="117"/>
      <c r="IXK108" s="117"/>
      <c r="IXL108" s="117"/>
      <c r="IXM108" s="117"/>
      <c r="IXN108" s="117"/>
      <c r="IXO108" s="117"/>
      <c r="IXP108" s="117"/>
      <c r="IXQ108" s="117"/>
      <c r="IXR108" s="117"/>
      <c r="IXS108" s="117"/>
      <c r="IXT108" s="117"/>
      <c r="IXU108" s="117"/>
      <c r="IXV108" s="117"/>
      <c r="IXW108" s="117"/>
      <c r="IXX108" s="117"/>
      <c r="IXY108" s="117"/>
      <c r="IXZ108" s="117"/>
      <c r="IYA108" s="117"/>
      <c r="IYB108" s="117"/>
      <c r="IYC108" s="117"/>
      <c r="IYD108" s="117"/>
      <c r="IYE108" s="117"/>
      <c r="IYF108" s="117"/>
      <c r="IYG108" s="117"/>
      <c r="IYH108" s="117"/>
      <c r="IYI108" s="117"/>
      <c r="IYJ108" s="117"/>
      <c r="IYK108" s="117"/>
      <c r="IYL108" s="117"/>
      <c r="IYM108" s="117"/>
      <c r="IYN108" s="117"/>
      <c r="IYO108" s="117"/>
      <c r="IYP108" s="117"/>
      <c r="IYQ108" s="117"/>
      <c r="IYR108" s="117"/>
      <c r="IYS108" s="117"/>
      <c r="IYT108" s="117"/>
      <c r="IYU108" s="117"/>
      <c r="IYV108" s="117"/>
      <c r="IYW108" s="117"/>
      <c r="IYX108" s="117"/>
      <c r="IYY108" s="117"/>
      <c r="IYZ108" s="117"/>
      <c r="IZA108" s="117"/>
      <c r="IZB108" s="117"/>
      <c r="IZC108" s="117"/>
      <c r="IZD108" s="117"/>
      <c r="IZE108" s="117"/>
      <c r="IZF108" s="117"/>
      <c r="IZG108" s="117"/>
      <c r="IZH108" s="117"/>
      <c r="IZI108" s="117"/>
      <c r="IZJ108" s="117"/>
      <c r="IZK108" s="117"/>
      <c r="IZL108" s="117"/>
      <c r="IZM108" s="117"/>
      <c r="IZN108" s="117"/>
      <c r="IZO108" s="117"/>
      <c r="IZP108" s="117"/>
      <c r="IZQ108" s="117"/>
      <c r="IZR108" s="117"/>
      <c r="IZS108" s="117"/>
      <c r="IZT108" s="117"/>
      <c r="IZU108" s="117"/>
      <c r="IZV108" s="117"/>
      <c r="IZW108" s="117"/>
      <c r="IZX108" s="117"/>
      <c r="IZY108" s="117"/>
      <c r="IZZ108" s="117"/>
      <c r="JAA108" s="117"/>
      <c r="JAB108" s="117"/>
      <c r="JAC108" s="117"/>
      <c r="JAD108" s="117"/>
      <c r="JAE108" s="117"/>
      <c r="JAF108" s="117"/>
      <c r="JAG108" s="117"/>
      <c r="JAH108" s="117"/>
      <c r="JAI108" s="117"/>
      <c r="JAJ108" s="117"/>
      <c r="JAK108" s="117"/>
      <c r="JAL108" s="117"/>
      <c r="JAM108" s="117"/>
      <c r="JAN108" s="117"/>
      <c r="JAO108" s="117"/>
      <c r="JAP108" s="117"/>
      <c r="JAQ108" s="117"/>
      <c r="JAR108" s="117"/>
      <c r="JAS108" s="117"/>
      <c r="JAT108" s="117"/>
      <c r="JAU108" s="117"/>
      <c r="JAV108" s="117"/>
      <c r="JAW108" s="117"/>
      <c r="JAX108" s="117"/>
      <c r="JAY108" s="117"/>
      <c r="JAZ108" s="117"/>
      <c r="JBA108" s="117"/>
      <c r="JBB108" s="117"/>
      <c r="JBC108" s="117"/>
      <c r="JBD108" s="117"/>
      <c r="JBE108" s="117"/>
      <c r="JBF108" s="117"/>
      <c r="JBG108" s="117"/>
      <c r="JBH108" s="117"/>
      <c r="JBI108" s="117"/>
      <c r="JBJ108" s="117"/>
      <c r="JBK108" s="117"/>
      <c r="JBL108" s="117"/>
      <c r="JBM108" s="117"/>
      <c r="JBN108" s="117"/>
      <c r="JBO108" s="117"/>
      <c r="JBP108" s="117"/>
      <c r="JBQ108" s="117"/>
      <c r="JBR108" s="117"/>
      <c r="JBS108" s="117"/>
      <c r="JBT108" s="117"/>
      <c r="JBU108" s="117"/>
      <c r="JBV108" s="117"/>
      <c r="JBW108" s="117"/>
      <c r="JBX108" s="117"/>
      <c r="JBY108" s="117"/>
      <c r="JBZ108" s="117"/>
      <c r="JCA108" s="117"/>
      <c r="JCB108" s="117"/>
      <c r="JCC108" s="117"/>
      <c r="JCD108" s="117"/>
      <c r="JCE108" s="117"/>
      <c r="JCF108" s="117"/>
      <c r="JCG108" s="117"/>
      <c r="JCH108" s="117"/>
      <c r="JCI108" s="117"/>
      <c r="JCJ108" s="117"/>
      <c r="JCK108" s="117"/>
      <c r="JCL108" s="117"/>
      <c r="JCM108" s="117"/>
      <c r="JCN108" s="117"/>
      <c r="JCO108" s="117"/>
      <c r="JCP108" s="117"/>
      <c r="JCQ108" s="117"/>
      <c r="JCR108" s="117"/>
      <c r="JCS108" s="117"/>
      <c r="JCT108" s="117"/>
      <c r="JCU108" s="117"/>
      <c r="JCV108" s="117"/>
      <c r="JCW108" s="117"/>
      <c r="JCX108" s="117"/>
      <c r="JCY108" s="117"/>
      <c r="JCZ108" s="117"/>
      <c r="JDA108" s="117"/>
      <c r="JDB108" s="117"/>
      <c r="JDC108" s="117"/>
      <c r="JDD108" s="117"/>
      <c r="JDE108" s="117"/>
      <c r="JDF108" s="117"/>
      <c r="JDG108" s="117"/>
      <c r="JDH108" s="117"/>
      <c r="JDI108" s="117"/>
      <c r="JDJ108" s="117"/>
      <c r="JDK108" s="117"/>
      <c r="JDL108" s="117"/>
      <c r="JDM108" s="117"/>
      <c r="JDN108" s="117"/>
      <c r="JDO108" s="117"/>
      <c r="JDP108" s="117"/>
      <c r="JDQ108" s="117"/>
      <c r="JDR108" s="117"/>
      <c r="JDS108" s="117"/>
      <c r="JDT108" s="117"/>
      <c r="JDU108" s="117"/>
      <c r="JDV108" s="117"/>
      <c r="JDW108" s="117"/>
      <c r="JDX108" s="117"/>
      <c r="JDY108" s="117"/>
      <c r="JDZ108" s="117"/>
      <c r="JEA108" s="117"/>
      <c r="JEB108" s="117"/>
      <c r="JEC108" s="117"/>
      <c r="JED108" s="117"/>
      <c r="JEE108" s="117"/>
      <c r="JEF108" s="117"/>
      <c r="JEG108" s="117"/>
      <c r="JEH108" s="117"/>
      <c r="JEI108" s="117"/>
      <c r="JEJ108" s="117"/>
      <c r="JEK108" s="117"/>
      <c r="JEL108" s="117"/>
      <c r="JEM108" s="117"/>
      <c r="JEN108" s="117"/>
      <c r="JEO108" s="117"/>
      <c r="JEP108" s="117"/>
      <c r="JEQ108" s="117"/>
      <c r="JER108" s="117"/>
      <c r="JES108" s="117"/>
      <c r="JET108" s="117"/>
      <c r="JEU108" s="117"/>
      <c r="JEV108" s="117"/>
      <c r="JEW108" s="117"/>
      <c r="JEX108" s="117"/>
      <c r="JEY108" s="117"/>
      <c r="JEZ108" s="117"/>
      <c r="JFA108" s="117"/>
      <c r="JFB108" s="117"/>
      <c r="JFC108" s="117"/>
      <c r="JFD108" s="117"/>
      <c r="JFE108" s="117"/>
      <c r="JFF108" s="117"/>
      <c r="JFG108" s="117"/>
      <c r="JFH108" s="117"/>
      <c r="JFI108" s="117"/>
      <c r="JFJ108" s="117"/>
      <c r="JFK108" s="117"/>
      <c r="JFL108" s="117"/>
      <c r="JFM108" s="117"/>
      <c r="JFN108" s="117"/>
      <c r="JFO108" s="117"/>
      <c r="JFP108" s="117"/>
      <c r="JFQ108" s="117"/>
      <c r="JFR108" s="117"/>
      <c r="JFS108" s="117"/>
      <c r="JFT108" s="117"/>
      <c r="JFU108" s="117"/>
      <c r="JFV108" s="117"/>
      <c r="JFW108" s="117"/>
      <c r="JFX108" s="117"/>
      <c r="JFY108" s="117"/>
      <c r="JFZ108" s="117"/>
      <c r="JGA108" s="117"/>
      <c r="JGB108" s="117"/>
      <c r="JGC108" s="117"/>
      <c r="JGD108" s="117"/>
      <c r="JGE108" s="117"/>
      <c r="JGF108" s="117"/>
      <c r="JGG108" s="117"/>
      <c r="JGH108" s="117"/>
      <c r="JGI108" s="117"/>
      <c r="JGJ108" s="117"/>
      <c r="JGK108" s="117"/>
      <c r="JGL108" s="117"/>
      <c r="JGM108" s="117"/>
      <c r="JGN108" s="117"/>
      <c r="JGO108" s="117"/>
      <c r="JGP108" s="117"/>
      <c r="JGQ108" s="117"/>
      <c r="JGR108" s="117"/>
      <c r="JGS108" s="117"/>
      <c r="JGT108" s="117"/>
      <c r="JGU108" s="117"/>
      <c r="JGV108" s="117"/>
      <c r="JGW108" s="117"/>
      <c r="JGX108" s="117"/>
      <c r="JGY108" s="117"/>
      <c r="JGZ108" s="117"/>
      <c r="JHA108" s="117"/>
      <c r="JHB108" s="117"/>
      <c r="JHC108" s="117"/>
      <c r="JHD108" s="117"/>
      <c r="JHE108" s="117"/>
      <c r="JHF108" s="117"/>
      <c r="JHG108" s="117"/>
      <c r="JHH108" s="117"/>
      <c r="JHI108" s="117"/>
      <c r="JHJ108" s="117"/>
      <c r="JHK108" s="117"/>
      <c r="JHL108" s="117"/>
      <c r="JHM108" s="117"/>
      <c r="JHN108" s="117"/>
      <c r="JHO108" s="117"/>
      <c r="JHP108" s="117"/>
      <c r="JHQ108" s="117"/>
      <c r="JHR108" s="117"/>
      <c r="JHS108" s="117"/>
      <c r="JHT108" s="117"/>
      <c r="JHU108" s="117"/>
      <c r="JHV108" s="117"/>
      <c r="JHW108" s="117"/>
      <c r="JHX108" s="117"/>
      <c r="JHY108" s="117"/>
      <c r="JHZ108" s="117"/>
      <c r="JIA108" s="117"/>
      <c r="JIB108" s="117"/>
      <c r="JIC108" s="117"/>
      <c r="JID108" s="117"/>
      <c r="JIE108" s="117"/>
      <c r="JIF108" s="117"/>
      <c r="JIG108" s="117"/>
      <c r="JIH108" s="117"/>
      <c r="JII108" s="117"/>
      <c r="JIJ108" s="117"/>
      <c r="JIK108" s="117"/>
      <c r="JIL108" s="117"/>
      <c r="JIM108" s="117"/>
      <c r="JIN108" s="117"/>
      <c r="JIO108" s="117"/>
      <c r="JIP108" s="117"/>
      <c r="JIQ108" s="117"/>
      <c r="JIR108" s="117"/>
      <c r="JIS108" s="117"/>
      <c r="JIT108" s="117"/>
      <c r="JIU108" s="117"/>
      <c r="JIV108" s="117"/>
      <c r="JIW108" s="117"/>
      <c r="JIX108" s="117"/>
      <c r="JIY108" s="117"/>
      <c r="JIZ108" s="117"/>
      <c r="JJA108" s="117"/>
      <c r="JJB108" s="117"/>
      <c r="JJC108" s="117"/>
      <c r="JJD108" s="117"/>
      <c r="JJE108" s="117"/>
      <c r="JJF108" s="117"/>
      <c r="JJG108" s="117"/>
      <c r="JJH108" s="117"/>
      <c r="JJI108" s="117"/>
      <c r="JJJ108" s="117"/>
      <c r="JJK108" s="117"/>
      <c r="JJL108" s="117"/>
      <c r="JJM108" s="117"/>
      <c r="JJN108" s="117"/>
      <c r="JJO108" s="117"/>
      <c r="JJP108" s="117"/>
      <c r="JJQ108" s="117"/>
      <c r="JJR108" s="117"/>
      <c r="JJS108" s="117"/>
      <c r="JJT108" s="117"/>
      <c r="JJU108" s="117"/>
      <c r="JJV108" s="117"/>
      <c r="JJW108" s="117"/>
      <c r="JJX108" s="117"/>
      <c r="JJY108" s="117"/>
      <c r="JJZ108" s="117"/>
      <c r="JKA108" s="117"/>
      <c r="JKB108" s="117"/>
      <c r="JKC108" s="117"/>
      <c r="JKD108" s="117"/>
      <c r="JKE108" s="117"/>
      <c r="JKF108" s="117"/>
      <c r="JKG108" s="117"/>
      <c r="JKH108" s="117"/>
      <c r="JKI108" s="117"/>
      <c r="JKJ108" s="117"/>
      <c r="JKK108" s="117"/>
      <c r="JKL108" s="117"/>
      <c r="JKM108" s="117"/>
      <c r="JKN108" s="117"/>
      <c r="JKO108" s="117"/>
      <c r="JKP108" s="117"/>
      <c r="JKQ108" s="117"/>
      <c r="JKR108" s="117"/>
      <c r="JKS108" s="117"/>
      <c r="JKT108" s="117"/>
      <c r="JKU108" s="117"/>
      <c r="JKV108" s="117"/>
      <c r="JKW108" s="117"/>
      <c r="JKX108" s="117"/>
      <c r="JKY108" s="117"/>
      <c r="JKZ108" s="117"/>
      <c r="JLA108" s="117"/>
      <c r="JLB108" s="117"/>
      <c r="JLC108" s="117"/>
      <c r="JLD108" s="117"/>
      <c r="JLE108" s="117"/>
      <c r="JLF108" s="117"/>
      <c r="JLG108" s="117"/>
      <c r="JLH108" s="117"/>
      <c r="JLI108" s="117"/>
      <c r="JLJ108" s="117"/>
      <c r="JLK108" s="117"/>
      <c r="JLL108" s="117"/>
      <c r="JLM108" s="117"/>
      <c r="JLN108" s="117"/>
      <c r="JLO108" s="117"/>
      <c r="JLP108" s="117"/>
      <c r="JLQ108" s="117"/>
      <c r="JLR108" s="117"/>
      <c r="JLS108" s="117"/>
      <c r="JLT108" s="117"/>
      <c r="JLU108" s="117"/>
      <c r="JLV108" s="117"/>
      <c r="JLW108" s="117"/>
      <c r="JLX108" s="117"/>
      <c r="JLY108" s="117"/>
      <c r="JLZ108" s="117"/>
      <c r="JMA108" s="117"/>
      <c r="JMB108" s="117"/>
      <c r="JMC108" s="117"/>
      <c r="JMD108" s="117"/>
      <c r="JME108" s="117"/>
      <c r="JMF108" s="117"/>
      <c r="JMG108" s="117"/>
      <c r="JMH108" s="117"/>
      <c r="JMI108" s="117"/>
      <c r="JMJ108" s="117"/>
      <c r="JMK108" s="117"/>
      <c r="JML108" s="117"/>
      <c r="JMM108" s="117"/>
      <c r="JMN108" s="117"/>
      <c r="JMO108" s="117"/>
      <c r="JMP108" s="117"/>
      <c r="JMQ108" s="117"/>
      <c r="JMR108" s="117"/>
      <c r="JMS108" s="117"/>
      <c r="JMT108" s="117"/>
      <c r="JMU108" s="117"/>
      <c r="JMV108" s="117"/>
      <c r="JMW108" s="117"/>
      <c r="JMX108" s="117"/>
      <c r="JMY108" s="117"/>
      <c r="JMZ108" s="117"/>
      <c r="JNA108" s="117"/>
      <c r="JNB108" s="117"/>
      <c r="JNC108" s="117"/>
      <c r="JND108" s="117"/>
      <c r="JNE108" s="117"/>
      <c r="JNF108" s="117"/>
      <c r="JNG108" s="117"/>
      <c r="JNH108" s="117"/>
      <c r="JNI108" s="117"/>
      <c r="JNJ108" s="117"/>
      <c r="JNK108" s="117"/>
      <c r="JNL108" s="117"/>
      <c r="JNM108" s="117"/>
      <c r="JNN108" s="117"/>
      <c r="JNO108" s="117"/>
      <c r="JNP108" s="117"/>
      <c r="JNQ108" s="117"/>
      <c r="JNR108" s="117"/>
      <c r="JNS108" s="117"/>
      <c r="JNT108" s="117"/>
      <c r="JNU108" s="117"/>
      <c r="JNV108" s="117"/>
      <c r="JNW108" s="117"/>
      <c r="JNX108" s="117"/>
      <c r="JNY108" s="117"/>
      <c r="JNZ108" s="117"/>
      <c r="JOA108" s="117"/>
      <c r="JOB108" s="117"/>
      <c r="JOC108" s="117"/>
      <c r="JOD108" s="117"/>
      <c r="JOE108" s="117"/>
      <c r="JOF108" s="117"/>
      <c r="JOG108" s="117"/>
      <c r="JOH108" s="117"/>
      <c r="JOI108" s="117"/>
      <c r="JOJ108" s="117"/>
      <c r="JOK108" s="117"/>
      <c r="JOL108" s="117"/>
      <c r="JOM108" s="117"/>
      <c r="JON108" s="117"/>
      <c r="JOO108" s="117"/>
      <c r="JOP108" s="117"/>
      <c r="JOQ108" s="117"/>
      <c r="JOR108" s="117"/>
      <c r="JOS108" s="117"/>
      <c r="JOT108" s="117"/>
      <c r="JOU108" s="117"/>
      <c r="JOV108" s="117"/>
      <c r="JOW108" s="117"/>
      <c r="JOX108" s="117"/>
      <c r="JOY108" s="117"/>
      <c r="JOZ108" s="117"/>
      <c r="JPA108" s="117"/>
      <c r="JPB108" s="117"/>
      <c r="JPC108" s="117"/>
      <c r="JPD108" s="117"/>
      <c r="JPE108" s="117"/>
      <c r="JPF108" s="117"/>
      <c r="JPG108" s="117"/>
      <c r="JPH108" s="117"/>
      <c r="JPI108" s="117"/>
      <c r="JPJ108" s="117"/>
      <c r="JPK108" s="117"/>
      <c r="JPL108" s="117"/>
      <c r="JPM108" s="117"/>
      <c r="JPN108" s="117"/>
      <c r="JPO108" s="117"/>
      <c r="JPP108" s="117"/>
      <c r="JPQ108" s="117"/>
      <c r="JPR108" s="117"/>
      <c r="JPS108" s="117"/>
      <c r="JPT108" s="117"/>
      <c r="JPU108" s="117"/>
      <c r="JPV108" s="117"/>
      <c r="JPW108" s="117"/>
      <c r="JPX108" s="117"/>
      <c r="JPY108" s="117"/>
      <c r="JPZ108" s="117"/>
      <c r="JQA108" s="117"/>
      <c r="JQB108" s="117"/>
      <c r="JQC108" s="117"/>
      <c r="JQD108" s="117"/>
      <c r="JQE108" s="117"/>
      <c r="JQF108" s="117"/>
      <c r="JQG108" s="117"/>
      <c r="JQH108" s="117"/>
      <c r="JQI108" s="117"/>
      <c r="JQJ108" s="117"/>
      <c r="JQK108" s="117"/>
      <c r="JQL108" s="117"/>
      <c r="JQM108" s="117"/>
      <c r="JQN108" s="117"/>
      <c r="JQO108" s="117"/>
      <c r="JQP108" s="117"/>
      <c r="JQQ108" s="117"/>
      <c r="JQR108" s="117"/>
      <c r="JQS108" s="117"/>
      <c r="JQT108" s="117"/>
      <c r="JQU108" s="117"/>
      <c r="JQV108" s="117"/>
      <c r="JQW108" s="117"/>
      <c r="JQX108" s="117"/>
      <c r="JQY108" s="117"/>
      <c r="JQZ108" s="117"/>
      <c r="JRA108" s="117"/>
      <c r="JRB108" s="117"/>
      <c r="JRC108" s="117"/>
      <c r="JRD108" s="117"/>
      <c r="JRE108" s="117"/>
      <c r="JRF108" s="117"/>
      <c r="JRG108" s="117"/>
      <c r="JRH108" s="117"/>
      <c r="JRI108" s="117"/>
      <c r="JRJ108" s="117"/>
      <c r="JRK108" s="117"/>
      <c r="JRL108" s="117"/>
      <c r="JRM108" s="117"/>
      <c r="JRN108" s="117"/>
      <c r="JRO108" s="117"/>
      <c r="JRP108" s="117"/>
      <c r="JRQ108" s="117"/>
      <c r="JRR108" s="117"/>
      <c r="JRS108" s="117"/>
      <c r="JRT108" s="117"/>
      <c r="JRU108" s="117"/>
      <c r="JRV108" s="117"/>
      <c r="JRW108" s="117"/>
      <c r="JRX108" s="117"/>
      <c r="JRY108" s="117"/>
      <c r="JRZ108" s="117"/>
      <c r="JSA108" s="117"/>
      <c r="JSB108" s="117"/>
      <c r="JSC108" s="117"/>
      <c r="JSD108" s="117"/>
      <c r="JSE108" s="117"/>
      <c r="JSF108" s="117"/>
      <c r="JSG108" s="117"/>
      <c r="JSH108" s="117"/>
      <c r="JSI108" s="117"/>
      <c r="JSJ108" s="117"/>
      <c r="JSK108" s="117"/>
      <c r="JSL108" s="117"/>
      <c r="JSM108" s="117"/>
      <c r="JSN108" s="117"/>
      <c r="JSO108" s="117"/>
      <c r="JSP108" s="117"/>
      <c r="JSQ108" s="117"/>
      <c r="JSR108" s="117"/>
      <c r="JSS108" s="117"/>
      <c r="JST108" s="117"/>
      <c r="JSU108" s="117"/>
      <c r="JSV108" s="117"/>
      <c r="JSW108" s="117"/>
      <c r="JSX108" s="117"/>
      <c r="JSY108" s="117"/>
      <c r="JSZ108" s="117"/>
      <c r="JTA108" s="117"/>
      <c r="JTB108" s="117"/>
      <c r="JTC108" s="117"/>
      <c r="JTD108" s="117"/>
      <c r="JTE108" s="117"/>
      <c r="JTF108" s="117"/>
      <c r="JTG108" s="117"/>
      <c r="JTH108" s="117"/>
      <c r="JTI108" s="117"/>
      <c r="JTJ108" s="117"/>
      <c r="JTK108" s="117"/>
      <c r="JTL108" s="117"/>
      <c r="JTM108" s="117"/>
      <c r="JTN108" s="117"/>
      <c r="JTO108" s="117"/>
      <c r="JTP108" s="117"/>
      <c r="JTQ108" s="117"/>
      <c r="JTR108" s="117"/>
      <c r="JTS108" s="117"/>
      <c r="JTT108" s="117"/>
      <c r="JTU108" s="117"/>
      <c r="JTV108" s="117"/>
      <c r="JTW108" s="117"/>
      <c r="JTX108" s="117"/>
      <c r="JTY108" s="117"/>
      <c r="JTZ108" s="117"/>
      <c r="JUA108" s="117"/>
      <c r="JUB108" s="117"/>
      <c r="JUC108" s="117"/>
      <c r="JUD108" s="117"/>
      <c r="JUE108" s="117"/>
      <c r="JUF108" s="117"/>
      <c r="JUG108" s="117"/>
      <c r="JUH108" s="117"/>
      <c r="JUI108" s="117"/>
      <c r="JUJ108" s="117"/>
      <c r="JUK108" s="117"/>
      <c r="JUL108" s="117"/>
      <c r="JUM108" s="117"/>
      <c r="JUN108" s="117"/>
      <c r="JUO108" s="117"/>
      <c r="JUP108" s="117"/>
      <c r="JUQ108" s="117"/>
      <c r="JUR108" s="117"/>
      <c r="JUS108" s="117"/>
      <c r="JUT108" s="117"/>
      <c r="JUU108" s="117"/>
      <c r="JUV108" s="117"/>
      <c r="JUW108" s="117"/>
      <c r="JUX108" s="117"/>
      <c r="JUY108" s="117"/>
      <c r="JUZ108" s="117"/>
      <c r="JVA108" s="117"/>
      <c r="JVB108" s="117"/>
      <c r="JVC108" s="117"/>
      <c r="JVD108" s="117"/>
      <c r="JVE108" s="117"/>
      <c r="JVF108" s="117"/>
      <c r="JVG108" s="117"/>
      <c r="JVH108" s="117"/>
      <c r="JVI108" s="117"/>
      <c r="JVJ108" s="117"/>
      <c r="JVK108" s="117"/>
      <c r="JVL108" s="117"/>
      <c r="JVM108" s="117"/>
      <c r="JVN108" s="117"/>
      <c r="JVO108" s="117"/>
      <c r="JVP108" s="117"/>
      <c r="JVQ108" s="117"/>
      <c r="JVR108" s="117"/>
      <c r="JVS108" s="117"/>
      <c r="JVT108" s="117"/>
      <c r="JVU108" s="117"/>
      <c r="JVV108" s="117"/>
      <c r="JVW108" s="117"/>
      <c r="JVX108" s="117"/>
      <c r="JVY108" s="117"/>
      <c r="JVZ108" s="117"/>
      <c r="JWA108" s="117"/>
      <c r="JWB108" s="117"/>
      <c r="JWC108" s="117"/>
      <c r="JWD108" s="117"/>
      <c r="JWE108" s="117"/>
      <c r="JWF108" s="117"/>
      <c r="JWG108" s="117"/>
      <c r="JWH108" s="117"/>
      <c r="JWI108" s="117"/>
      <c r="JWJ108" s="117"/>
      <c r="JWK108" s="117"/>
      <c r="JWL108" s="117"/>
      <c r="JWM108" s="117"/>
      <c r="JWN108" s="117"/>
      <c r="JWO108" s="117"/>
      <c r="JWP108" s="117"/>
      <c r="JWQ108" s="117"/>
      <c r="JWR108" s="117"/>
      <c r="JWS108" s="117"/>
      <c r="JWT108" s="117"/>
      <c r="JWU108" s="117"/>
      <c r="JWV108" s="117"/>
      <c r="JWW108" s="117"/>
      <c r="JWX108" s="117"/>
      <c r="JWY108" s="117"/>
      <c r="JWZ108" s="117"/>
      <c r="JXA108" s="117"/>
      <c r="JXB108" s="117"/>
      <c r="JXC108" s="117"/>
      <c r="JXD108" s="117"/>
      <c r="JXE108" s="117"/>
      <c r="JXF108" s="117"/>
      <c r="JXG108" s="117"/>
      <c r="JXH108" s="117"/>
      <c r="JXI108" s="117"/>
      <c r="JXJ108" s="117"/>
      <c r="JXK108" s="117"/>
      <c r="JXL108" s="117"/>
      <c r="JXM108" s="117"/>
      <c r="JXN108" s="117"/>
      <c r="JXO108" s="117"/>
      <c r="JXP108" s="117"/>
      <c r="JXQ108" s="117"/>
      <c r="JXR108" s="117"/>
      <c r="JXS108" s="117"/>
      <c r="JXT108" s="117"/>
      <c r="JXU108" s="117"/>
      <c r="JXV108" s="117"/>
      <c r="JXW108" s="117"/>
      <c r="JXX108" s="117"/>
      <c r="JXY108" s="117"/>
      <c r="JXZ108" s="117"/>
      <c r="JYA108" s="117"/>
      <c r="JYB108" s="117"/>
      <c r="JYC108" s="117"/>
      <c r="JYD108" s="117"/>
      <c r="JYE108" s="117"/>
      <c r="JYF108" s="117"/>
      <c r="JYG108" s="117"/>
      <c r="JYH108" s="117"/>
      <c r="JYI108" s="117"/>
      <c r="JYJ108" s="117"/>
      <c r="JYK108" s="117"/>
      <c r="JYL108" s="117"/>
      <c r="JYM108" s="117"/>
      <c r="JYN108" s="117"/>
      <c r="JYO108" s="117"/>
      <c r="JYP108" s="117"/>
      <c r="JYQ108" s="117"/>
      <c r="JYR108" s="117"/>
      <c r="JYS108" s="117"/>
      <c r="JYT108" s="117"/>
      <c r="JYU108" s="117"/>
      <c r="JYV108" s="117"/>
      <c r="JYW108" s="117"/>
      <c r="JYX108" s="117"/>
      <c r="JYY108" s="117"/>
      <c r="JYZ108" s="117"/>
      <c r="JZA108" s="117"/>
      <c r="JZB108" s="117"/>
      <c r="JZC108" s="117"/>
      <c r="JZD108" s="117"/>
      <c r="JZE108" s="117"/>
      <c r="JZF108" s="117"/>
      <c r="JZG108" s="117"/>
      <c r="JZH108" s="117"/>
      <c r="JZI108" s="117"/>
      <c r="JZJ108" s="117"/>
      <c r="JZK108" s="117"/>
      <c r="JZL108" s="117"/>
      <c r="JZM108" s="117"/>
      <c r="JZN108" s="117"/>
      <c r="JZO108" s="117"/>
      <c r="JZP108" s="117"/>
      <c r="JZQ108" s="117"/>
      <c r="JZR108" s="117"/>
      <c r="JZS108" s="117"/>
      <c r="JZT108" s="117"/>
      <c r="JZU108" s="117"/>
      <c r="JZV108" s="117"/>
      <c r="JZW108" s="117"/>
      <c r="JZX108" s="117"/>
      <c r="JZY108" s="117"/>
      <c r="JZZ108" s="117"/>
      <c r="KAA108" s="117"/>
      <c r="KAB108" s="117"/>
      <c r="KAC108" s="117"/>
      <c r="KAD108" s="117"/>
      <c r="KAE108" s="117"/>
      <c r="KAF108" s="117"/>
      <c r="KAG108" s="117"/>
      <c r="KAH108" s="117"/>
      <c r="KAI108" s="117"/>
      <c r="KAJ108" s="117"/>
      <c r="KAK108" s="117"/>
      <c r="KAL108" s="117"/>
      <c r="KAM108" s="117"/>
      <c r="KAN108" s="117"/>
      <c r="KAO108" s="117"/>
      <c r="KAP108" s="117"/>
      <c r="KAQ108" s="117"/>
      <c r="KAR108" s="117"/>
      <c r="KAS108" s="117"/>
      <c r="KAT108" s="117"/>
      <c r="KAU108" s="117"/>
      <c r="KAV108" s="117"/>
      <c r="KAW108" s="117"/>
      <c r="KAX108" s="117"/>
      <c r="KAY108" s="117"/>
      <c r="KAZ108" s="117"/>
      <c r="KBA108" s="117"/>
      <c r="KBB108" s="117"/>
      <c r="KBC108" s="117"/>
      <c r="KBD108" s="117"/>
      <c r="KBE108" s="117"/>
      <c r="KBF108" s="117"/>
      <c r="KBG108" s="117"/>
      <c r="KBH108" s="117"/>
      <c r="KBI108" s="117"/>
      <c r="KBJ108" s="117"/>
      <c r="KBK108" s="117"/>
      <c r="KBL108" s="117"/>
      <c r="KBM108" s="117"/>
      <c r="KBN108" s="117"/>
      <c r="KBO108" s="117"/>
      <c r="KBP108" s="117"/>
      <c r="KBQ108" s="117"/>
      <c r="KBR108" s="117"/>
      <c r="KBS108" s="117"/>
      <c r="KBT108" s="117"/>
      <c r="KBU108" s="117"/>
      <c r="KBV108" s="117"/>
      <c r="KBW108" s="117"/>
      <c r="KBX108" s="117"/>
      <c r="KBY108" s="117"/>
      <c r="KBZ108" s="117"/>
      <c r="KCA108" s="117"/>
      <c r="KCB108" s="117"/>
      <c r="KCC108" s="117"/>
      <c r="KCD108" s="117"/>
      <c r="KCE108" s="117"/>
      <c r="KCF108" s="117"/>
      <c r="KCG108" s="117"/>
      <c r="KCH108" s="117"/>
      <c r="KCI108" s="117"/>
      <c r="KCJ108" s="117"/>
      <c r="KCK108" s="117"/>
      <c r="KCL108" s="117"/>
      <c r="KCM108" s="117"/>
      <c r="KCN108" s="117"/>
      <c r="KCO108" s="117"/>
      <c r="KCP108" s="117"/>
      <c r="KCQ108" s="117"/>
      <c r="KCR108" s="117"/>
      <c r="KCS108" s="117"/>
      <c r="KCT108" s="117"/>
      <c r="KCU108" s="117"/>
      <c r="KCV108" s="117"/>
      <c r="KCW108" s="117"/>
      <c r="KCX108" s="117"/>
      <c r="KCY108" s="117"/>
      <c r="KCZ108" s="117"/>
      <c r="KDA108" s="117"/>
      <c r="KDB108" s="117"/>
      <c r="KDC108" s="117"/>
      <c r="KDD108" s="117"/>
      <c r="KDE108" s="117"/>
      <c r="KDF108" s="117"/>
      <c r="KDG108" s="117"/>
      <c r="KDH108" s="117"/>
      <c r="KDI108" s="117"/>
      <c r="KDJ108" s="117"/>
      <c r="KDK108" s="117"/>
      <c r="KDL108" s="117"/>
      <c r="KDM108" s="117"/>
      <c r="KDN108" s="117"/>
      <c r="KDO108" s="117"/>
      <c r="KDP108" s="117"/>
      <c r="KDQ108" s="117"/>
      <c r="KDR108" s="117"/>
      <c r="KDS108" s="117"/>
      <c r="KDT108" s="117"/>
      <c r="KDU108" s="117"/>
      <c r="KDV108" s="117"/>
      <c r="KDW108" s="117"/>
      <c r="KDX108" s="117"/>
      <c r="KDY108" s="117"/>
      <c r="KDZ108" s="117"/>
      <c r="KEA108" s="117"/>
      <c r="KEB108" s="117"/>
      <c r="KEC108" s="117"/>
      <c r="KED108" s="117"/>
      <c r="KEE108" s="117"/>
      <c r="KEF108" s="117"/>
      <c r="KEG108" s="117"/>
      <c r="KEH108" s="117"/>
      <c r="KEI108" s="117"/>
      <c r="KEJ108" s="117"/>
      <c r="KEK108" s="117"/>
      <c r="KEL108" s="117"/>
      <c r="KEM108" s="117"/>
      <c r="KEN108" s="117"/>
      <c r="KEO108" s="117"/>
      <c r="KEP108" s="117"/>
      <c r="KEQ108" s="117"/>
      <c r="KER108" s="117"/>
      <c r="KES108" s="117"/>
      <c r="KET108" s="117"/>
      <c r="KEU108" s="117"/>
      <c r="KEV108" s="117"/>
      <c r="KEW108" s="117"/>
      <c r="KEX108" s="117"/>
      <c r="KEY108" s="117"/>
      <c r="KEZ108" s="117"/>
      <c r="KFA108" s="117"/>
      <c r="KFB108" s="117"/>
      <c r="KFC108" s="117"/>
      <c r="KFD108" s="117"/>
      <c r="KFE108" s="117"/>
      <c r="KFF108" s="117"/>
      <c r="KFG108" s="117"/>
      <c r="KFH108" s="117"/>
      <c r="KFI108" s="117"/>
      <c r="KFJ108" s="117"/>
      <c r="KFK108" s="117"/>
      <c r="KFL108" s="117"/>
      <c r="KFM108" s="117"/>
      <c r="KFN108" s="117"/>
      <c r="KFO108" s="117"/>
      <c r="KFP108" s="117"/>
      <c r="KFQ108" s="117"/>
      <c r="KFR108" s="117"/>
      <c r="KFS108" s="117"/>
      <c r="KFT108" s="117"/>
      <c r="KFU108" s="117"/>
      <c r="KFV108" s="117"/>
      <c r="KFW108" s="117"/>
      <c r="KFX108" s="117"/>
      <c r="KFY108" s="117"/>
      <c r="KFZ108" s="117"/>
      <c r="KGA108" s="117"/>
      <c r="KGB108" s="117"/>
      <c r="KGC108" s="117"/>
      <c r="KGD108" s="117"/>
      <c r="KGE108" s="117"/>
      <c r="KGF108" s="117"/>
      <c r="KGG108" s="117"/>
      <c r="KGH108" s="117"/>
      <c r="KGI108" s="117"/>
      <c r="KGJ108" s="117"/>
      <c r="KGK108" s="117"/>
      <c r="KGL108" s="117"/>
      <c r="KGM108" s="117"/>
      <c r="KGN108" s="117"/>
      <c r="KGO108" s="117"/>
      <c r="KGP108" s="117"/>
      <c r="KGQ108" s="117"/>
      <c r="KGR108" s="117"/>
      <c r="KGS108" s="117"/>
      <c r="KGT108" s="117"/>
      <c r="KGU108" s="117"/>
      <c r="KGV108" s="117"/>
      <c r="KGW108" s="117"/>
      <c r="KGX108" s="117"/>
      <c r="KGY108" s="117"/>
      <c r="KGZ108" s="117"/>
      <c r="KHA108" s="117"/>
      <c r="KHB108" s="117"/>
      <c r="KHC108" s="117"/>
      <c r="KHD108" s="117"/>
      <c r="KHE108" s="117"/>
      <c r="KHF108" s="117"/>
      <c r="KHG108" s="117"/>
      <c r="KHH108" s="117"/>
      <c r="KHI108" s="117"/>
      <c r="KHJ108" s="117"/>
      <c r="KHK108" s="117"/>
      <c r="KHL108" s="117"/>
      <c r="KHM108" s="117"/>
      <c r="KHN108" s="117"/>
      <c r="KHO108" s="117"/>
      <c r="KHP108" s="117"/>
      <c r="KHQ108" s="117"/>
      <c r="KHR108" s="117"/>
      <c r="KHS108" s="117"/>
      <c r="KHT108" s="117"/>
      <c r="KHU108" s="117"/>
      <c r="KHV108" s="117"/>
      <c r="KHW108" s="117"/>
      <c r="KHX108" s="117"/>
      <c r="KHY108" s="117"/>
      <c r="KHZ108" s="117"/>
      <c r="KIA108" s="117"/>
      <c r="KIB108" s="117"/>
      <c r="KIC108" s="117"/>
      <c r="KID108" s="117"/>
      <c r="KIE108" s="117"/>
      <c r="KIF108" s="117"/>
      <c r="KIG108" s="117"/>
      <c r="KIH108" s="117"/>
      <c r="KII108" s="117"/>
      <c r="KIJ108" s="117"/>
      <c r="KIK108" s="117"/>
      <c r="KIL108" s="117"/>
      <c r="KIM108" s="117"/>
      <c r="KIN108" s="117"/>
      <c r="KIO108" s="117"/>
      <c r="KIP108" s="117"/>
      <c r="KIQ108" s="117"/>
      <c r="KIR108" s="117"/>
      <c r="KIS108" s="117"/>
      <c r="KIT108" s="117"/>
      <c r="KIU108" s="117"/>
      <c r="KIV108" s="117"/>
      <c r="KIW108" s="117"/>
      <c r="KIX108" s="117"/>
      <c r="KIY108" s="117"/>
      <c r="KIZ108" s="117"/>
      <c r="KJA108" s="117"/>
      <c r="KJB108" s="117"/>
      <c r="KJC108" s="117"/>
      <c r="KJD108" s="117"/>
      <c r="KJE108" s="117"/>
      <c r="KJF108" s="117"/>
      <c r="KJG108" s="117"/>
      <c r="KJH108" s="117"/>
      <c r="KJI108" s="117"/>
      <c r="KJJ108" s="117"/>
      <c r="KJK108" s="117"/>
      <c r="KJL108" s="117"/>
      <c r="KJM108" s="117"/>
      <c r="KJN108" s="117"/>
      <c r="KJO108" s="117"/>
      <c r="KJP108" s="117"/>
      <c r="KJQ108" s="117"/>
      <c r="KJR108" s="117"/>
      <c r="KJS108" s="117"/>
      <c r="KJT108" s="117"/>
      <c r="KJU108" s="117"/>
      <c r="KJV108" s="117"/>
      <c r="KJW108" s="117"/>
      <c r="KJX108" s="117"/>
      <c r="KJY108" s="117"/>
      <c r="KJZ108" s="117"/>
      <c r="KKA108" s="117"/>
      <c r="KKB108" s="117"/>
      <c r="KKC108" s="117"/>
      <c r="KKD108" s="117"/>
      <c r="KKE108" s="117"/>
      <c r="KKF108" s="117"/>
      <c r="KKG108" s="117"/>
      <c r="KKH108" s="117"/>
      <c r="KKI108" s="117"/>
      <c r="KKJ108" s="117"/>
      <c r="KKK108" s="117"/>
      <c r="KKL108" s="117"/>
      <c r="KKM108" s="117"/>
      <c r="KKN108" s="117"/>
      <c r="KKO108" s="117"/>
      <c r="KKP108" s="117"/>
      <c r="KKQ108" s="117"/>
      <c r="KKR108" s="117"/>
      <c r="KKS108" s="117"/>
      <c r="KKT108" s="117"/>
      <c r="KKU108" s="117"/>
      <c r="KKV108" s="117"/>
      <c r="KKW108" s="117"/>
      <c r="KKX108" s="117"/>
      <c r="KKY108" s="117"/>
      <c r="KKZ108" s="117"/>
      <c r="KLA108" s="117"/>
      <c r="KLB108" s="117"/>
      <c r="KLC108" s="117"/>
      <c r="KLD108" s="117"/>
      <c r="KLE108" s="117"/>
      <c r="KLF108" s="117"/>
      <c r="KLG108" s="117"/>
      <c r="KLH108" s="117"/>
      <c r="KLI108" s="117"/>
      <c r="KLJ108" s="117"/>
      <c r="KLK108" s="117"/>
      <c r="KLL108" s="117"/>
      <c r="KLM108" s="117"/>
      <c r="KLN108" s="117"/>
      <c r="KLO108" s="117"/>
      <c r="KLP108" s="117"/>
      <c r="KLQ108" s="117"/>
      <c r="KLR108" s="117"/>
      <c r="KLS108" s="117"/>
      <c r="KLT108" s="117"/>
      <c r="KLU108" s="117"/>
      <c r="KLV108" s="117"/>
      <c r="KLW108" s="117"/>
      <c r="KLX108" s="117"/>
      <c r="KLY108" s="117"/>
      <c r="KLZ108" s="117"/>
      <c r="KMA108" s="117"/>
      <c r="KMB108" s="117"/>
      <c r="KMC108" s="117"/>
      <c r="KMD108" s="117"/>
      <c r="KME108" s="117"/>
      <c r="KMF108" s="117"/>
      <c r="KMG108" s="117"/>
      <c r="KMH108" s="117"/>
      <c r="KMI108" s="117"/>
      <c r="KMJ108" s="117"/>
      <c r="KMK108" s="117"/>
      <c r="KML108" s="117"/>
      <c r="KMM108" s="117"/>
      <c r="KMN108" s="117"/>
      <c r="KMO108" s="117"/>
      <c r="KMP108" s="117"/>
      <c r="KMQ108" s="117"/>
      <c r="KMR108" s="117"/>
      <c r="KMS108" s="117"/>
      <c r="KMT108" s="117"/>
      <c r="KMU108" s="117"/>
      <c r="KMV108" s="117"/>
      <c r="KMW108" s="117"/>
      <c r="KMX108" s="117"/>
      <c r="KMY108" s="117"/>
      <c r="KMZ108" s="117"/>
      <c r="KNA108" s="117"/>
      <c r="KNB108" s="117"/>
      <c r="KNC108" s="117"/>
      <c r="KND108" s="117"/>
      <c r="KNE108" s="117"/>
      <c r="KNF108" s="117"/>
      <c r="KNG108" s="117"/>
      <c r="KNH108" s="117"/>
      <c r="KNI108" s="117"/>
      <c r="KNJ108" s="117"/>
      <c r="KNK108" s="117"/>
      <c r="KNL108" s="117"/>
      <c r="KNM108" s="117"/>
      <c r="KNN108" s="117"/>
      <c r="KNO108" s="117"/>
      <c r="KNP108" s="117"/>
      <c r="KNQ108" s="117"/>
      <c r="KNR108" s="117"/>
      <c r="KNS108" s="117"/>
      <c r="KNT108" s="117"/>
      <c r="KNU108" s="117"/>
      <c r="KNV108" s="117"/>
      <c r="KNW108" s="117"/>
      <c r="KNX108" s="117"/>
      <c r="KNY108" s="117"/>
      <c r="KNZ108" s="117"/>
      <c r="KOA108" s="117"/>
      <c r="KOB108" s="117"/>
      <c r="KOC108" s="117"/>
      <c r="KOD108" s="117"/>
      <c r="KOE108" s="117"/>
      <c r="KOF108" s="117"/>
      <c r="KOG108" s="117"/>
      <c r="KOH108" s="117"/>
      <c r="KOI108" s="117"/>
      <c r="KOJ108" s="117"/>
      <c r="KOK108" s="117"/>
      <c r="KOL108" s="117"/>
      <c r="KOM108" s="117"/>
      <c r="KON108" s="117"/>
      <c r="KOO108" s="117"/>
      <c r="KOP108" s="117"/>
      <c r="KOQ108" s="117"/>
      <c r="KOR108" s="117"/>
      <c r="KOS108" s="117"/>
      <c r="KOT108" s="117"/>
      <c r="KOU108" s="117"/>
      <c r="KOV108" s="117"/>
      <c r="KOW108" s="117"/>
      <c r="KOX108" s="117"/>
      <c r="KOY108" s="117"/>
      <c r="KOZ108" s="117"/>
      <c r="KPA108" s="117"/>
      <c r="KPB108" s="117"/>
      <c r="KPC108" s="117"/>
      <c r="KPD108" s="117"/>
      <c r="KPE108" s="117"/>
      <c r="KPF108" s="117"/>
      <c r="KPG108" s="117"/>
      <c r="KPH108" s="117"/>
      <c r="KPI108" s="117"/>
      <c r="KPJ108" s="117"/>
      <c r="KPK108" s="117"/>
      <c r="KPL108" s="117"/>
      <c r="KPM108" s="117"/>
      <c r="KPN108" s="117"/>
      <c r="KPO108" s="117"/>
      <c r="KPP108" s="117"/>
      <c r="KPQ108" s="117"/>
      <c r="KPR108" s="117"/>
      <c r="KPS108" s="117"/>
      <c r="KPT108" s="117"/>
      <c r="KPU108" s="117"/>
      <c r="KPV108" s="117"/>
      <c r="KPW108" s="117"/>
      <c r="KPX108" s="117"/>
      <c r="KPY108" s="117"/>
      <c r="KPZ108" s="117"/>
      <c r="KQA108" s="117"/>
      <c r="KQB108" s="117"/>
      <c r="KQC108" s="117"/>
      <c r="KQD108" s="117"/>
      <c r="KQE108" s="117"/>
      <c r="KQF108" s="117"/>
      <c r="KQG108" s="117"/>
      <c r="KQH108" s="117"/>
      <c r="KQI108" s="117"/>
      <c r="KQJ108" s="117"/>
      <c r="KQK108" s="117"/>
      <c r="KQL108" s="117"/>
      <c r="KQM108" s="117"/>
      <c r="KQN108" s="117"/>
      <c r="KQO108" s="117"/>
      <c r="KQP108" s="117"/>
      <c r="KQQ108" s="117"/>
      <c r="KQR108" s="117"/>
      <c r="KQS108" s="117"/>
      <c r="KQT108" s="117"/>
      <c r="KQU108" s="117"/>
      <c r="KQV108" s="117"/>
      <c r="KQW108" s="117"/>
      <c r="KQX108" s="117"/>
      <c r="KQY108" s="117"/>
      <c r="KQZ108" s="117"/>
      <c r="KRA108" s="117"/>
      <c r="KRB108" s="117"/>
      <c r="KRC108" s="117"/>
      <c r="KRD108" s="117"/>
      <c r="KRE108" s="117"/>
      <c r="KRF108" s="117"/>
      <c r="KRG108" s="117"/>
      <c r="KRH108" s="117"/>
      <c r="KRI108" s="117"/>
      <c r="KRJ108" s="117"/>
      <c r="KRK108" s="117"/>
      <c r="KRL108" s="117"/>
      <c r="KRM108" s="117"/>
      <c r="KRN108" s="117"/>
      <c r="KRO108" s="117"/>
      <c r="KRP108" s="117"/>
      <c r="KRQ108" s="117"/>
      <c r="KRR108" s="117"/>
      <c r="KRS108" s="117"/>
      <c r="KRT108" s="117"/>
      <c r="KRU108" s="117"/>
      <c r="KRV108" s="117"/>
      <c r="KRW108" s="117"/>
      <c r="KRX108" s="117"/>
      <c r="KRY108" s="117"/>
      <c r="KRZ108" s="117"/>
      <c r="KSA108" s="117"/>
      <c r="KSB108" s="117"/>
      <c r="KSC108" s="117"/>
      <c r="KSD108" s="117"/>
      <c r="KSE108" s="117"/>
      <c r="KSF108" s="117"/>
      <c r="KSG108" s="117"/>
      <c r="KSH108" s="117"/>
      <c r="KSI108" s="117"/>
      <c r="KSJ108" s="117"/>
      <c r="KSK108" s="117"/>
      <c r="KSL108" s="117"/>
      <c r="KSM108" s="117"/>
      <c r="KSN108" s="117"/>
      <c r="KSO108" s="117"/>
      <c r="KSP108" s="117"/>
      <c r="KSQ108" s="117"/>
      <c r="KSR108" s="117"/>
      <c r="KSS108" s="117"/>
      <c r="KST108" s="117"/>
      <c r="KSU108" s="117"/>
      <c r="KSV108" s="117"/>
      <c r="KSW108" s="117"/>
      <c r="KSX108" s="117"/>
      <c r="KSY108" s="117"/>
      <c r="KSZ108" s="117"/>
      <c r="KTA108" s="117"/>
      <c r="KTB108" s="117"/>
      <c r="KTC108" s="117"/>
      <c r="KTD108" s="117"/>
      <c r="KTE108" s="117"/>
      <c r="KTF108" s="117"/>
      <c r="KTG108" s="117"/>
      <c r="KTH108" s="117"/>
      <c r="KTI108" s="117"/>
      <c r="KTJ108" s="117"/>
      <c r="KTK108" s="117"/>
      <c r="KTL108" s="117"/>
      <c r="KTM108" s="117"/>
      <c r="KTN108" s="117"/>
      <c r="KTO108" s="117"/>
      <c r="KTP108" s="117"/>
      <c r="KTQ108" s="117"/>
      <c r="KTR108" s="117"/>
      <c r="KTS108" s="117"/>
      <c r="KTT108" s="117"/>
      <c r="KTU108" s="117"/>
      <c r="KTV108" s="117"/>
      <c r="KTW108" s="117"/>
      <c r="KTX108" s="117"/>
      <c r="KTY108" s="117"/>
      <c r="KTZ108" s="117"/>
      <c r="KUA108" s="117"/>
      <c r="KUB108" s="117"/>
      <c r="KUC108" s="117"/>
      <c r="KUD108" s="117"/>
      <c r="KUE108" s="117"/>
      <c r="KUF108" s="117"/>
      <c r="KUG108" s="117"/>
      <c r="KUH108" s="117"/>
      <c r="KUI108" s="117"/>
      <c r="KUJ108" s="117"/>
      <c r="KUK108" s="117"/>
      <c r="KUL108" s="117"/>
      <c r="KUM108" s="117"/>
      <c r="KUN108" s="117"/>
      <c r="KUO108" s="117"/>
      <c r="KUP108" s="117"/>
      <c r="KUQ108" s="117"/>
      <c r="KUR108" s="117"/>
      <c r="KUS108" s="117"/>
      <c r="KUT108" s="117"/>
      <c r="KUU108" s="117"/>
      <c r="KUV108" s="117"/>
      <c r="KUW108" s="117"/>
      <c r="KUX108" s="117"/>
      <c r="KUY108" s="117"/>
      <c r="KUZ108" s="117"/>
      <c r="KVA108" s="117"/>
      <c r="KVB108" s="117"/>
      <c r="KVC108" s="117"/>
      <c r="KVD108" s="117"/>
      <c r="KVE108" s="117"/>
      <c r="KVF108" s="117"/>
      <c r="KVG108" s="117"/>
      <c r="KVH108" s="117"/>
      <c r="KVI108" s="117"/>
      <c r="KVJ108" s="117"/>
      <c r="KVK108" s="117"/>
      <c r="KVL108" s="117"/>
      <c r="KVM108" s="117"/>
      <c r="KVN108" s="117"/>
      <c r="KVO108" s="117"/>
      <c r="KVP108" s="117"/>
      <c r="KVQ108" s="117"/>
      <c r="KVR108" s="117"/>
      <c r="KVS108" s="117"/>
      <c r="KVT108" s="117"/>
      <c r="KVU108" s="117"/>
      <c r="KVV108" s="117"/>
      <c r="KVW108" s="117"/>
      <c r="KVX108" s="117"/>
      <c r="KVY108" s="117"/>
      <c r="KVZ108" s="117"/>
      <c r="KWA108" s="117"/>
      <c r="KWB108" s="117"/>
      <c r="KWC108" s="117"/>
      <c r="KWD108" s="117"/>
      <c r="KWE108" s="117"/>
      <c r="KWF108" s="117"/>
      <c r="KWG108" s="117"/>
      <c r="KWH108" s="117"/>
      <c r="KWI108" s="117"/>
      <c r="KWJ108" s="117"/>
      <c r="KWK108" s="117"/>
      <c r="KWL108" s="117"/>
      <c r="KWM108" s="117"/>
      <c r="KWN108" s="117"/>
      <c r="KWO108" s="117"/>
      <c r="KWP108" s="117"/>
      <c r="KWQ108" s="117"/>
      <c r="KWR108" s="117"/>
      <c r="KWS108" s="117"/>
      <c r="KWT108" s="117"/>
      <c r="KWU108" s="117"/>
      <c r="KWV108" s="117"/>
      <c r="KWW108" s="117"/>
      <c r="KWX108" s="117"/>
      <c r="KWY108" s="117"/>
      <c r="KWZ108" s="117"/>
      <c r="KXA108" s="117"/>
      <c r="KXB108" s="117"/>
      <c r="KXC108" s="117"/>
      <c r="KXD108" s="117"/>
      <c r="KXE108" s="117"/>
      <c r="KXF108" s="117"/>
      <c r="KXG108" s="117"/>
      <c r="KXH108" s="117"/>
      <c r="KXI108" s="117"/>
      <c r="KXJ108" s="117"/>
      <c r="KXK108" s="117"/>
      <c r="KXL108" s="117"/>
      <c r="KXM108" s="117"/>
      <c r="KXN108" s="117"/>
      <c r="KXO108" s="117"/>
      <c r="KXP108" s="117"/>
      <c r="KXQ108" s="117"/>
      <c r="KXR108" s="117"/>
      <c r="KXS108" s="117"/>
      <c r="KXT108" s="117"/>
      <c r="KXU108" s="117"/>
      <c r="KXV108" s="117"/>
      <c r="KXW108" s="117"/>
      <c r="KXX108" s="117"/>
      <c r="KXY108" s="117"/>
      <c r="KXZ108" s="117"/>
      <c r="KYA108" s="117"/>
      <c r="KYB108" s="117"/>
      <c r="KYC108" s="117"/>
      <c r="KYD108" s="117"/>
      <c r="KYE108" s="117"/>
      <c r="KYF108" s="117"/>
      <c r="KYG108" s="117"/>
      <c r="KYH108" s="117"/>
      <c r="KYI108" s="117"/>
      <c r="KYJ108" s="117"/>
      <c r="KYK108" s="117"/>
      <c r="KYL108" s="117"/>
      <c r="KYM108" s="117"/>
      <c r="KYN108" s="117"/>
      <c r="KYO108" s="117"/>
      <c r="KYP108" s="117"/>
      <c r="KYQ108" s="117"/>
      <c r="KYR108" s="117"/>
      <c r="KYS108" s="117"/>
      <c r="KYT108" s="117"/>
      <c r="KYU108" s="117"/>
      <c r="KYV108" s="117"/>
      <c r="KYW108" s="117"/>
      <c r="KYX108" s="117"/>
      <c r="KYY108" s="117"/>
      <c r="KYZ108" s="117"/>
      <c r="KZA108" s="117"/>
      <c r="KZB108" s="117"/>
      <c r="KZC108" s="117"/>
      <c r="KZD108" s="117"/>
      <c r="KZE108" s="117"/>
      <c r="KZF108" s="117"/>
      <c r="KZG108" s="117"/>
      <c r="KZH108" s="117"/>
      <c r="KZI108" s="117"/>
      <c r="KZJ108" s="117"/>
      <c r="KZK108" s="117"/>
      <c r="KZL108" s="117"/>
      <c r="KZM108" s="117"/>
      <c r="KZN108" s="117"/>
      <c r="KZO108" s="117"/>
      <c r="KZP108" s="117"/>
      <c r="KZQ108" s="117"/>
      <c r="KZR108" s="117"/>
      <c r="KZS108" s="117"/>
      <c r="KZT108" s="117"/>
      <c r="KZU108" s="117"/>
      <c r="KZV108" s="117"/>
      <c r="KZW108" s="117"/>
      <c r="KZX108" s="117"/>
      <c r="KZY108" s="117"/>
      <c r="KZZ108" s="117"/>
      <c r="LAA108" s="117"/>
      <c r="LAB108" s="117"/>
      <c r="LAC108" s="117"/>
      <c r="LAD108" s="117"/>
      <c r="LAE108" s="117"/>
      <c r="LAF108" s="117"/>
      <c r="LAG108" s="117"/>
      <c r="LAH108" s="117"/>
      <c r="LAI108" s="117"/>
      <c r="LAJ108" s="117"/>
      <c r="LAK108" s="117"/>
      <c r="LAL108" s="117"/>
      <c r="LAM108" s="117"/>
      <c r="LAN108" s="117"/>
      <c r="LAO108" s="117"/>
      <c r="LAP108" s="117"/>
      <c r="LAQ108" s="117"/>
      <c r="LAR108" s="117"/>
      <c r="LAS108" s="117"/>
      <c r="LAT108" s="117"/>
      <c r="LAU108" s="117"/>
      <c r="LAV108" s="117"/>
      <c r="LAW108" s="117"/>
      <c r="LAX108" s="117"/>
      <c r="LAY108" s="117"/>
      <c r="LAZ108" s="117"/>
      <c r="LBA108" s="117"/>
      <c r="LBB108" s="117"/>
      <c r="LBC108" s="117"/>
      <c r="LBD108" s="117"/>
      <c r="LBE108" s="117"/>
      <c r="LBF108" s="117"/>
      <c r="LBG108" s="117"/>
      <c r="LBH108" s="117"/>
      <c r="LBI108" s="117"/>
      <c r="LBJ108" s="117"/>
      <c r="LBK108" s="117"/>
      <c r="LBL108" s="117"/>
      <c r="LBM108" s="117"/>
      <c r="LBN108" s="117"/>
      <c r="LBO108" s="117"/>
      <c r="LBP108" s="117"/>
      <c r="LBQ108" s="117"/>
      <c r="LBR108" s="117"/>
      <c r="LBS108" s="117"/>
      <c r="LBT108" s="117"/>
      <c r="LBU108" s="117"/>
      <c r="LBV108" s="117"/>
      <c r="LBW108" s="117"/>
      <c r="LBX108" s="117"/>
      <c r="LBY108" s="117"/>
      <c r="LBZ108" s="117"/>
      <c r="LCA108" s="117"/>
      <c r="LCB108" s="117"/>
      <c r="LCC108" s="117"/>
      <c r="LCD108" s="117"/>
      <c r="LCE108" s="117"/>
      <c r="LCF108" s="117"/>
      <c r="LCG108" s="117"/>
      <c r="LCH108" s="117"/>
      <c r="LCI108" s="117"/>
      <c r="LCJ108" s="117"/>
      <c r="LCK108" s="117"/>
      <c r="LCL108" s="117"/>
      <c r="LCM108" s="117"/>
      <c r="LCN108" s="117"/>
      <c r="LCO108" s="117"/>
      <c r="LCP108" s="117"/>
      <c r="LCQ108" s="117"/>
      <c r="LCR108" s="117"/>
      <c r="LCS108" s="117"/>
      <c r="LCT108" s="117"/>
      <c r="LCU108" s="117"/>
      <c r="LCV108" s="117"/>
      <c r="LCW108" s="117"/>
      <c r="LCX108" s="117"/>
      <c r="LCY108" s="117"/>
      <c r="LCZ108" s="117"/>
      <c r="LDA108" s="117"/>
      <c r="LDB108" s="117"/>
      <c r="LDC108" s="117"/>
      <c r="LDD108" s="117"/>
      <c r="LDE108" s="117"/>
      <c r="LDF108" s="117"/>
      <c r="LDG108" s="117"/>
      <c r="LDH108" s="117"/>
      <c r="LDI108" s="117"/>
      <c r="LDJ108" s="117"/>
      <c r="LDK108" s="117"/>
      <c r="LDL108" s="117"/>
      <c r="LDM108" s="117"/>
      <c r="LDN108" s="117"/>
      <c r="LDO108" s="117"/>
      <c r="LDP108" s="117"/>
      <c r="LDQ108" s="117"/>
      <c r="LDR108" s="117"/>
      <c r="LDS108" s="117"/>
      <c r="LDT108" s="117"/>
      <c r="LDU108" s="117"/>
      <c r="LDV108" s="117"/>
      <c r="LDW108" s="117"/>
      <c r="LDX108" s="117"/>
      <c r="LDY108" s="117"/>
      <c r="LDZ108" s="117"/>
      <c r="LEA108" s="117"/>
      <c r="LEB108" s="117"/>
      <c r="LEC108" s="117"/>
      <c r="LED108" s="117"/>
      <c r="LEE108" s="117"/>
      <c r="LEF108" s="117"/>
      <c r="LEG108" s="117"/>
      <c r="LEH108" s="117"/>
      <c r="LEI108" s="117"/>
      <c r="LEJ108" s="117"/>
      <c r="LEK108" s="117"/>
      <c r="LEL108" s="117"/>
      <c r="LEM108" s="117"/>
      <c r="LEN108" s="117"/>
      <c r="LEO108" s="117"/>
      <c r="LEP108" s="117"/>
      <c r="LEQ108" s="117"/>
      <c r="LER108" s="117"/>
      <c r="LES108" s="117"/>
      <c r="LET108" s="117"/>
      <c r="LEU108" s="117"/>
      <c r="LEV108" s="117"/>
      <c r="LEW108" s="117"/>
      <c r="LEX108" s="117"/>
      <c r="LEY108" s="117"/>
      <c r="LEZ108" s="117"/>
      <c r="LFA108" s="117"/>
      <c r="LFB108" s="117"/>
      <c r="LFC108" s="117"/>
      <c r="LFD108" s="117"/>
      <c r="LFE108" s="117"/>
      <c r="LFF108" s="117"/>
      <c r="LFG108" s="117"/>
      <c r="LFH108" s="117"/>
      <c r="LFI108" s="117"/>
      <c r="LFJ108" s="117"/>
      <c r="LFK108" s="117"/>
      <c r="LFL108" s="117"/>
      <c r="LFM108" s="117"/>
      <c r="LFN108" s="117"/>
      <c r="LFO108" s="117"/>
      <c r="LFP108" s="117"/>
      <c r="LFQ108" s="117"/>
      <c r="LFR108" s="117"/>
      <c r="LFS108" s="117"/>
      <c r="LFT108" s="117"/>
      <c r="LFU108" s="117"/>
      <c r="LFV108" s="117"/>
      <c r="LFW108" s="117"/>
      <c r="LFX108" s="117"/>
      <c r="LFY108" s="117"/>
      <c r="LFZ108" s="117"/>
      <c r="LGA108" s="117"/>
      <c r="LGB108" s="117"/>
      <c r="LGC108" s="117"/>
      <c r="LGD108" s="117"/>
      <c r="LGE108" s="117"/>
      <c r="LGF108" s="117"/>
      <c r="LGG108" s="117"/>
      <c r="LGH108" s="117"/>
      <c r="LGI108" s="117"/>
      <c r="LGJ108" s="117"/>
      <c r="LGK108" s="117"/>
      <c r="LGL108" s="117"/>
      <c r="LGM108" s="117"/>
      <c r="LGN108" s="117"/>
      <c r="LGO108" s="117"/>
      <c r="LGP108" s="117"/>
      <c r="LGQ108" s="117"/>
      <c r="LGR108" s="117"/>
      <c r="LGS108" s="117"/>
      <c r="LGT108" s="117"/>
      <c r="LGU108" s="117"/>
      <c r="LGV108" s="117"/>
      <c r="LGW108" s="117"/>
      <c r="LGX108" s="117"/>
      <c r="LGY108" s="117"/>
      <c r="LGZ108" s="117"/>
      <c r="LHA108" s="117"/>
      <c r="LHB108" s="117"/>
      <c r="LHC108" s="117"/>
      <c r="LHD108" s="117"/>
      <c r="LHE108" s="117"/>
      <c r="LHF108" s="117"/>
      <c r="LHG108" s="117"/>
      <c r="LHH108" s="117"/>
      <c r="LHI108" s="117"/>
      <c r="LHJ108" s="117"/>
      <c r="LHK108" s="117"/>
      <c r="LHL108" s="117"/>
      <c r="LHM108" s="117"/>
      <c r="LHN108" s="117"/>
      <c r="LHO108" s="117"/>
      <c r="LHP108" s="117"/>
      <c r="LHQ108" s="117"/>
      <c r="LHR108" s="117"/>
      <c r="LHS108" s="117"/>
      <c r="LHT108" s="117"/>
      <c r="LHU108" s="117"/>
      <c r="LHV108" s="117"/>
      <c r="LHW108" s="117"/>
      <c r="LHX108" s="117"/>
      <c r="LHY108" s="117"/>
      <c r="LHZ108" s="117"/>
      <c r="LIA108" s="117"/>
      <c r="LIB108" s="117"/>
      <c r="LIC108" s="117"/>
      <c r="LID108" s="117"/>
      <c r="LIE108" s="117"/>
      <c r="LIF108" s="117"/>
      <c r="LIG108" s="117"/>
      <c r="LIH108" s="117"/>
      <c r="LII108" s="117"/>
      <c r="LIJ108" s="117"/>
      <c r="LIK108" s="117"/>
      <c r="LIL108" s="117"/>
      <c r="LIM108" s="117"/>
      <c r="LIN108" s="117"/>
      <c r="LIO108" s="117"/>
      <c r="LIP108" s="117"/>
      <c r="LIQ108" s="117"/>
      <c r="LIR108" s="117"/>
      <c r="LIS108" s="117"/>
      <c r="LIT108" s="117"/>
      <c r="LIU108" s="117"/>
      <c r="LIV108" s="117"/>
      <c r="LIW108" s="117"/>
      <c r="LIX108" s="117"/>
      <c r="LIY108" s="117"/>
      <c r="LIZ108" s="117"/>
      <c r="LJA108" s="117"/>
      <c r="LJB108" s="117"/>
      <c r="LJC108" s="117"/>
      <c r="LJD108" s="117"/>
      <c r="LJE108" s="117"/>
      <c r="LJF108" s="117"/>
      <c r="LJG108" s="117"/>
      <c r="LJH108" s="117"/>
      <c r="LJI108" s="117"/>
      <c r="LJJ108" s="117"/>
      <c r="LJK108" s="117"/>
      <c r="LJL108" s="117"/>
      <c r="LJM108" s="117"/>
      <c r="LJN108" s="117"/>
      <c r="LJO108" s="117"/>
      <c r="LJP108" s="117"/>
      <c r="LJQ108" s="117"/>
      <c r="LJR108" s="117"/>
      <c r="LJS108" s="117"/>
      <c r="LJT108" s="117"/>
      <c r="LJU108" s="117"/>
      <c r="LJV108" s="117"/>
      <c r="LJW108" s="117"/>
      <c r="LJX108" s="117"/>
      <c r="LJY108" s="117"/>
      <c r="LJZ108" s="117"/>
      <c r="LKA108" s="117"/>
      <c r="LKB108" s="117"/>
      <c r="LKC108" s="117"/>
      <c r="LKD108" s="117"/>
      <c r="LKE108" s="117"/>
      <c r="LKF108" s="117"/>
      <c r="LKG108" s="117"/>
      <c r="LKH108" s="117"/>
      <c r="LKI108" s="117"/>
      <c r="LKJ108" s="117"/>
      <c r="LKK108" s="117"/>
      <c r="LKL108" s="117"/>
      <c r="LKM108" s="117"/>
      <c r="LKN108" s="117"/>
      <c r="LKO108" s="117"/>
      <c r="LKP108" s="117"/>
      <c r="LKQ108" s="117"/>
      <c r="LKR108" s="117"/>
      <c r="LKS108" s="117"/>
      <c r="LKT108" s="117"/>
      <c r="LKU108" s="117"/>
      <c r="LKV108" s="117"/>
      <c r="LKW108" s="117"/>
      <c r="LKX108" s="117"/>
      <c r="LKY108" s="117"/>
      <c r="LKZ108" s="117"/>
      <c r="LLA108" s="117"/>
      <c r="LLB108" s="117"/>
      <c r="LLC108" s="117"/>
      <c r="LLD108" s="117"/>
      <c r="LLE108" s="117"/>
      <c r="LLF108" s="117"/>
      <c r="LLG108" s="117"/>
      <c r="LLH108" s="117"/>
      <c r="LLI108" s="117"/>
      <c r="LLJ108" s="117"/>
      <c r="LLK108" s="117"/>
      <c r="LLL108" s="117"/>
      <c r="LLM108" s="117"/>
      <c r="LLN108" s="117"/>
      <c r="LLO108" s="117"/>
      <c r="LLP108" s="117"/>
      <c r="LLQ108" s="117"/>
      <c r="LLR108" s="117"/>
      <c r="LLS108" s="117"/>
      <c r="LLT108" s="117"/>
      <c r="LLU108" s="117"/>
      <c r="LLV108" s="117"/>
      <c r="LLW108" s="117"/>
      <c r="LLX108" s="117"/>
      <c r="LLY108" s="117"/>
      <c r="LLZ108" s="117"/>
      <c r="LMA108" s="117"/>
      <c r="LMB108" s="117"/>
      <c r="LMC108" s="117"/>
      <c r="LMD108" s="117"/>
      <c r="LME108" s="117"/>
      <c r="LMF108" s="117"/>
      <c r="LMG108" s="117"/>
      <c r="LMH108" s="117"/>
      <c r="LMI108" s="117"/>
      <c r="LMJ108" s="117"/>
      <c r="LMK108" s="117"/>
      <c r="LML108" s="117"/>
      <c r="LMM108" s="117"/>
      <c r="LMN108" s="117"/>
      <c r="LMO108" s="117"/>
      <c r="LMP108" s="117"/>
      <c r="LMQ108" s="117"/>
      <c r="LMR108" s="117"/>
      <c r="LMS108" s="117"/>
      <c r="LMT108" s="117"/>
      <c r="LMU108" s="117"/>
      <c r="LMV108" s="117"/>
      <c r="LMW108" s="117"/>
      <c r="LMX108" s="117"/>
      <c r="LMY108" s="117"/>
      <c r="LMZ108" s="117"/>
      <c r="LNA108" s="117"/>
      <c r="LNB108" s="117"/>
      <c r="LNC108" s="117"/>
      <c r="LND108" s="117"/>
      <c r="LNE108" s="117"/>
      <c r="LNF108" s="117"/>
      <c r="LNG108" s="117"/>
      <c r="LNH108" s="117"/>
      <c r="LNI108" s="117"/>
      <c r="LNJ108" s="117"/>
      <c r="LNK108" s="117"/>
      <c r="LNL108" s="117"/>
      <c r="LNM108" s="117"/>
      <c r="LNN108" s="117"/>
      <c r="LNO108" s="117"/>
      <c r="LNP108" s="117"/>
      <c r="LNQ108" s="117"/>
      <c r="LNR108" s="117"/>
      <c r="LNS108" s="117"/>
      <c r="LNT108" s="117"/>
      <c r="LNU108" s="117"/>
      <c r="LNV108" s="117"/>
      <c r="LNW108" s="117"/>
      <c r="LNX108" s="117"/>
      <c r="LNY108" s="117"/>
      <c r="LNZ108" s="117"/>
      <c r="LOA108" s="117"/>
      <c r="LOB108" s="117"/>
      <c r="LOC108" s="117"/>
      <c r="LOD108" s="117"/>
      <c r="LOE108" s="117"/>
      <c r="LOF108" s="117"/>
      <c r="LOG108" s="117"/>
      <c r="LOH108" s="117"/>
      <c r="LOI108" s="117"/>
      <c r="LOJ108" s="117"/>
      <c r="LOK108" s="117"/>
      <c r="LOL108" s="117"/>
      <c r="LOM108" s="117"/>
      <c r="LON108" s="117"/>
      <c r="LOO108" s="117"/>
      <c r="LOP108" s="117"/>
      <c r="LOQ108" s="117"/>
      <c r="LOR108" s="117"/>
      <c r="LOS108" s="117"/>
      <c r="LOT108" s="117"/>
      <c r="LOU108" s="117"/>
      <c r="LOV108" s="117"/>
      <c r="LOW108" s="117"/>
      <c r="LOX108" s="117"/>
      <c r="LOY108" s="117"/>
      <c r="LOZ108" s="117"/>
      <c r="LPA108" s="117"/>
      <c r="LPB108" s="117"/>
      <c r="LPC108" s="117"/>
      <c r="LPD108" s="117"/>
      <c r="LPE108" s="117"/>
      <c r="LPF108" s="117"/>
      <c r="LPG108" s="117"/>
      <c r="LPH108" s="117"/>
      <c r="LPI108" s="117"/>
      <c r="LPJ108" s="117"/>
      <c r="LPK108" s="117"/>
      <c r="LPL108" s="117"/>
      <c r="LPM108" s="117"/>
      <c r="LPN108" s="117"/>
      <c r="LPO108" s="117"/>
      <c r="LPP108" s="117"/>
      <c r="LPQ108" s="117"/>
      <c r="LPR108" s="117"/>
      <c r="LPS108" s="117"/>
      <c r="LPT108" s="117"/>
      <c r="LPU108" s="117"/>
      <c r="LPV108" s="117"/>
      <c r="LPW108" s="117"/>
      <c r="LPX108" s="117"/>
      <c r="LPY108" s="117"/>
      <c r="LPZ108" s="117"/>
      <c r="LQA108" s="117"/>
      <c r="LQB108" s="117"/>
      <c r="LQC108" s="117"/>
      <c r="LQD108" s="117"/>
      <c r="LQE108" s="117"/>
      <c r="LQF108" s="117"/>
      <c r="LQG108" s="117"/>
      <c r="LQH108" s="117"/>
      <c r="LQI108" s="117"/>
      <c r="LQJ108" s="117"/>
      <c r="LQK108" s="117"/>
      <c r="LQL108" s="117"/>
      <c r="LQM108" s="117"/>
      <c r="LQN108" s="117"/>
      <c r="LQO108" s="117"/>
      <c r="LQP108" s="117"/>
      <c r="LQQ108" s="117"/>
      <c r="LQR108" s="117"/>
      <c r="LQS108" s="117"/>
      <c r="LQT108" s="117"/>
      <c r="LQU108" s="117"/>
      <c r="LQV108" s="117"/>
      <c r="LQW108" s="117"/>
      <c r="LQX108" s="117"/>
      <c r="LQY108" s="117"/>
      <c r="LQZ108" s="117"/>
      <c r="LRA108" s="117"/>
      <c r="LRB108" s="117"/>
      <c r="LRC108" s="117"/>
      <c r="LRD108" s="117"/>
      <c r="LRE108" s="117"/>
      <c r="LRF108" s="117"/>
      <c r="LRG108" s="117"/>
      <c r="LRH108" s="117"/>
      <c r="LRI108" s="117"/>
      <c r="LRJ108" s="117"/>
      <c r="LRK108" s="117"/>
      <c r="LRL108" s="117"/>
      <c r="LRM108" s="117"/>
      <c r="LRN108" s="117"/>
      <c r="LRO108" s="117"/>
      <c r="LRP108" s="117"/>
      <c r="LRQ108" s="117"/>
      <c r="LRR108" s="117"/>
      <c r="LRS108" s="117"/>
      <c r="LRT108" s="117"/>
      <c r="LRU108" s="117"/>
      <c r="LRV108" s="117"/>
      <c r="LRW108" s="117"/>
      <c r="LRX108" s="117"/>
      <c r="LRY108" s="117"/>
      <c r="LRZ108" s="117"/>
      <c r="LSA108" s="117"/>
      <c r="LSB108" s="117"/>
      <c r="LSC108" s="117"/>
      <c r="LSD108" s="117"/>
      <c r="LSE108" s="117"/>
      <c r="LSF108" s="117"/>
      <c r="LSG108" s="117"/>
      <c r="LSH108" s="117"/>
      <c r="LSI108" s="117"/>
      <c r="LSJ108" s="117"/>
      <c r="LSK108" s="117"/>
      <c r="LSL108" s="117"/>
      <c r="LSM108" s="117"/>
      <c r="LSN108" s="117"/>
      <c r="LSO108" s="117"/>
      <c r="LSP108" s="117"/>
      <c r="LSQ108" s="117"/>
      <c r="LSR108" s="117"/>
      <c r="LSS108" s="117"/>
      <c r="LST108" s="117"/>
      <c r="LSU108" s="117"/>
      <c r="LSV108" s="117"/>
      <c r="LSW108" s="117"/>
      <c r="LSX108" s="117"/>
      <c r="LSY108" s="117"/>
      <c r="LSZ108" s="117"/>
      <c r="LTA108" s="117"/>
      <c r="LTB108" s="117"/>
      <c r="LTC108" s="117"/>
      <c r="LTD108" s="117"/>
      <c r="LTE108" s="117"/>
      <c r="LTF108" s="117"/>
      <c r="LTG108" s="117"/>
      <c r="LTH108" s="117"/>
      <c r="LTI108" s="117"/>
      <c r="LTJ108" s="117"/>
      <c r="LTK108" s="117"/>
      <c r="LTL108" s="117"/>
      <c r="LTM108" s="117"/>
      <c r="LTN108" s="117"/>
      <c r="LTO108" s="117"/>
      <c r="LTP108" s="117"/>
      <c r="LTQ108" s="117"/>
      <c r="LTR108" s="117"/>
      <c r="LTS108" s="117"/>
      <c r="LTT108" s="117"/>
      <c r="LTU108" s="117"/>
      <c r="LTV108" s="117"/>
      <c r="LTW108" s="117"/>
      <c r="LTX108" s="117"/>
      <c r="LTY108" s="117"/>
      <c r="LTZ108" s="117"/>
      <c r="LUA108" s="117"/>
      <c r="LUB108" s="117"/>
      <c r="LUC108" s="117"/>
      <c r="LUD108" s="117"/>
      <c r="LUE108" s="117"/>
      <c r="LUF108" s="117"/>
      <c r="LUG108" s="117"/>
      <c r="LUH108" s="117"/>
      <c r="LUI108" s="117"/>
      <c r="LUJ108" s="117"/>
      <c r="LUK108" s="117"/>
      <c r="LUL108" s="117"/>
      <c r="LUM108" s="117"/>
      <c r="LUN108" s="117"/>
      <c r="LUO108" s="117"/>
      <c r="LUP108" s="117"/>
      <c r="LUQ108" s="117"/>
      <c r="LUR108" s="117"/>
      <c r="LUS108" s="117"/>
      <c r="LUT108" s="117"/>
      <c r="LUU108" s="117"/>
      <c r="LUV108" s="117"/>
      <c r="LUW108" s="117"/>
      <c r="LUX108" s="117"/>
      <c r="LUY108" s="117"/>
      <c r="LUZ108" s="117"/>
      <c r="LVA108" s="117"/>
      <c r="LVB108" s="117"/>
      <c r="LVC108" s="117"/>
      <c r="LVD108" s="117"/>
      <c r="LVE108" s="117"/>
      <c r="LVF108" s="117"/>
      <c r="LVG108" s="117"/>
      <c r="LVH108" s="117"/>
      <c r="LVI108" s="117"/>
      <c r="LVJ108" s="117"/>
      <c r="LVK108" s="117"/>
      <c r="LVL108" s="117"/>
      <c r="LVM108" s="117"/>
      <c r="LVN108" s="117"/>
      <c r="LVO108" s="117"/>
      <c r="LVP108" s="117"/>
      <c r="LVQ108" s="117"/>
      <c r="LVR108" s="117"/>
      <c r="LVS108" s="117"/>
      <c r="LVT108" s="117"/>
      <c r="LVU108" s="117"/>
      <c r="LVV108" s="117"/>
      <c r="LVW108" s="117"/>
      <c r="LVX108" s="117"/>
      <c r="LVY108" s="117"/>
      <c r="LVZ108" s="117"/>
      <c r="LWA108" s="117"/>
      <c r="LWB108" s="117"/>
      <c r="LWC108" s="117"/>
      <c r="LWD108" s="117"/>
      <c r="LWE108" s="117"/>
      <c r="LWF108" s="117"/>
      <c r="LWG108" s="117"/>
      <c r="LWH108" s="117"/>
      <c r="LWI108" s="117"/>
      <c r="LWJ108" s="117"/>
      <c r="LWK108" s="117"/>
      <c r="LWL108" s="117"/>
      <c r="LWM108" s="117"/>
      <c r="LWN108" s="117"/>
      <c r="LWO108" s="117"/>
      <c r="LWP108" s="117"/>
      <c r="LWQ108" s="117"/>
      <c r="LWR108" s="117"/>
      <c r="LWS108" s="117"/>
      <c r="LWT108" s="117"/>
      <c r="LWU108" s="117"/>
      <c r="LWV108" s="117"/>
      <c r="LWW108" s="117"/>
      <c r="LWX108" s="117"/>
      <c r="LWY108" s="117"/>
      <c r="LWZ108" s="117"/>
      <c r="LXA108" s="117"/>
      <c r="LXB108" s="117"/>
      <c r="LXC108" s="117"/>
      <c r="LXD108" s="117"/>
      <c r="LXE108" s="117"/>
      <c r="LXF108" s="117"/>
      <c r="LXG108" s="117"/>
      <c r="LXH108" s="117"/>
      <c r="LXI108" s="117"/>
      <c r="LXJ108" s="117"/>
      <c r="LXK108" s="117"/>
      <c r="LXL108" s="117"/>
      <c r="LXM108" s="117"/>
      <c r="LXN108" s="117"/>
      <c r="LXO108" s="117"/>
      <c r="LXP108" s="117"/>
      <c r="LXQ108" s="117"/>
      <c r="LXR108" s="117"/>
      <c r="LXS108" s="117"/>
      <c r="LXT108" s="117"/>
      <c r="LXU108" s="117"/>
      <c r="LXV108" s="117"/>
      <c r="LXW108" s="117"/>
      <c r="LXX108" s="117"/>
      <c r="LXY108" s="117"/>
      <c r="LXZ108" s="117"/>
      <c r="LYA108" s="117"/>
      <c r="LYB108" s="117"/>
      <c r="LYC108" s="117"/>
      <c r="LYD108" s="117"/>
      <c r="LYE108" s="117"/>
      <c r="LYF108" s="117"/>
      <c r="LYG108" s="117"/>
      <c r="LYH108" s="117"/>
      <c r="LYI108" s="117"/>
      <c r="LYJ108" s="117"/>
      <c r="LYK108" s="117"/>
      <c r="LYL108" s="117"/>
      <c r="LYM108" s="117"/>
      <c r="LYN108" s="117"/>
      <c r="LYO108" s="117"/>
      <c r="LYP108" s="117"/>
      <c r="LYQ108" s="117"/>
      <c r="LYR108" s="117"/>
      <c r="LYS108" s="117"/>
      <c r="LYT108" s="117"/>
      <c r="LYU108" s="117"/>
      <c r="LYV108" s="117"/>
      <c r="LYW108" s="117"/>
      <c r="LYX108" s="117"/>
      <c r="LYY108" s="117"/>
      <c r="LYZ108" s="117"/>
      <c r="LZA108" s="117"/>
      <c r="LZB108" s="117"/>
      <c r="LZC108" s="117"/>
      <c r="LZD108" s="117"/>
      <c r="LZE108" s="117"/>
      <c r="LZF108" s="117"/>
      <c r="LZG108" s="117"/>
      <c r="LZH108" s="117"/>
      <c r="LZI108" s="117"/>
      <c r="LZJ108" s="117"/>
      <c r="LZK108" s="117"/>
      <c r="LZL108" s="117"/>
      <c r="LZM108" s="117"/>
      <c r="LZN108" s="117"/>
      <c r="LZO108" s="117"/>
      <c r="LZP108" s="117"/>
      <c r="LZQ108" s="117"/>
      <c r="LZR108" s="117"/>
      <c r="LZS108" s="117"/>
      <c r="LZT108" s="117"/>
      <c r="LZU108" s="117"/>
      <c r="LZV108" s="117"/>
      <c r="LZW108" s="117"/>
      <c r="LZX108" s="117"/>
      <c r="LZY108" s="117"/>
      <c r="LZZ108" s="117"/>
      <c r="MAA108" s="117"/>
      <c r="MAB108" s="117"/>
      <c r="MAC108" s="117"/>
      <c r="MAD108" s="117"/>
      <c r="MAE108" s="117"/>
      <c r="MAF108" s="117"/>
      <c r="MAG108" s="117"/>
      <c r="MAH108" s="117"/>
      <c r="MAI108" s="117"/>
      <c r="MAJ108" s="117"/>
      <c r="MAK108" s="117"/>
      <c r="MAL108" s="117"/>
      <c r="MAM108" s="117"/>
      <c r="MAN108" s="117"/>
      <c r="MAO108" s="117"/>
      <c r="MAP108" s="117"/>
      <c r="MAQ108" s="117"/>
      <c r="MAR108" s="117"/>
      <c r="MAS108" s="117"/>
      <c r="MAT108" s="117"/>
      <c r="MAU108" s="117"/>
      <c r="MAV108" s="117"/>
      <c r="MAW108" s="117"/>
      <c r="MAX108" s="117"/>
      <c r="MAY108" s="117"/>
      <c r="MAZ108" s="117"/>
      <c r="MBA108" s="117"/>
      <c r="MBB108" s="117"/>
      <c r="MBC108" s="117"/>
      <c r="MBD108" s="117"/>
      <c r="MBE108" s="117"/>
      <c r="MBF108" s="117"/>
      <c r="MBG108" s="117"/>
      <c r="MBH108" s="117"/>
      <c r="MBI108" s="117"/>
      <c r="MBJ108" s="117"/>
      <c r="MBK108" s="117"/>
      <c r="MBL108" s="117"/>
      <c r="MBM108" s="117"/>
      <c r="MBN108" s="117"/>
      <c r="MBO108" s="117"/>
      <c r="MBP108" s="117"/>
      <c r="MBQ108" s="117"/>
      <c r="MBR108" s="117"/>
      <c r="MBS108" s="117"/>
      <c r="MBT108" s="117"/>
      <c r="MBU108" s="117"/>
      <c r="MBV108" s="117"/>
      <c r="MBW108" s="117"/>
      <c r="MBX108" s="117"/>
      <c r="MBY108" s="117"/>
      <c r="MBZ108" s="117"/>
      <c r="MCA108" s="117"/>
      <c r="MCB108" s="117"/>
      <c r="MCC108" s="117"/>
      <c r="MCD108" s="117"/>
      <c r="MCE108" s="117"/>
      <c r="MCF108" s="117"/>
      <c r="MCG108" s="117"/>
      <c r="MCH108" s="117"/>
      <c r="MCI108" s="117"/>
      <c r="MCJ108" s="117"/>
      <c r="MCK108" s="117"/>
      <c r="MCL108" s="117"/>
      <c r="MCM108" s="117"/>
      <c r="MCN108" s="117"/>
      <c r="MCO108" s="117"/>
      <c r="MCP108" s="117"/>
      <c r="MCQ108" s="117"/>
      <c r="MCR108" s="117"/>
      <c r="MCS108" s="117"/>
      <c r="MCT108" s="117"/>
      <c r="MCU108" s="117"/>
      <c r="MCV108" s="117"/>
      <c r="MCW108" s="117"/>
      <c r="MCX108" s="117"/>
      <c r="MCY108" s="117"/>
      <c r="MCZ108" s="117"/>
      <c r="MDA108" s="117"/>
      <c r="MDB108" s="117"/>
      <c r="MDC108" s="117"/>
      <c r="MDD108" s="117"/>
      <c r="MDE108" s="117"/>
      <c r="MDF108" s="117"/>
      <c r="MDG108" s="117"/>
      <c r="MDH108" s="117"/>
      <c r="MDI108" s="117"/>
      <c r="MDJ108" s="117"/>
      <c r="MDK108" s="117"/>
      <c r="MDL108" s="117"/>
      <c r="MDM108" s="117"/>
      <c r="MDN108" s="117"/>
      <c r="MDO108" s="117"/>
      <c r="MDP108" s="117"/>
      <c r="MDQ108" s="117"/>
      <c r="MDR108" s="117"/>
      <c r="MDS108" s="117"/>
      <c r="MDT108" s="117"/>
      <c r="MDU108" s="117"/>
      <c r="MDV108" s="117"/>
      <c r="MDW108" s="117"/>
      <c r="MDX108" s="117"/>
      <c r="MDY108" s="117"/>
      <c r="MDZ108" s="117"/>
      <c r="MEA108" s="117"/>
      <c r="MEB108" s="117"/>
      <c r="MEC108" s="117"/>
      <c r="MED108" s="117"/>
      <c r="MEE108" s="117"/>
      <c r="MEF108" s="117"/>
      <c r="MEG108" s="117"/>
      <c r="MEH108" s="117"/>
      <c r="MEI108" s="117"/>
      <c r="MEJ108" s="117"/>
      <c r="MEK108" s="117"/>
      <c r="MEL108" s="117"/>
      <c r="MEM108" s="117"/>
      <c r="MEN108" s="117"/>
      <c r="MEO108" s="117"/>
      <c r="MEP108" s="117"/>
      <c r="MEQ108" s="117"/>
      <c r="MER108" s="117"/>
      <c r="MES108" s="117"/>
      <c r="MET108" s="117"/>
      <c r="MEU108" s="117"/>
      <c r="MEV108" s="117"/>
      <c r="MEW108" s="117"/>
      <c r="MEX108" s="117"/>
      <c r="MEY108" s="117"/>
      <c r="MEZ108" s="117"/>
      <c r="MFA108" s="117"/>
      <c r="MFB108" s="117"/>
      <c r="MFC108" s="117"/>
      <c r="MFD108" s="117"/>
      <c r="MFE108" s="117"/>
      <c r="MFF108" s="117"/>
      <c r="MFG108" s="117"/>
      <c r="MFH108" s="117"/>
      <c r="MFI108" s="117"/>
      <c r="MFJ108" s="117"/>
      <c r="MFK108" s="117"/>
      <c r="MFL108" s="117"/>
      <c r="MFM108" s="117"/>
      <c r="MFN108" s="117"/>
      <c r="MFO108" s="117"/>
      <c r="MFP108" s="117"/>
      <c r="MFQ108" s="117"/>
      <c r="MFR108" s="117"/>
      <c r="MFS108" s="117"/>
      <c r="MFT108" s="117"/>
      <c r="MFU108" s="117"/>
      <c r="MFV108" s="117"/>
      <c r="MFW108" s="117"/>
      <c r="MFX108" s="117"/>
      <c r="MFY108" s="117"/>
      <c r="MFZ108" s="117"/>
      <c r="MGA108" s="117"/>
      <c r="MGB108" s="117"/>
      <c r="MGC108" s="117"/>
      <c r="MGD108" s="117"/>
      <c r="MGE108" s="117"/>
      <c r="MGF108" s="117"/>
      <c r="MGG108" s="117"/>
      <c r="MGH108" s="117"/>
      <c r="MGI108" s="117"/>
      <c r="MGJ108" s="117"/>
      <c r="MGK108" s="117"/>
      <c r="MGL108" s="117"/>
      <c r="MGM108" s="117"/>
      <c r="MGN108" s="117"/>
      <c r="MGO108" s="117"/>
      <c r="MGP108" s="117"/>
      <c r="MGQ108" s="117"/>
      <c r="MGR108" s="117"/>
      <c r="MGS108" s="117"/>
      <c r="MGT108" s="117"/>
      <c r="MGU108" s="117"/>
      <c r="MGV108" s="117"/>
      <c r="MGW108" s="117"/>
      <c r="MGX108" s="117"/>
      <c r="MGY108" s="117"/>
      <c r="MGZ108" s="117"/>
      <c r="MHA108" s="117"/>
      <c r="MHB108" s="117"/>
      <c r="MHC108" s="117"/>
      <c r="MHD108" s="117"/>
      <c r="MHE108" s="117"/>
      <c r="MHF108" s="117"/>
      <c r="MHG108" s="117"/>
      <c r="MHH108" s="117"/>
      <c r="MHI108" s="117"/>
      <c r="MHJ108" s="117"/>
      <c r="MHK108" s="117"/>
      <c r="MHL108" s="117"/>
      <c r="MHM108" s="117"/>
      <c r="MHN108" s="117"/>
      <c r="MHO108" s="117"/>
      <c r="MHP108" s="117"/>
      <c r="MHQ108" s="117"/>
      <c r="MHR108" s="117"/>
      <c r="MHS108" s="117"/>
      <c r="MHT108" s="117"/>
      <c r="MHU108" s="117"/>
      <c r="MHV108" s="117"/>
      <c r="MHW108" s="117"/>
      <c r="MHX108" s="117"/>
      <c r="MHY108" s="117"/>
      <c r="MHZ108" s="117"/>
      <c r="MIA108" s="117"/>
      <c r="MIB108" s="117"/>
      <c r="MIC108" s="117"/>
      <c r="MID108" s="117"/>
      <c r="MIE108" s="117"/>
      <c r="MIF108" s="117"/>
      <c r="MIG108" s="117"/>
      <c r="MIH108" s="117"/>
      <c r="MII108" s="117"/>
      <c r="MIJ108" s="117"/>
      <c r="MIK108" s="117"/>
      <c r="MIL108" s="117"/>
      <c r="MIM108" s="117"/>
      <c r="MIN108" s="117"/>
      <c r="MIO108" s="117"/>
      <c r="MIP108" s="117"/>
      <c r="MIQ108" s="117"/>
      <c r="MIR108" s="117"/>
      <c r="MIS108" s="117"/>
      <c r="MIT108" s="117"/>
      <c r="MIU108" s="117"/>
      <c r="MIV108" s="117"/>
      <c r="MIW108" s="117"/>
      <c r="MIX108" s="117"/>
      <c r="MIY108" s="117"/>
      <c r="MIZ108" s="117"/>
      <c r="MJA108" s="117"/>
      <c r="MJB108" s="117"/>
      <c r="MJC108" s="117"/>
      <c r="MJD108" s="117"/>
      <c r="MJE108" s="117"/>
      <c r="MJF108" s="117"/>
      <c r="MJG108" s="117"/>
      <c r="MJH108" s="117"/>
      <c r="MJI108" s="117"/>
      <c r="MJJ108" s="117"/>
      <c r="MJK108" s="117"/>
      <c r="MJL108" s="117"/>
      <c r="MJM108" s="117"/>
      <c r="MJN108" s="117"/>
      <c r="MJO108" s="117"/>
      <c r="MJP108" s="117"/>
      <c r="MJQ108" s="117"/>
      <c r="MJR108" s="117"/>
      <c r="MJS108" s="117"/>
      <c r="MJT108" s="117"/>
      <c r="MJU108" s="117"/>
      <c r="MJV108" s="117"/>
      <c r="MJW108" s="117"/>
      <c r="MJX108" s="117"/>
      <c r="MJY108" s="117"/>
      <c r="MJZ108" s="117"/>
      <c r="MKA108" s="117"/>
      <c r="MKB108" s="117"/>
      <c r="MKC108" s="117"/>
      <c r="MKD108" s="117"/>
      <c r="MKE108" s="117"/>
      <c r="MKF108" s="117"/>
      <c r="MKG108" s="117"/>
      <c r="MKH108" s="117"/>
      <c r="MKI108" s="117"/>
      <c r="MKJ108" s="117"/>
      <c r="MKK108" s="117"/>
      <c r="MKL108" s="117"/>
      <c r="MKM108" s="117"/>
      <c r="MKN108" s="117"/>
      <c r="MKO108" s="117"/>
      <c r="MKP108" s="117"/>
      <c r="MKQ108" s="117"/>
      <c r="MKR108" s="117"/>
      <c r="MKS108" s="117"/>
      <c r="MKT108" s="117"/>
      <c r="MKU108" s="117"/>
      <c r="MKV108" s="117"/>
      <c r="MKW108" s="117"/>
      <c r="MKX108" s="117"/>
      <c r="MKY108" s="117"/>
      <c r="MKZ108" s="117"/>
      <c r="MLA108" s="117"/>
      <c r="MLB108" s="117"/>
      <c r="MLC108" s="117"/>
      <c r="MLD108" s="117"/>
      <c r="MLE108" s="117"/>
      <c r="MLF108" s="117"/>
      <c r="MLG108" s="117"/>
      <c r="MLH108" s="117"/>
      <c r="MLI108" s="117"/>
      <c r="MLJ108" s="117"/>
      <c r="MLK108" s="117"/>
      <c r="MLL108" s="117"/>
      <c r="MLM108" s="117"/>
      <c r="MLN108" s="117"/>
      <c r="MLO108" s="117"/>
      <c r="MLP108" s="117"/>
      <c r="MLQ108" s="117"/>
      <c r="MLR108" s="117"/>
      <c r="MLS108" s="117"/>
      <c r="MLT108" s="117"/>
      <c r="MLU108" s="117"/>
      <c r="MLV108" s="117"/>
      <c r="MLW108" s="117"/>
      <c r="MLX108" s="117"/>
      <c r="MLY108" s="117"/>
      <c r="MLZ108" s="117"/>
      <c r="MMA108" s="117"/>
      <c r="MMB108" s="117"/>
      <c r="MMC108" s="117"/>
      <c r="MMD108" s="117"/>
      <c r="MME108" s="117"/>
      <c r="MMF108" s="117"/>
      <c r="MMG108" s="117"/>
      <c r="MMH108" s="117"/>
      <c r="MMI108" s="117"/>
      <c r="MMJ108" s="117"/>
      <c r="MMK108" s="117"/>
      <c r="MML108" s="117"/>
      <c r="MMM108" s="117"/>
      <c r="MMN108" s="117"/>
      <c r="MMO108" s="117"/>
      <c r="MMP108" s="117"/>
      <c r="MMQ108" s="117"/>
      <c r="MMR108" s="117"/>
      <c r="MMS108" s="117"/>
      <c r="MMT108" s="117"/>
      <c r="MMU108" s="117"/>
      <c r="MMV108" s="117"/>
      <c r="MMW108" s="117"/>
      <c r="MMX108" s="117"/>
      <c r="MMY108" s="117"/>
      <c r="MMZ108" s="117"/>
      <c r="MNA108" s="117"/>
      <c r="MNB108" s="117"/>
      <c r="MNC108" s="117"/>
      <c r="MND108" s="117"/>
      <c r="MNE108" s="117"/>
      <c r="MNF108" s="117"/>
      <c r="MNG108" s="117"/>
      <c r="MNH108" s="117"/>
      <c r="MNI108" s="117"/>
      <c r="MNJ108" s="117"/>
      <c r="MNK108" s="117"/>
      <c r="MNL108" s="117"/>
      <c r="MNM108" s="117"/>
      <c r="MNN108" s="117"/>
      <c r="MNO108" s="117"/>
      <c r="MNP108" s="117"/>
      <c r="MNQ108" s="117"/>
      <c r="MNR108" s="117"/>
      <c r="MNS108" s="117"/>
      <c r="MNT108" s="117"/>
      <c r="MNU108" s="117"/>
      <c r="MNV108" s="117"/>
      <c r="MNW108" s="117"/>
      <c r="MNX108" s="117"/>
      <c r="MNY108" s="117"/>
      <c r="MNZ108" s="117"/>
      <c r="MOA108" s="117"/>
      <c r="MOB108" s="117"/>
      <c r="MOC108" s="117"/>
      <c r="MOD108" s="117"/>
      <c r="MOE108" s="117"/>
      <c r="MOF108" s="117"/>
      <c r="MOG108" s="117"/>
      <c r="MOH108" s="117"/>
      <c r="MOI108" s="117"/>
      <c r="MOJ108" s="117"/>
      <c r="MOK108" s="117"/>
      <c r="MOL108" s="117"/>
      <c r="MOM108" s="117"/>
      <c r="MON108" s="117"/>
      <c r="MOO108" s="117"/>
      <c r="MOP108" s="117"/>
      <c r="MOQ108" s="117"/>
      <c r="MOR108" s="117"/>
      <c r="MOS108" s="117"/>
      <c r="MOT108" s="117"/>
      <c r="MOU108" s="117"/>
      <c r="MOV108" s="117"/>
      <c r="MOW108" s="117"/>
      <c r="MOX108" s="117"/>
      <c r="MOY108" s="117"/>
      <c r="MOZ108" s="117"/>
      <c r="MPA108" s="117"/>
      <c r="MPB108" s="117"/>
      <c r="MPC108" s="117"/>
      <c r="MPD108" s="117"/>
      <c r="MPE108" s="117"/>
      <c r="MPF108" s="117"/>
      <c r="MPG108" s="117"/>
      <c r="MPH108" s="117"/>
      <c r="MPI108" s="117"/>
      <c r="MPJ108" s="117"/>
      <c r="MPK108" s="117"/>
      <c r="MPL108" s="117"/>
      <c r="MPM108" s="117"/>
      <c r="MPN108" s="117"/>
      <c r="MPO108" s="117"/>
      <c r="MPP108" s="117"/>
      <c r="MPQ108" s="117"/>
      <c r="MPR108" s="117"/>
      <c r="MPS108" s="117"/>
      <c r="MPT108" s="117"/>
      <c r="MPU108" s="117"/>
      <c r="MPV108" s="117"/>
      <c r="MPW108" s="117"/>
      <c r="MPX108" s="117"/>
      <c r="MPY108" s="117"/>
      <c r="MPZ108" s="117"/>
      <c r="MQA108" s="117"/>
      <c r="MQB108" s="117"/>
      <c r="MQC108" s="117"/>
      <c r="MQD108" s="117"/>
      <c r="MQE108" s="117"/>
      <c r="MQF108" s="117"/>
      <c r="MQG108" s="117"/>
      <c r="MQH108" s="117"/>
      <c r="MQI108" s="117"/>
      <c r="MQJ108" s="117"/>
      <c r="MQK108" s="117"/>
      <c r="MQL108" s="117"/>
      <c r="MQM108" s="117"/>
      <c r="MQN108" s="117"/>
      <c r="MQO108" s="117"/>
      <c r="MQP108" s="117"/>
      <c r="MQQ108" s="117"/>
      <c r="MQR108" s="117"/>
      <c r="MQS108" s="117"/>
      <c r="MQT108" s="117"/>
      <c r="MQU108" s="117"/>
      <c r="MQV108" s="117"/>
      <c r="MQW108" s="117"/>
      <c r="MQX108" s="117"/>
      <c r="MQY108" s="117"/>
      <c r="MQZ108" s="117"/>
      <c r="MRA108" s="117"/>
      <c r="MRB108" s="117"/>
      <c r="MRC108" s="117"/>
      <c r="MRD108" s="117"/>
      <c r="MRE108" s="117"/>
      <c r="MRF108" s="117"/>
      <c r="MRG108" s="117"/>
      <c r="MRH108" s="117"/>
      <c r="MRI108" s="117"/>
      <c r="MRJ108" s="117"/>
      <c r="MRK108" s="117"/>
      <c r="MRL108" s="117"/>
      <c r="MRM108" s="117"/>
      <c r="MRN108" s="117"/>
      <c r="MRO108" s="117"/>
      <c r="MRP108" s="117"/>
      <c r="MRQ108" s="117"/>
      <c r="MRR108" s="117"/>
      <c r="MRS108" s="117"/>
      <c r="MRT108" s="117"/>
      <c r="MRU108" s="117"/>
      <c r="MRV108" s="117"/>
      <c r="MRW108" s="117"/>
      <c r="MRX108" s="117"/>
      <c r="MRY108" s="117"/>
      <c r="MRZ108" s="117"/>
      <c r="MSA108" s="117"/>
      <c r="MSB108" s="117"/>
      <c r="MSC108" s="117"/>
      <c r="MSD108" s="117"/>
      <c r="MSE108" s="117"/>
      <c r="MSF108" s="117"/>
      <c r="MSG108" s="117"/>
      <c r="MSH108" s="117"/>
      <c r="MSI108" s="117"/>
      <c r="MSJ108" s="117"/>
      <c r="MSK108" s="117"/>
      <c r="MSL108" s="117"/>
      <c r="MSM108" s="117"/>
      <c r="MSN108" s="117"/>
      <c r="MSO108" s="117"/>
      <c r="MSP108" s="117"/>
      <c r="MSQ108" s="117"/>
      <c r="MSR108" s="117"/>
      <c r="MSS108" s="117"/>
      <c r="MST108" s="117"/>
      <c r="MSU108" s="117"/>
      <c r="MSV108" s="117"/>
      <c r="MSW108" s="117"/>
      <c r="MSX108" s="117"/>
      <c r="MSY108" s="117"/>
      <c r="MSZ108" s="117"/>
      <c r="MTA108" s="117"/>
      <c r="MTB108" s="117"/>
      <c r="MTC108" s="117"/>
      <c r="MTD108" s="117"/>
      <c r="MTE108" s="117"/>
      <c r="MTF108" s="117"/>
      <c r="MTG108" s="117"/>
      <c r="MTH108" s="117"/>
      <c r="MTI108" s="117"/>
      <c r="MTJ108" s="117"/>
      <c r="MTK108" s="117"/>
      <c r="MTL108" s="117"/>
      <c r="MTM108" s="117"/>
      <c r="MTN108" s="117"/>
      <c r="MTO108" s="117"/>
      <c r="MTP108" s="117"/>
      <c r="MTQ108" s="117"/>
      <c r="MTR108" s="117"/>
      <c r="MTS108" s="117"/>
      <c r="MTT108" s="117"/>
      <c r="MTU108" s="117"/>
      <c r="MTV108" s="117"/>
      <c r="MTW108" s="117"/>
      <c r="MTX108" s="117"/>
      <c r="MTY108" s="117"/>
      <c r="MTZ108" s="117"/>
      <c r="MUA108" s="117"/>
      <c r="MUB108" s="117"/>
      <c r="MUC108" s="117"/>
      <c r="MUD108" s="117"/>
      <c r="MUE108" s="117"/>
      <c r="MUF108" s="117"/>
      <c r="MUG108" s="117"/>
      <c r="MUH108" s="117"/>
      <c r="MUI108" s="117"/>
      <c r="MUJ108" s="117"/>
      <c r="MUK108" s="117"/>
      <c r="MUL108" s="117"/>
      <c r="MUM108" s="117"/>
      <c r="MUN108" s="117"/>
      <c r="MUO108" s="117"/>
      <c r="MUP108" s="117"/>
      <c r="MUQ108" s="117"/>
      <c r="MUR108" s="117"/>
      <c r="MUS108" s="117"/>
      <c r="MUT108" s="117"/>
      <c r="MUU108" s="117"/>
      <c r="MUV108" s="117"/>
      <c r="MUW108" s="117"/>
      <c r="MUX108" s="117"/>
      <c r="MUY108" s="117"/>
      <c r="MUZ108" s="117"/>
      <c r="MVA108" s="117"/>
      <c r="MVB108" s="117"/>
      <c r="MVC108" s="117"/>
      <c r="MVD108" s="117"/>
      <c r="MVE108" s="117"/>
      <c r="MVF108" s="117"/>
      <c r="MVG108" s="117"/>
      <c r="MVH108" s="117"/>
      <c r="MVI108" s="117"/>
      <c r="MVJ108" s="117"/>
      <c r="MVK108" s="117"/>
      <c r="MVL108" s="117"/>
      <c r="MVM108" s="117"/>
      <c r="MVN108" s="117"/>
      <c r="MVO108" s="117"/>
      <c r="MVP108" s="117"/>
      <c r="MVQ108" s="117"/>
      <c r="MVR108" s="117"/>
      <c r="MVS108" s="117"/>
      <c r="MVT108" s="117"/>
      <c r="MVU108" s="117"/>
      <c r="MVV108" s="117"/>
      <c r="MVW108" s="117"/>
      <c r="MVX108" s="117"/>
      <c r="MVY108" s="117"/>
      <c r="MVZ108" s="117"/>
      <c r="MWA108" s="117"/>
      <c r="MWB108" s="117"/>
      <c r="MWC108" s="117"/>
      <c r="MWD108" s="117"/>
      <c r="MWE108" s="117"/>
      <c r="MWF108" s="117"/>
      <c r="MWG108" s="117"/>
      <c r="MWH108" s="117"/>
      <c r="MWI108" s="117"/>
      <c r="MWJ108" s="117"/>
      <c r="MWK108" s="117"/>
      <c r="MWL108" s="117"/>
      <c r="MWM108" s="117"/>
      <c r="MWN108" s="117"/>
      <c r="MWO108" s="117"/>
      <c r="MWP108" s="117"/>
      <c r="MWQ108" s="117"/>
      <c r="MWR108" s="117"/>
      <c r="MWS108" s="117"/>
      <c r="MWT108" s="117"/>
      <c r="MWU108" s="117"/>
      <c r="MWV108" s="117"/>
      <c r="MWW108" s="117"/>
      <c r="MWX108" s="117"/>
      <c r="MWY108" s="117"/>
      <c r="MWZ108" s="117"/>
      <c r="MXA108" s="117"/>
      <c r="MXB108" s="117"/>
      <c r="MXC108" s="117"/>
      <c r="MXD108" s="117"/>
      <c r="MXE108" s="117"/>
      <c r="MXF108" s="117"/>
      <c r="MXG108" s="117"/>
      <c r="MXH108" s="117"/>
      <c r="MXI108" s="117"/>
      <c r="MXJ108" s="117"/>
      <c r="MXK108" s="117"/>
      <c r="MXL108" s="117"/>
      <c r="MXM108" s="117"/>
      <c r="MXN108" s="117"/>
      <c r="MXO108" s="117"/>
      <c r="MXP108" s="117"/>
      <c r="MXQ108" s="117"/>
      <c r="MXR108" s="117"/>
      <c r="MXS108" s="117"/>
      <c r="MXT108" s="117"/>
      <c r="MXU108" s="117"/>
      <c r="MXV108" s="117"/>
      <c r="MXW108" s="117"/>
      <c r="MXX108" s="117"/>
      <c r="MXY108" s="117"/>
      <c r="MXZ108" s="117"/>
      <c r="MYA108" s="117"/>
      <c r="MYB108" s="117"/>
      <c r="MYC108" s="117"/>
      <c r="MYD108" s="117"/>
      <c r="MYE108" s="117"/>
      <c r="MYF108" s="117"/>
      <c r="MYG108" s="117"/>
      <c r="MYH108" s="117"/>
      <c r="MYI108" s="117"/>
      <c r="MYJ108" s="117"/>
      <c r="MYK108" s="117"/>
      <c r="MYL108" s="117"/>
      <c r="MYM108" s="117"/>
      <c r="MYN108" s="117"/>
      <c r="MYO108" s="117"/>
      <c r="MYP108" s="117"/>
      <c r="MYQ108" s="117"/>
      <c r="MYR108" s="117"/>
      <c r="MYS108" s="117"/>
      <c r="MYT108" s="117"/>
      <c r="MYU108" s="117"/>
      <c r="MYV108" s="117"/>
      <c r="MYW108" s="117"/>
      <c r="MYX108" s="117"/>
      <c r="MYY108" s="117"/>
      <c r="MYZ108" s="117"/>
      <c r="MZA108" s="117"/>
      <c r="MZB108" s="117"/>
      <c r="MZC108" s="117"/>
      <c r="MZD108" s="117"/>
      <c r="MZE108" s="117"/>
      <c r="MZF108" s="117"/>
      <c r="MZG108" s="117"/>
      <c r="MZH108" s="117"/>
      <c r="MZI108" s="117"/>
      <c r="MZJ108" s="117"/>
      <c r="MZK108" s="117"/>
      <c r="MZL108" s="117"/>
      <c r="MZM108" s="117"/>
      <c r="MZN108" s="117"/>
      <c r="MZO108" s="117"/>
      <c r="MZP108" s="117"/>
      <c r="MZQ108" s="117"/>
      <c r="MZR108" s="117"/>
      <c r="MZS108" s="117"/>
      <c r="MZT108" s="117"/>
      <c r="MZU108" s="117"/>
      <c r="MZV108" s="117"/>
      <c r="MZW108" s="117"/>
      <c r="MZX108" s="117"/>
      <c r="MZY108" s="117"/>
      <c r="MZZ108" s="117"/>
      <c r="NAA108" s="117"/>
      <c r="NAB108" s="117"/>
      <c r="NAC108" s="117"/>
      <c r="NAD108" s="117"/>
      <c r="NAE108" s="117"/>
      <c r="NAF108" s="117"/>
      <c r="NAG108" s="117"/>
      <c r="NAH108" s="117"/>
      <c r="NAI108" s="117"/>
      <c r="NAJ108" s="117"/>
      <c r="NAK108" s="117"/>
      <c r="NAL108" s="117"/>
      <c r="NAM108" s="117"/>
      <c r="NAN108" s="117"/>
      <c r="NAO108" s="117"/>
      <c r="NAP108" s="117"/>
      <c r="NAQ108" s="117"/>
      <c r="NAR108" s="117"/>
      <c r="NAS108" s="117"/>
      <c r="NAT108" s="117"/>
      <c r="NAU108" s="117"/>
      <c r="NAV108" s="117"/>
      <c r="NAW108" s="117"/>
      <c r="NAX108" s="117"/>
      <c r="NAY108" s="117"/>
      <c r="NAZ108" s="117"/>
      <c r="NBA108" s="117"/>
      <c r="NBB108" s="117"/>
      <c r="NBC108" s="117"/>
      <c r="NBD108" s="117"/>
      <c r="NBE108" s="117"/>
      <c r="NBF108" s="117"/>
      <c r="NBG108" s="117"/>
      <c r="NBH108" s="117"/>
      <c r="NBI108" s="117"/>
      <c r="NBJ108" s="117"/>
      <c r="NBK108" s="117"/>
      <c r="NBL108" s="117"/>
      <c r="NBM108" s="117"/>
      <c r="NBN108" s="117"/>
      <c r="NBO108" s="117"/>
      <c r="NBP108" s="117"/>
      <c r="NBQ108" s="117"/>
      <c r="NBR108" s="117"/>
      <c r="NBS108" s="117"/>
      <c r="NBT108" s="117"/>
      <c r="NBU108" s="117"/>
      <c r="NBV108" s="117"/>
      <c r="NBW108" s="117"/>
      <c r="NBX108" s="117"/>
      <c r="NBY108" s="117"/>
      <c r="NBZ108" s="117"/>
      <c r="NCA108" s="117"/>
      <c r="NCB108" s="117"/>
      <c r="NCC108" s="117"/>
      <c r="NCD108" s="117"/>
      <c r="NCE108" s="117"/>
      <c r="NCF108" s="117"/>
      <c r="NCG108" s="117"/>
      <c r="NCH108" s="117"/>
      <c r="NCI108" s="117"/>
      <c r="NCJ108" s="117"/>
      <c r="NCK108" s="117"/>
      <c r="NCL108" s="117"/>
      <c r="NCM108" s="117"/>
      <c r="NCN108" s="117"/>
      <c r="NCO108" s="117"/>
      <c r="NCP108" s="117"/>
      <c r="NCQ108" s="117"/>
      <c r="NCR108" s="117"/>
      <c r="NCS108" s="117"/>
      <c r="NCT108" s="117"/>
      <c r="NCU108" s="117"/>
      <c r="NCV108" s="117"/>
      <c r="NCW108" s="117"/>
      <c r="NCX108" s="117"/>
      <c r="NCY108" s="117"/>
      <c r="NCZ108" s="117"/>
      <c r="NDA108" s="117"/>
      <c r="NDB108" s="117"/>
      <c r="NDC108" s="117"/>
      <c r="NDD108" s="117"/>
      <c r="NDE108" s="117"/>
      <c r="NDF108" s="117"/>
      <c r="NDG108" s="117"/>
      <c r="NDH108" s="117"/>
      <c r="NDI108" s="117"/>
      <c r="NDJ108" s="117"/>
      <c r="NDK108" s="117"/>
      <c r="NDL108" s="117"/>
      <c r="NDM108" s="117"/>
      <c r="NDN108" s="117"/>
      <c r="NDO108" s="117"/>
      <c r="NDP108" s="117"/>
      <c r="NDQ108" s="117"/>
      <c r="NDR108" s="117"/>
      <c r="NDS108" s="117"/>
      <c r="NDT108" s="117"/>
      <c r="NDU108" s="117"/>
      <c r="NDV108" s="117"/>
      <c r="NDW108" s="117"/>
      <c r="NDX108" s="117"/>
      <c r="NDY108" s="117"/>
      <c r="NDZ108" s="117"/>
      <c r="NEA108" s="117"/>
      <c r="NEB108" s="117"/>
      <c r="NEC108" s="117"/>
      <c r="NED108" s="117"/>
      <c r="NEE108" s="117"/>
      <c r="NEF108" s="117"/>
      <c r="NEG108" s="117"/>
      <c r="NEH108" s="117"/>
      <c r="NEI108" s="117"/>
      <c r="NEJ108" s="117"/>
      <c r="NEK108" s="117"/>
      <c r="NEL108" s="117"/>
      <c r="NEM108" s="117"/>
      <c r="NEN108" s="117"/>
      <c r="NEO108" s="117"/>
      <c r="NEP108" s="117"/>
      <c r="NEQ108" s="117"/>
      <c r="NER108" s="117"/>
      <c r="NES108" s="117"/>
      <c r="NET108" s="117"/>
      <c r="NEU108" s="117"/>
      <c r="NEV108" s="117"/>
      <c r="NEW108" s="117"/>
      <c r="NEX108" s="117"/>
      <c r="NEY108" s="117"/>
      <c r="NEZ108" s="117"/>
      <c r="NFA108" s="117"/>
      <c r="NFB108" s="117"/>
      <c r="NFC108" s="117"/>
      <c r="NFD108" s="117"/>
      <c r="NFE108" s="117"/>
      <c r="NFF108" s="117"/>
      <c r="NFG108" s="117"/>
      <c r="NFH108" s="117"/>
      <c r="NFI108" s="117"/>
      <c r="NFJ108" s="117"/>
      <c r="NFK108" s="117"/>
      <c r="NFL108" s="117"/>
      <c r="NFM108" s="117"/>
      <c r="NFN108" s="117"/>
      <c r="NFO108" s="117"/>
      <c r="NFP108" s="117"/>
      <c r="NFQ108" s="117"/>
      <c r="NFR108" s="117"/>
      <c r="NFS108" s="117"/>
      <c r="NFT108" s="117"/>
      <c r="NFU108" s="117"/>
      <c r="NFV108" s="117"/>
      <c r="NFW108" s="117"/>
      <c r="NFX108" s="117"/>
      <c r="NFY108" s="117"/>
      <c r="NFZ108" s="117"/>
      <c r="NGA108" s="117"/>
      <c r="NGB108" s="117"/>
      <c r="NGC108" s="117"/>
      <c r="NGD108" s="117"/>
      <c r="NGE108" s="117"/>
      <c r="NGF108" s="117"/>
      <c r="NGG108" s="117"/>
      <c r="NGH108" s="117"/>
      <c r="NGI108" s="117"/>
      <c r="NGJ108" s="117"/>
      <c r="NGK108" s="117"/>
      <c r="NGL108" s="117"/>
      <c r="NGM108" s="117"/>
      <c r="NGN108" s="117"/>
      <c r="NGO108" s="117"/>
      <c r="NGP108" s="117"/>
      <c r="NGQ108" s="117"/>
      <c r="NGR108" s="117"/>
      <c r="NGS108" s="117"/>
      <c r="NGT108" s="117"/>
      <c r="NGU108" s="117"/>
      <c r="NGV108" s="117"/>
      <c r="NGW108" s="117"/>
      <c r="NGX108" s="117"/>
      <c r="NGY108" s="117"/>
      <c r="NGZ108" s="117"/>
      <c r="NHA108" s="117"/>
      <c r="NHB108" s="117"/>
      <c r="NHC108" s="117"/>
      <c r="NHD108" s="117"/>
      <c r="NHE108" s="117"/>
      <c r="NHF108" s="117"/>
      <c r="NHG108" s="117"/>
      <c r="NHH108" s="117"/>
      <c r="NHI108" s="117"/>
      <c r="NHJ108" s="117"/>
      <c r="NHK108" s="117"/>
      <c r="NHL108" s="117"/>
      <c r="NHM108" s="117"/>
      <c r="NHN108" s="117"/>
      <c r="NHO108" s="117"/>
      <c r="NHP108" s="117"/>
      <c r="NHQ108" s="117"/>
      <c r="NHR108" s="117"/>
      <c r="NHS108" s="117"/>
      <c r="NHT108" s="117"/>
      <c r="NHU108" s="117"/>
      <c r="NHV108" s="117"/>
      <c r="NHW108" s="117"/>
      <c r="NHX108" s="117"/>
      <c r="NHY108" s="117"/>
      <c r="NHZ108" s="117"/>
      <c r="NIA108" s="117"/>
      <c r="NIB108" s="117"/>
      <c r="NIC108" s="117"/>
      <c r="NID108" s="117"/>
      <c r="NIE108" s="117"/>
      <c r="NIF108" s="117"/>
      <c r="NIG108" s="117"/>
      <c r="NIH108" s="117"/>
      <c r="NII108" s="117"/>
      <c r="NIJ108" s="117"/>
      <c r="NIK108" s="117"/>
      <c r="NIL108" s="117"/>
      <c r="NIM108" s="117"/>
      <c r="NIN108" s="117"/>
      <c r="NIO108" s="117"/>
      <c r="NIP108" s="117"/>
      <c r="NIQ108" s="117"/>
      <c r="NIR108" s="117"/>
      <c r="NIS108" s="117"/>
      <c r="NIT108" s="117"/>
      <c r="NIU108" s="117"/>
      <c r="NIV108" s="117"/>
      <c r="NIW108" s="117"/>
      <c r="NIX108" s="117"/>
      <c r="NIY108" s="117"/>
      <c r="NIZ108" s="117"/>
      <c r="NJA108" s="117"/>
      <c r="NJB108" s="117"/>
      <c r="NJC108" s="117"/>
      <c r="NJD108" s="117"/>
      <c r="NJE108" s="117"/>
      <c r="NJF108" s="117"/>
      <c r="NJG108" s="117"/>
      <c r="NJH108" s="117"/>
      <c r="NJI108" s="117"/>
      <c r="NJJ108" s="117"/>
      <c r="NJK108" s="117"/>
      <c r="NJL108" s="117"/>
      <c r="NJM108" s="117"/>
      <c r="NJN108" s="117"/>
      <c r="NJO108" s="117"/>
      <c r="NJP108" s="117"/>
      <c r="NJQ108" s="117"/>
      <c r="NJR108" s="117"/>
      <c r="NJS108" s="117"/>
      <c r="NJT108" s="117"/>
      <c r="NJU108" s="117"/>
      <c r="NJV108" s="117"/>
      <c r="NJW108" s="117"/>
      <c r="NJX108" s="117"/>
      <c r="NJY108" s="117"/>
      <c r="NJZ108" s="117"/>
      <c r="NKA108" s="117"/>
      <c r="NKB108" s="117"/>
      <c r="NKC108" s="117"/>
      <c r="NKD108" s="117"/>
      <c r="NKE108" s="117"/>
      <c r="NKF108" s="117"/>
      <c r="NKG108" s="117"/>
      <c r="NKH108" s="117"/>
      <c r="NKI108" s="117"/>
      <c r="NKJ108" s="117"/>
      <c r="NKK108" s="117"/>
      <c r="NKL108" s="117"/>
      <c r="NKM108" s="117"/>
      <c r="NKN108" s="117"/>
      <c r="NKO108" s="117"/>
      <c r="NKP108" s="117"/>
      <c r="NKQ108" s="117"/>
      <c r="NKR108" s="117"/>
      <c r="NKS108" s="117"/>
      <c r="NKT108" s="117"/>
      <c r="NKU108" s="117"/>
      <c r="NKV108" s="117"/>
      <c r="NKW108" s="117"/>
      <c r="NKX108" s="117"/>
      <c r="NKY108" s="117"/>
      <c r="NKZ108" s="117"/>
      <c r="NLA108" s="117"/>
      <c r="NLB108" s="117"/>
      <c r="NLC108" s="117"/>
      <c r="NLD108" s="117"/>
      <c r="NLE108" s="117"/>
      <c r="NLF108" s="117"/>
      <c r="NLG108" s="117"/>
      <c r="NLH108" s="117"/>
      <c r="NLI108" s="117"/>
      <c r="NLJ108" s="117"/>
      <c r="NLK108" s="117"/>
      <c r="NLL108" s="117"/>
      <c r="NLM108" s="117"/>
      <c r="NLN108" s="117"/>
      <c r="NLO108" s="117"/>
      <c r="NLP108" s="117"/>
      <c r="NLQ108" s="117"/>
      <c r="NLR108" s="117"/>
      <c r="NLS108" s="117"/>
      <c r="NLT108" s="117"/>
      <c r="NLU108" s="117"/>
      <c r="NLV108" s="117"/>
      <c r="NLW108" s="117"/>
      <c r="NLX108" s="117"/>
      <c r="NLY108" s="117"/>
      <c r="NLZ108" s="117"/>
      <c r="NMA108" s="117"/>
      <c r="NMB108" s="117"/>
      <c r="NMC108" s="117"/>
      <c r="NMD108" s="117"/>
      <c r="NME108" s="117"/>
      <c r="NMF108" s="117"/>
      <c r="NMG108" s="117"/>
      <c r="NMH108" s="117"/>
      <c r="NMI108" s="117"/>
      <c r="NMJ108" s="117"/>
      <c r="NMK108" s="117"/>
      <c r="NML108" s="117"/>
      <c r="NMM108" s="117"/>
      <c r="NMN108" s="117"/>
      <c r="NMO108" s="117"/>
      <c r="NMP108" s="117"/>
      <c r="NMQ108" s="117"/>
      <c r="NMR108" s="117"/>
      <c r="NMS108" s="117"/>
      <c r="NMT108" s="117"/>
      <c r="NMU108" s="117"/>
      <c r="NMV108" s="117"/>
      <c r="NMW108" s="117"/>
      <c r="NMX108" s="117"/>
      <c r="NMY108" s="117"/>
      <c r="NMZ108" s="117"/>
      <c r="NNA108" s="117"/>
      <c r="NNB108" s="117"/>
      <c r="NNC108" s="117"/>
      <c r="NND108" s="117"/>
      <c r="NNE108" s="117"/>
      <c r="NNF108" s="117"/>
      <c r="NNG108" s="117"/>
      <c r="NNH108" s="117"/>
      <c r="NNI108" s="117"/>
      <c r="NNJ108" s="117"/>
      <c r="NNK108" s="117"/>
      <c r="NNL108" s="117"/>
      <c r="NNM108" s="117"/>
      <c r="NNN108" s="117"/>
      <c r="NNO108" s="117"/>
      <c r="NNP108" s="117"/>
      <c r="NNQ108" s="117"/>
      <c r="NNR108" s="117"/>
      <c r="NNS108" s="117"/>
      <c r="NNT108" s="117"/>
      <c r="NNU108" s="117"/>
      <c r="NNV108" s="117"/>
      <c r="NNW108" s="117"/>
      <c r="NNX108" s="117"/>
      <c r="NNY108" s="117"/>
      <c r="NNZ108" s="117"/>
      <c r="NOA108" s="117"/>
      <c r="NOB108" s="117"/>
      <c r="NOC108" s="117"/>
      <c r="NOD108" s="117"/>
      <c r="NOE108" s="117"/>
      <c r="NOF108" s="117"/>
      <c r="NOG108" s="117"/>
      <c r="NOH108" s="117"/>
      <c r="NOI108" s="117"/>
      <c r="NOJ108" s="117"/>
      <c r="NOK108" s="117"/>
      <c r="NOL108" s="117"/>
      <c r="NOM108" s="117"/>
      <c r="NON108" s="117"/>
      <c r="NOO108" s="117"/>
      <c r="NOP108" s="117"/>
      <c r="NOQ108" s="117"/>
      <c r="NOR108" s="117"/>
      <c r="NOS108" s="117"/>
      <c r="NOT108" s="117"/>
      <c r="NOU108" s="117"/>
      <c r="NOV108" s="117"/>
      <c r="NOW108" s="117"/>
      <c r="NOX108" s="117"/>
      <c r="NOY108" s="117"/>
      <c r="NOZ108" s="117"/>
      <c r="NPA108" s="117"/>
      <c r="NPB108" s="117"/>
      <c r="NPC108" s="117"/>
      <c r="NPD108" s="117"/>
      <c r="NPE108" s="117"/>
      <c r="NPF108" s="117"/>
      <c r="NPG108" s="117"/>
      <c r="NPH108" s="117"/>
      <c r="NPI108" s="117"/>
      <c r="NPJ108" s="117"/>
      <c r="NPK108" s="117"/>
      <c r="NPL108" s="117"/>
      <c r="NPM108" s="117"/>
      <c r="NPN108" s="117"/>
      <c r="NPO108" s="117"/>
      <c r="NPP108" s="117"/>
      <c r="NPQ108" s="117"/>
      <c r="NPR108" s="117"/>
      <c r="NPS108" s="117"/>
      <c r="NPT108" s="117"/>
      <c r="NPU108" s="117"/>
      <c r="NPV108" s="117"/>
      <c r="NPW108" s="117"/>
      <c r="NPX108" s="117"/>
      <c r="NPY108" s="117"/>
      <c r="NPZ108" s="117"/>
      <c r="NQA108" s="117"/>
      <c r="NQB108" s="117"/>
      <c r="NQC108" s="117"/>
      <c r="NQD108" s="117"/>
      <c r="NQE108" s="117"/>
      <c r="NQF108" s="117"/>
      <c r="NQG108" s="117"/>
      <c r="NQH108" s="117"/>
      <c r="NQI108" s="117"/>
      <c r="NQJ108" s="117"/>
      <c r="NQK108" s="117"/>
      <c r="NQL108" s="117"/>
      <c r="NQM108" s="117"/>
      <c r="NQN108" s="117"/>
      <c r="NQO108" s="117"/>
      <c r="NQP108" s="117"/>
      <c r="NQQ108" s="117"/>
      <c r="NQR108" s="117"/>
      <c r="NQS108" s="117"/>
      <c r="NQT108" s="117"/>
      <c r="NQU108" s="117"/>
      <c r="NQV108" s="117"/>
      <c r="NQW108" s="117"/>
      <c r="NQX108" s="117"/>
      <c r="NQY108" s="117"/>
      <c r="NQZ108" s="117"/>
      <c r="NRA108" s="117"/>
      <c r="NRB108" s="117"/>
      <c r="NRC108" s="117"/>
      <c r="NRD108" s="117"/>
      <c r="NRE108" s="117"/>
      <c r="NRF108" s="117"/>
      <c r="NRG108" s="117"/>
      <c r="NRH108" s="117"/>
      <c r="NRI108" s="117"/>
      <c r="NRJ108" s="117"/>
      <c r="NRK108" s="117"/>
      <c r="NRL108" s="117"/>
      <c r="NRM108" s="117"/>
      <c r="NRN108" s="117"/>
      <c r="NRO108" s="117"/>
      <c r="NRP108" s="117"/>
      <c r="NRQ108" s="117"/>
      <c r="NRR108" s="117"/>
      <c r="NRS108" s="117"/>
      <c r="NRT108" s="117"/>
      <c r="NRU108" s="117"/>
      <c r="NRV108" s="117"/>
      <c r="NRW108" s="117"/>
      <c r="NRX108" s="117"/>
      <c r="NRY108" s="117"/>
      <c r="NRZ108" s="117"/>
      <c r="NSA108" s="117"/>
      <c r="NSB108" s="117"/>
      <c r="NSC108" s="117"/>
      <c r="NSD108" s="117"/>
      <c r="NSE108" s="117"/>
      <c r="NSF108" s="117"/>
      <c r="NSG108" s="117"/>
      <c r="NSH108" s="117"/>
      <c r="NSI108" s="117"/>
      <c r="NSJ108" s="117"/>
      <c r="NSK108" s="117"/>
      <c r="NSL108" s="117"/>
      <c r="NSM108" s="117"/>
      <c r="NSN108" s="117"/>
      <c r="NSO108" s="117"/>
      <c r="NSP108" s="117"/>
      <c r="NSQ108" s="117"/>
      <c r="NSR108" s="117"/>
      <c r="NSS108" s="117"/>
      <c r="NST108" s="117"/>
      <c r="NSU108" s="117"/>
      <c r="NSV108" s="117"/>
      <c r="NSW108" s="117"/>
      <c r="NSX108" s="117"/>
      <c r="NSY108" s="117"/>
      <c r="NSZ108" s="117"/>
      <c r="NTA108" s="117"/>
      <c r="NTB108" s="117"/>
      <c r="NTC108" s="117"/>
      <c r="NTD108" s="117"/>
      <c r="NTE108" s="117"/>
      <c r="NTF108" s="117"/>
      <c r="NTG108" s="117"/>
      <c r="NTH108" s="117"/>
      <c r="NTI108" s="117"/>
      <c r="NTJ108" s="117"/>
      <c r="NTK108" s="117"/>
      <c r="NTL108" s="117"/>
      <c r="NTM108" s="117"/>
      <c r="NTN108" s="117"/>
      <c r="NTO108" s="117"/>
      <c r="NTP108" s="117"/>
      <c r="NTQ108" s="117"/>
      <c r="NTR108" s="117"/>
      <c r="NTS108" s="117"/>
      <c r="NTT108" s="117"/>
      <c r="NTU108" s="117"/>
      <c r="NTV108" s="117"/>
      <c r="NTW108" s="117"/>
      <c r="NTX108" s="117"/>
      <c r="NTY108" s="117"/>
      <c r="NTZ108" s="117"/>
      <c r="NUA108" s="117"/>
      <c r="NUB108" s="117"/>
      <c r="NUC108" s="117"/>
      <c r="NUD108" s="117"/>
      <c r="NUE108" s="117"/>
      <c r="NUF108" s="117"/>
      <c r="NUG108" s="117"/>
      <c r="NUH108" s="117"/>
      <c r="NUI108" s="117"/>
      <c r="NUJ108" s="117"/>
      <c r="NUK108" s="117"/>
      <c r="NUL108" s="117"/>
      <c r="NUM108" s="117"/>
      <c r="NUN108" s="117"/>
      <c r="NUO108" s="117"/>
      <c r="NUP108" s="117"/>
      <c r="NUQ108" s="117"/>
      <c r="NUR108" s="117"/>
      <c r="NUS108" s="117"/>
      <c r="NUT108" s="117"/>
      <c r="NUU108" s="117"/>
      <c r="NUV108" s="117"/>
      <c r="NUW108" s="117"/>
      <c r="NUX108" s="117"/>
      <c r="NUY108" s="117"/>
      <c r="NUZ108" s="117"/>
      <c r="NVA108" s="117"/>
      <c r="NVB108" s="117"/>
      <c r="NVC108" s="117"/>
      <c r="NVD108" s="117"/>
      <c r="NVE108" s="117"/>
      <c r="NVF108" s="117"/>
      <c r="NVG108" s="117"/>
      <c r="NVH108" s="117"/>
      <c r="NVI108" s="117"/>
      <c r="NVJ108" s="117"/>
      <c r="NVK108" s="117"/>
      <c r="NVL108" s="117"/>
      <c r="NVM108" s="117"/>
      <c r="NVN108" s="117"/>
      <c r="NVO108" s="117"/>
      <c r="NVP108" s="117"/>
      <c r="NVQ108" s="117"/>
      <c r="NVR108" s="117"/>
      <c r="NVS108" s="117"/>
      <c r="NVT108" s="117"/>
      <c r="NVU108" s="117"/>
      <c r="NVV108" s="117"/>
      <c r="NVW108" s="117"/>
      <c r="NVX108" s="117"/>
      <c r="NVY108" s="117"/>
      <c r="NVZ108" s="117"/>
      <c r="NWA108" s="117"/>
      <c r="NWB108" s="117"/>
      <c r="NWC108" s="117"/>
      <c r="NWD108" s="117"/>
      <c r="NWE108" s="117"/>
      <c r="NWF108" s="117"/>
      <c r="NWG108" s="117"/>
      <c r="NWH108" s="117"/>
      <c r="NWI108" s="117"/>
      <c r="NWJ108" s="117"/>
      <c r="NWK108" s="117"/>
      <c r="NWL108" s="117"/>
      <c r="NWM108" s="117"/>
      <c r="NWN108" s="117"/>
      <c r="NWO108" s="117"/>
      <c r="NWP108" s="117"/>
      <c r="NWQ108" s="117"/>
      <c r="NWR108" s="117"/>
      <c r="NWS108" s="117"/>
      <c r="NWT108" s="117"/>
      <c r="NWU108" s="117"/>
      <c r="NWV108" s="117"/>
      <c r="NWW108" s="117"/>
      <c r="NWX108" s="117"/>
      <c r="NWY108" s="117"/>
      <c r="NWZ108" s="117"/>
      <c r="NXA108" s="117"/>
      <c r="NXB108" s="117"/>
      <c r="NXC108" s="117"/>
      <c r="NXD108" s="117"/>
      <c r="NXE108" s="117"/>
      <c r="NXF108" s="117"/>
      <c r="NXG108" s="117"/>
      <c r="NXH108" s="117"/>
      <c r="NXI108" s="117"/>
      <c r="NXJ108" s="117"/>
      <c r="NXK108" s="117"/>
      <c r="NXL108" s="117"/>
      <c r="NXM108" s="117"/>
      <c r="NXN108" s="117"/>
      <c r="NXO108" s="117"/>
      <c r="NXP108" s="117"/>
      <c r="NXQ108" s="117"/>
      <c r="NXR108" s="117"/>
      <c r="NXS108" s="117"/>
      <c r="NXT108" s="117"/>
      <c r="NXU108" s="117"/>
      <c r="NXV108" s="117"/>
      <c r="NXW108" s="117"/>
      <c r="NXX108" s="117"/>
      <c r="NXY108" s="117"/>
      <c r="NXZ108" s="117"/>
      <c r="NYA108" s="117"/>
      <c r="NYB108" s="117"/>
      <c r="NYC108" s="117"/>
      <c r="NYD108" s="117"/>
      <c r="NYE108" s="117"/>
      <c r="NYF108" s="117"/>
      <c r="NYG108" s="117"/>
      <c r="NYH108" s="117"/>
      <c r="NYI108" s="117"/>
      <c r="NYJ108" s="117"/>
      <c r="NYK108" s="117"/>
      <c r="NYL108" s="117"/>
      <c r="NYM108" s="117"/>
      <c r="NYN108" s="117"/>
      <c r="NYO108" s="117"/>
      <c r="NYP108" s="117"/>
      <c r="NYQ108" s="117"/>
      <c r="NYR108" s="117"/>
      <c r="NYS108" s="117"/>
      <c r="NYT108" s="117"/>
      <c r="NYU108" s="117"/>
      <c r="NYV108" s="117"/>
      <c r="NYW108" s="117"/>
      <c r="NYX108" s="117"/>
      <c r="NYY108" s="117"/>
      <c r="NYZ108" s="117"/>
      <c r="NZA108" s="117"/>
      <c r="NZB108" s="117"/>
      <c r="NZC108" s="117"/>
      <c r="NZD108" s="117"/>
      <c r="NZE108" s="117"/>
      <c r="NZF108" s="117"/>
      <c r="NZG108" s="117"/>
      <c r="NZH108" s="117"/>
      <c r="NZI108" s="117"/>
      <c r="NZJ108" s="117"/>
      <c r="NZK108" s="117"/>
      <c r="NZL108" s="117"/>
      <c r="NZM108" s="117"/>
      <c r="NZN108" s="117"/>
      <c r="NZO108" s="117"/>
      <c r="NZP108" s="117"/>
      <c r="NZQ108" s="117"/>
      <c r="NZR108" s="117"/>
      <c r="NZS108" s="117"/>
      <c r="NZT108" s="117"/>
      <c r="NZU108" s="117"/>
      <c r="NZV108" s="117"/>
      <c r="NZW108" s="117"/>
      <c r="NZX108" s="117"/>
      <c r="NZY108" s="117"/>
      <c r="NZZ108" s="117"/>
      <c r="OAA108" s="117"/>
      <c r="OAB108" s="117"/>
      <c r="OAC108" s="117"/>
      <c r="OAD108" s="117"/>
      <c r="OAE108" s="117"/>
      <c r="OAF108" s="117"/>
      <c r="OAG108" s="117"/>
      <c r="OAH108" s="117"/>
      <c r="OAI108" s="117"/>
      <c r="OAJ108" s="117"/>
      <c r="OAK108" s="117"/>
      <c r="OAL108" s="117"/>
      <c r="OAM108" s="117"/>
      <c r="OAN108" s="117"/>
      <c r="OAO108" s="117"/>
      <c r="OAP108" s="117"/>
      <c r="OAQ108" s="117"/>
      <c r="OAR108" s="117"/>
      <c r="OAS108" s="117"/>
      <c r="OAT108" s="117"/>
      <c r="OAU108" s="117"/>
      <c r="OAV108" s="117"/>
      <c r="OAW108" s="117"/>
      <c r="OAX108" s="117"/>
      <c r="OAY108" s="117"/>
      <c r="OAZ108" s="117"/>
      <c r="OBA108" s="117"/>
      <c r="OBB108" s="117"/>
      <c r="OBC108" s="117"/>
      <c r="OBD108" s="117"/>
      <c r="OBE108" s="117"/>
      <c r="OBF108" s="117"/>
      <c r="OBG108" s="117"/>
      <c r="OBH108" s="117"/>
      <c r="OBI108" s="117"/>
      <c r="OBJ108" s="117"/>
      <c r="OBK108" s="117"/>
      <c r="OBL108" s="117"/>
      <c r="OBM108" s="117"/>
      <c r="OBN108" s="117"/>
      <c r="OBO108" s="117"/>
      <c r="OBP108" s="117"/>
      <c r="OBQ108" s="117"/>
      <c r="OBR108" s="117"/>
      <c r="OBS108" s="117"/>
      <c r="OBT108" s="117"/>
      <c r="OBU108" s="117"/>
      <c r="OBV108" s="117"/>
      <c r="OBW108" s="117"/>
      <c r="OBX108" s="117"/>
      <c r="OBY108" s="117"/>
      <c r="OBZ108" s="117"/>
      <c r="OCA108" s="117"/>
      <c r="OCB108" s="117"/>
      <c r="OCC108" s="117"/>
      <c r="OCD108" s="117"/>
      <c r="OCE108" s="117"/>
      <c r="OCF108" s="117"/>
      <c r="OCG108" s="117"/>
      <c r="OCH108" s="117"/>
      <c r="OCI108" s="117"/>
      <c r="OCJ108" s="117"/>
      <c r="OCK108" s="117"/>
      <c r="OCL108" s="117"/>
      <c r="OCM108" s="117"/>
      <c r="OCN108" s="117"/>
      <c r="OCO108" s="117"/>
      <c r="OCP108" s="117"/>
      <c r="OCQ108" s="117"/>
      <c r="OCR108" s="117"/>
      <c r="OCS108" s="117"/>
      <c r="OCT108" s="117"/>
      <c r="OCU108" s="117"/>
      <c r="OCV108" s="117"/>
      <c r="OCW108" s="117"/>
      <c r="OCX108" s="117"/>
      <c r="OCY108" s="117"/>
      <c r="OCZ108" s="117"/>
      <c r="ODA108" s="117"/>
      <c r="ODB108" s="117"/>
      <c r="ODC108" s="117"/>
      <c r="ODD108" s="117"/>
      <c r="ODE108" s="117"/>
      <c r="ODF108" s="117"/>
      <c r="ODG108" s="117"/>
      <c r="ODH108" s="117"/>
      <c r="ODI108" s="117"/>
      <c r="ODJ108" s="117"/>
      <c r="ODK108" s="117"/>
      <c r="ODL108" s="117"/>
      <c r="ODM108" s="117"/>
      <c r="ODN108" s="117"/>
      <c r="ODO108" s="117"/>
      <c r="ODP108" s="117"/>
      <c r="ODQ108" s="117"/>
      <c r="ODR108" s="117"/>
      <c r="ODS108" s="117"/>
      <c r="ODT108" s="117"/>
      <c r="ODU108" s="117"/>
      <c r="ODV108" s="117"/>
      <c r="ODW108" s="117"/>
      <c r="ODX108" s="117"/>
      <c r="ODY108" s="117"/>
      <c r="ODZ108" s="117"/>
      <c r="OEA108" s="117"/>
      <c r="OEB108" s="117"/>
      <c r="OEC108" s="117"/>
      <c r="OED108" s="117"/>
      <c r="OEE108" s="117"/>
      <c r="OEF108" s="117"/>
      <c r="OEG108" s="117"/>
      <c r="OEH108" s="117"/>
      <c r="OEI108" s="117"/>
      <c r="OEJ108" s="117"/>
      <c r="OEK108" s="117"/>
      <c r="OEL108" s="117"/>
      <c r="OEM108" s="117"/>
      <c r="OEN108" s="117"/>
      <c r="OEO108" s="117"/>
      <c r="OEP108" s="117"/>
      <c r="OEQ108" s="117"/>
      <c r="OER108" s="117"/>
      <c r="OES108" s="117"/>
      <c r="OET108" s="117"/>
      <c r="OEU108" s="117"/>
      <c r="OEV108" s="117"/>
      <c r="OEW108" s="117"/>
      <c r="OEX108" s="117"/>
      <c r="OEY108" s="117"/>
      <c r="OEZ108" s="117"/>
      <c r="OFA108" s="117"/>
      <c r="OFB108" s="117"/>
      <c r="OFC108" s="117"/>
      <c r="OFD108" s="117"/>
      <c r="OFE108" s="117"/>
      <c r="OFF108" s="117"/>
      <c r="OFG108" s="117"/>
      <c r="OFH108" s="117"/>
      <c r="OFI108" s="117"/>
      <c r="OFJ108" s="117"/>
      <c r="OFK108" s="117"/>
      <c r="OFL108" s="117"/>
      <c r="OFM108" s="117"/>
      <c r="OFN108" s="117"/>
      <c r="OFO108" s="117"/>
      <c r="OFP108" s="117"/>
      <c r="OFQ108" s="117"/>
      <c r="OFR108" s="117"/>
      <c r="OFS108" s="117"/>
      <c r="OFT108" s="117"/>
      <c r="OFU108" s="117"/>
      <c r="OFV108" s="117"/>
      <c r="OFW108" s="117"/>
      <c r="OFX108" s="117"/>
      <c r="OFY108" s="117"/>
      <c r="OFZ108" s="117"/>
      <c r="OGA108" s="117"/>
      <c r="OGB108" s="117"/>
      <c r="OGC108" s="117"/>
      <c r="OGD108" s="117"/>
      <c r="OGE108" s="117"/>
      <c r="OGF108" s="117"/>
      <c r="OGG108" s="117"/>
      <c r="OGH108" s="117"/>
      <c r="OGI108" s="117"/>
      <c r="OGJ108" s="117"/>
      <c r="OGK108" s="117"/>
      <c r="OGL108" s="117"/>
      <c r="OGM108" s="117"/>
      <c r="OGN108" s="117"/>
      <c r="OGO108" s="117"/>
      <c r="OGP108" s="117"/>
      <c r="OGQ108" s="117"/>
      <c r="OGR108" s="117"/>
      <c r="OGS108" s="117"/>
      <c r="OGT108" s="117"/>
      <c r="OGU108" s="117"/>
      <c r="OGV108" s="117"/>
      <c r="OGW108" s="117"/>
      <c r="OGX108" s="117"/>
      <c r="OGY108" s="117"/>
      <c r="OGZ108" s="117"/>
      <c r="OHA108" s="117"/>
      <c r="OHB108" s="117"/>
      <c r="OHC108" s="117"/>
      <c r="OHD108" s="117"/>
      <c r="OHE108" s="117"/>
      <c r="OHF108" s="117"/>
      <c r="OHG108" s="117"/>
      <c r="OHH108" s="117"/>
      <c r="OHI108" s="117"/>
      <c r="OHJ108" s="117"/>
      <c r="OHK108" s="117"/>
      <c r="OHL108" s="117"/>
      <c r="OHM108" s="117"/>
      <c r="OHN108" s="117"/>
      <c r="OHO108" s="117"/>
      <c r="OHP108" s="117"/>
      <c r="OHQ108" s="117"/>
      <c r="OHR108" s="117"/>
      <c r="OHS108" s="117"/>
      <c r="OHT108" s="117"/>
      <c r="OHU108" s="117"/>
      <c r="OHV108" s="117"/>
      <c r="OHW108" s="117"/>
      <c r="OHX108" s="117"/>
      <c r="OHY108" s="117"/>
      <c r="OHZ108" s="117"/>
      <c r="OIA108" s="117"/>
      <c r="OIB108" s="117"/>
      <c r="OIC108" s="117"/>
      <c r="OID108" s="117"/>
      <c r="OIE108" s="117"/>
      <c r="OIF108" s="117"/>
      <c r="OIG108" s="117"/>
      <c r="OIH108" s="117"/>
      <c r="OII108" s="117"/>
      <c r="OIJ108" s="117"/>
      <c r="OIK108" s="117"/>
      <c r="OIL108" s="117"/>
      <c r="OIM108" s="117"/>
      <c r="OIN108" s="117"/>
      <c r="OIO108" s="117"/>
      <c r="OIP108" s="117"/>
      <c r="OIQ108" s="117"/>
      <c r="OIR108" s="117"/>
      <c r="OIS108" s="117"/>
      <c r="OIT108" s="117"/>
      <c r="OIU108" s="117"/>
      <c r="OIV108" s="117"/>
      <c r="OIW108" s="117"/>
      <c r="OIX108" s="117"/>
      <c r="OIY108" s="117"/>
      <c r="OIZ108" s="117"/>
      <c r="OJA108" s="117"/>
      <c r="OJB108" s="117"/>
      <c r="OJC108" s="117"/>
      <c r="OJD108" s="117"/>
      <c r="OJE108" s="117"/>
      <c r="OJF108" s="117"/>
      <c r="OJG108" s="117"/>
      <c r="OJH108" s="117"/>
      <c r="OJI108" s="117"/>
      <c r="OJJ108" s="117"/>
      <c r="OJK108" s="117"/>
      <c r="OJL108" s="117"/>
      <c r="OJM108" s="117"/>
      <c r="OJN108" s="117"/>
      <c r="OJO108" s="117"/>
      <c r="OJP108" s="117"/>
      <c r="OJQ108" s="117"/>
      <c r="OJR108" s="117"/>
      <c r="OJS108" s="117"/>
      <c r="OJT108" s="117"/>
      <c r="OJU108" s="117"/>
      <c r="OJV108" s="117"/>
      <c r="OJW108" s="117"/>
      <c r="OJX108" s="117"/>
      <c r="OJY108" s="117"/>
      <c r="OJZ108" s="117"/>
      <c r="OKA108" s="117"/>
      <c r="OKB108" s="117"/>
      <c r="OKC108" s="117"/>
      <c r="OKD108" s="117"/>
      <c r="OKE108" s="117"/>
      <c r="OKF108" s="117"/>
      <c r="OKG108" s="117"/>
      <c r="OKH108" s="117"/>
      <c r="OKI108" s="117"/>
      <c r="OKJ108" s="117"/>
      <c r="OKK108" s="117"/>
      <c r="OKL108" s="117"/>
      <c r="OKM108" s="117"/>
      <c r="OKN108" s="117"/>
      <c r="OKO108" s="117"/>
      <c r="OKP108" s="117"/>
      <c r="OKQ108" s="117"/>
      <c r="OKR108" s="117"/>
      <c r="OKS108" s="117"/>
      <c r="OKT108" s="117"/>
      <c r="OKU108" s="117"/>
      <c r="OKV108" s="117"/>
      <c r="OKW108" s="117"/>
      <c r="OKX108" s="117"/>
      <c r="OKY108" s="117"/>
      <c r="OKZ108" s="117"/>
      <c r="OLA108" s="117"/>
      <c r="OLB108" s="117"/>
      <c r="OLC108" s="117"/>
      <c r="OLD108" s="117"/>
      <c r="OLE108" s="117"/>
      <c r="OLF108" s="117"/>
      <c r="OLG108" s="117"/>
      <c r="OLH108" s="117"/>
      <c r="OLI108" s="117"/>
      <c r="OLJ108" s="117"/>
      <c r="OLK108" s="117"/>
      <c r="OLL108" s="117"/>
      <c r="OLM108" s="117"/>
      <c r="OLN108" s="117"/>
      <c r="OLO108" s="117"/>
      <c r="OLP108" s="117"/>
      <c r="OLQ108" s="117"/>
      <c r="OLR108" s="117"/>
      <c r="OLS108" s="117"/>
      <c r="OLT108" s="117"/>
      <c r="OLU108" s="117"/>
      <c r="OLV108" s="117"/>
      <c r="OLW108" s="117"/>
      <c r="OLX108" s="117"/>
      <c r="OLY108" s="117"/>
      <c r="OLZ108" s="117"/>
      <c r="OMA108" s="117"/>
      <c r="OMB108" s="117"/>
      <c r="OMC108" s="117"/>
      <c r="OMD108" s="117"/>
      <c r="OME108" s="117"/>
      <c r="OMF108" s="117"/>
      <c r="OMG108" s="117"/>
      <c r="OMH108" s="117"/>
      <c r="OMI108" s="117"/>
      <c r="OMJ108" s="117"/>
      <c r="OMK108" s="117"/>
      <c r="OML108" s="117"/>
      <c r="OMM108" s="117"/>
      <c r="OMN108" s="117"/>
      <c r="OMO108" s="117"/>
      <c r="OMP108" s="117"/>
      <c r="OMQ108" s="117"/>
      <c r="OMR108" s="117"/>
      <c r="OMS108" s="117"/>
      <c r="OMT108" s="117"/>
      <c r="OMU108" s="117"/>
      <c r="OMV108" s="117"/>
      <c r="OMW108" s="117"/>
      <c r="OMX108" s="117"/>
      <c r="OMY108" s="117"/>
      <c r="OMZ108" s="117"/>
      <c r="ONA108" s="117"/>
      <c r="ONB108" s="117"/>
      <c r="ONC108" s="117"/>
      <c r="OND108" s="117"/>
      <c r="ONE108" s="117"/>
      <c r="ONF108" s="117"/>
      <c r="ONG108" s="117"/>
      <c r="ONH108" s="117"/>
      <c r="ONI108" s="117"/>
      <c r="ONJ108" s="117"/>
      <c r="ONK108" s="117"/>
      <c r="ONL108" s="117"/>
      <c r="ONM108" s="117"/>
      <c r="ONN108" s="117"/>
      <c r="ONO108" s="117"/>
      <c r="ONP108" s="117"/>
      <c r="ONQ108" s="117"/>
      <c r="ONR108" s="117"/>
      <c r="ONS108" s="117"/>
      <c r="ONT108" s="117"/>
      <c r="ONU108" s="117"/>
      <c r="ONV108" s="117"/>
      <c r="ONW108" s="117"/>
      <c r="ONX108" s="117"/>
      <c r="ONY108" s="117"/>
      <c r="ONZ108" s="117"/>
      <c r="OOA108" s="117"/>
      <c r="OOB108" s="117"/>
      <c r="OOC108" s="117"/>
      <c r="OOD108" s="117"/>
      <c r="OOE108" s="117"/>
      <c r="OOF108" s="117"/>
      <c r="OOG108" s="117"/>
      <c r="OOH108" s="117"/>
      <c r="OOI108" s="117"/>
      <c r="OOJ108" s="117"/>
      <c r="OOK108" s="117"/>
      <c r="OOL108" s="117"/>
      <c r="OOM108" s="117"/>
      <c r="OON108" s="117"/>
      <c r="OOO108" s="117"/>
      <c r="OOP108" s="117"/>
      <c r="OOQ108" s="117"/>
      <c r="OOR108" s="117"/>
      <c r="OOS108" s="117"/>
      <c r="OOT108" s="117"/>
      <c r="OOU108" s="117"/>
      <c r="OOV108" s="117"/>
      <c r="OOW108" s="117"/>
      <c r="OOX108" s="117"/>
      <c r="OOY108" s="117"/>
      <c r="OOZ108" s="117"/>
      <c r="OPA108" s="117"/>
      <c r="OPB108" s="117"/>
      <c r="OPC108" s="117"/>
      <c r="OPD108" s="117"/>
      <c r="OPE108" s="117"/>
      <c r="OPF108" s="117"/>
      <c r="OPG108" s="117"/>
      <c r="OPH108" s="117"/>
      <c r="OPI108" s="117"/>
      <c r="OPJ108" s="117"/>
      <c r="OPK108" s="117"/>
      <c r="OPL108" s="117"/>
      <c r="OPM108" s="117"/>
      <c r="OPN108" s="117"/>
      <c r="OPO108" s="117"/>
      <c r="OPP108" s="117"/>
      <c r="OPQ108" s="117"/>
      <c r="OPR108" s="117"/>
      <c r="OPS108" s="117"/>
      <c r="OPT108" s="117"/>
      <c r="OPU108" s="117"/>
      <c r="OPV108" s="117"/>
      <c r="OPW108" s="117"/>
      <c r="OPX108" s="117"/>
      <c r="OPY108" s="117"/>
      <c r="OPZ108" s="117"/>
      <c r="OQA108" s="117"/>
      <c r="OQB108" s="117"/>
      <c r="OQC108" s="117"/>
      <c r="OQD108" s="117"/>
      <c r="OQE108" s="117"/>
      <c r="OQF108" s="117"/>
      <c r="OQG108" s="117"/>
      <c r="OQH108" s="117"/>
      <c r="OQI108" s="117"/>
      <c r="OQJ108" s="117"/>
      <c r="OQK108" s="117"/>
      <c r="OQL108" s="117"/>
      <c r="OQM108" s="117"/>
      <c r="OQN108" s="117"/>
      <c r="OQO108" s="117"/>
      <c r="OQP108" s="117"/>
      <c r="OQQ108" s="117"/>
      <c r="OQR108" s="117"/>
      <c r="OQS108" s="117"/>
      <c r="OQT108" s="117"/>
      <c r="OQU108" s="117"/>
      <c r="OQV108" s="117"/>
      <c r="OQW108" s="117"/>
      <c r="OQX108" s="117"/>
      <c r="OQY108" s="117"/>
      <c r="OQZ108" s="117"/>
      <c r="ORA108" s="117"/>
      <c r="ORB108" s="117"/>
      <c r="ORC108" s="117"/>
      <c r="ORD108" s="117"/>
      <c r="ORE108" s="117"/>
      <c r="ORF108" s="117"/>
      <c r="ORG108" s="117"/>
      <c r="ORH108" s="117"/>
      <c r="ORI108" s="117"/>
      <c r="ORJ108" s="117"/>
      <c r="ORK108" s="117"/>
      <c r="ORL108" s="117"/>
      <c r="ORM108" s="117"/>
      <c r="ORN108" s="117"/>
      <c r="ORO108" s="117"/>
      <c r="ORP108" s="117"/>
      <c r="ORQ108" s="117"/>
      <c r="ORR108" s="117"/>
      <c r="ORS108" s="117"/>
      <c r="ORT108" s="117"/>
      <c r="ORU108" s="117"/>
      <c r="ORV108" s="117"/>
      <c r="ORW108" s="117"/>
      <c r="ORX108" s="117"/>
      <c r="ORY108" s="117"/>
      <c r="ORZ108" s="117"/>
      <c r="OSA108" s="117"/>
      <c r="OSB108" s="117"/>
      <c r="OSC108" s="117"/>
      <c r="OSD108" s="117"/>
      <c r="OSE108" s="117"/>
      <c r="OSF108" s="117"/>
      <c r="OSG108" s="117"/>
      <c r="OSH108" s="117"/>
      <c r="OSI108" s="117"/>
      <c r="OSJ108" s="117"/>
      <c r="OSK108" s="117"/>
      <c r="OSL108" s="117"/>
      <c r="OSM108" s="117"/>
      <c r="OSN108" s="117"/>
      <c r="OSO108" s="117"/>
      <c r="OSP108" s="117"/>
      <c r="OSQ108" s="117"/>
      <c r="OSR108" s="117"/>
      <c r="OSS108" s="117"/>
      <c r="OST108" s="117"/>
      <c r="OSU108" s="117"/>
      <c r="OSV108" s="117"/>
      <c r="OSW108" s="117"/>
      <c r="OSX108" s="117"/>
      <c r="OSY108" s="117"/>
      <c r="OSZ108" s="117"/>
      <c r="OTA108" s="117"/>
      <c r="OTB108" s="117"/>
      <c r="OTC108" s="117"/>
      <c r="OTD108" s="117"/>
      <c r="OTE108" s="117"/>
      <c r="OTF108" s="117"/>
      <c r="OTG108" s="117"/>
      <c r="OTH108" s="117"/>
      <c r="OTI108" s="117"/>
      <c r="OTJ108" s="117"/>
      <c r="OTK108" s="117"/>
      <c r="OTL108" s="117"/>
      <c r="OTM108" s="117"/>
      <c r="OTN108" s="117"/>
      <c r="OTO108" s="117"/>
      <c r="OTP108" s="117"/>
      <c r="OTQ108" s="117"/>
      <c r="OTR108" s="117"/>
      <c r="OTS108" s="117"/>
      <c r="OTT108" s="117"/>
      <c r="OTU108" s="117"/>
      <c r="OTV108" s="117"/>
      <c r="OTW108" s="117"/>
      <c r="OTX108" s="117"/>
      <c r="OTY108" s="117"/>
      <c r="OTZ108" s="117"/>
      <c r="OUA108" s="117"/>
      <c r="OUB108" s="117"/>
      <c r="OUC108" s="117"/>
      <c r="OUD108" s="117"/>
      <c r="OUE108" s="117"/>
      <c r="OUF108" s="117"/>
      <c r="OUG108" s="117"/>
      <c r="OUH108" s="117"/>
      <c r="OUI108" s="117"/>
      <c r="OUJ108" s="117"/>
      <c r="OUK108" s="117"/>
      <c r="OUL108" s="117"/>
      <c r="OUM108" s="117"/>
      <c r="OUN108" s="117"/>
      <c r="OUO108" s="117"/>
      <c r="OUP108" s="117"/>
      <c r="OUQ108" s="117"/>
      <c r="OUR108" s="117"/>
      <c r="OUS108" s="117"/>
      <c r="OUT108" s="117"/>
      <c r="OUU108" s="117"/>
      <c r="OUV108" s="117"/>
      <c r="OUW108" s="117"/>
      <c r="OUX108" s="117"/>
      <c r="OUY108" s="117"/>
      <c r="OUZ108" s="117"/>
      <c r="OVA108" s="117"/>
      <c r="OVB108" s="117"/>
      <c r="OVC108" s="117"/>
      <c r="OVD108" s="117"/>
      <c r="OVE108" s="117"/>
      <c r="OVF108" s="117"/>
      <c r="OVG108" s="117"/>
      <c r="OVH108" s="117"/>
      <c r="OVI108" s="117"/>
      <c r="OVJ108" s="117"/>
      <c r="OVK108" s="117"/>
      <c r="OVL108" s="117"/>
      <c r="OVM108" s="117"/>
      <c r="OVN108" s="117"/>
      <c r="OVO108" s="117"/>
      <c r="OVP108" s="117"/>
      <c r="OVQ108" s="117"/>
      <c r="OVR108" s="117"/>
      <c r="OVS108" s="117"/>
      <c r="OVT108" s="117"/>
      <c r="OVU108" s="117"/>
      <c r="OVV108" s="117"/>
      <c r="OVW108" s="117"/>
      <c r="OVX108" s="117"/>
      <c r="OVY108" s="117"/>
      <c r="OVZ108" s="117"/>
      <c r="OWA108" s="117"/>
      <c r="OWB108" s="117"/>
      <c r="OWC108" s="117"/>
      <c r="OWD108" s="117"/>
      <c r="OWE108" s="117"/>
      <c r="OWF108" s="117"/>
      <c r="OWG108" s="117"/>
      <c r="OWH108" s="117"/>
      <c r="OWI108" s="117"/>
      <c r="OWJ108" s="117"/>
      <c r="OWK108" s="117"/>
      <c r="OWL108" s="117"/>
      <c r="OWM108" s="117"/>
      <c r="OWN108" s="117"/>
      <c r="OWO108" s="117"/>
      <c r="OWP108" s="117"/>
      <c r="OWQ108" s="117"/>
      <c r="OWR108" s="117"/>
      <c r="OWS108" s="117"/>
      <c r="OWT108" s="117"/>
      <c r="OWU108" s="117"/>
      <c r="OWV108" s="117"/>
      <c r="OWW108" s="117"/>
      <c r="OWX108" s="117"/>
      <c r="OWY108" s="117"/>
      <c r="OWZ108" s="117"/>
      <c r="OXA108" s="117"/>
      <c r="OXB108" s="117"/>
      <c r="OXC108" s="117"/>
      <c r="OXD108" s="117"/>
      <c r="OXE108" s="117"/>
      <c r="OXF108" s="117"/>
      <c r="OXG108" s="117"/>
      <c r="OXH108" s="117"/>
      <c r="OXI108" s="117"/>
      <c r="OXJ108" s="117"/>
      <c r="OXK108" s="117"/>
      <c r="OXL108" s="117"/>
      <c r="OXM108" s="117"/>
      <c r="OXN108" s="117"/>
      <c r="OXO108" s="117"/>
      <c r="OXP108" s="117"/>
      <c r="OXQ108" s="117"/>
      <c r="OXR108" s="117"/>
      <c r="OXS108" s="117"/>
      <c r="OXT108" s="117"/>
      <c r="OXU108" s="117"/>
      <c r="OXV108" s="117"/>
      <c r="OXW108" s="117"/>
      <c r="OXX108" s="117"/>
      <c r="OXY108" s="117"/>
      <c r="OXZ108" s="117"/>
      <c r="OYA108" s="117"/>
      <c r="OYB108" s="117"/>
      <c r="OYC108" s="117"/>
      <c r="OYD108" s="117"/>
      <c r="OYE108" s="117"/>
      <c r="OYF108" s="117"/>
      <c r="OYG108" s="117"/>
      <c r="OYH108" s="117"/>
      <c r="OYI108" s="117"/>
      <c r="OYJ108" s="117"/>
      <c r="OYK108" s="117"/>
      <c r="OYL108" s="117"/>
      <c r="OYM108" s="117"/>
      <c r="OYN108" s="117"/>
      <c r="OYO108" s="117"/>
      <c r="OYP108" s="117"/>
      <c r="OYQ108" s="117"/>
      <c r="OYR108" s="117"/>
      <c r="OYS108" s="117"/>
      <c r="OYT108" s="117"/>
      <c r="OYU108" s="117"/>
      <c r="OYV108" s="117"/>
      <c r="OYW108" s="117"/>
      <c r="OYX108" s="117"/>
      <c r="OYY108" s="117"/>
      <c r="OYZ108" s="117"/>
      <c r="OZA108" s="117"/>
      <c r="OZB108" s="117"/>
      <c r="OZC108" s="117"/>
      <c r="OZD108" s="117"/>
      <c r="OZE108" s="117"/>
      <c r="OZF108" s="117"/>
      <c r="OZG108" s="117"/>
      <c r="OZH108" s="117"/>
      <c r="OZI108" s="117"/>
      <c r="OZJ108" s="117"/>
      <c r="OZK108" s="117"/>
      <c r="OZL108" s="117"/>
      <c r="OZM108" s="117"/>
      <c r="OZN108" s="117"/>
      <c r="OZO108" s="117"/>
      <c r="OZP108" s="117"/>
      <c r="OZQ108" s="117"/>
      <c r="OZR108" s="117"/>
      <c r="OZS108" s="117"/>
      <c r="OZT108" s="117"/>
      <c r="OZU108" s="117"/>
      <c r="OZV108" s="117"/>
      <c r="OZW108" s="117"/>
      <c r="OZX108" s="117"/>
      <c r="OZY108" s="117"/>
      <c r="OZZ108" s="117"/>
      <c r="PAA108" s="117"/>
      <c r="PAB108" s="117"/>
      <c r="PAC108" s="117"/>
      <c r="PAD108" s="117"/>
      <c r="PAE108" s="117"/>
      <c r="PAF108" s="117"/>
      <c r="PAG108" s="117"/>
      <c r="PAH108" s="117"/>
      <c r="PAI108" s="117"/>
      <c r="PAJ108" s="117"/>
      <c r="PAK108" s="117"/>
      <c r="PAL108" s="117"/>
      <c r="PAM108" s="117"/>
      <c r="PAN108" s="117"/>
      <c r="PAO108" s="117"/>
      <c r="PAP108" s="117"/>
      <c r="PAQ108" s="117"/>
      <c r="PAR108" s="117"/>
      <c r="PAS108" s="117"/>
      <c r="PAT108" s="117"/>
      <c r="PAU108" s="117"/>
      <c r="PAV108" s="117"/>
      <c r="PAW108" s="117"/>
      <c r="PAX108" s="117"/>
      <c r="PAY108" s="117"/>
      <c r="PAZ108" s="117"/>
      <c r="PBA108" s="117"/>
      <c r="PBB108" s="117"/>
      <c r="PBC108" s="117"/>
      <c r="PBD108" s="117"/>
      <c r="PBE108" s="117"/>
      <c r="PBF108" s="117"/>
      <c r="PBG108" s="117"/>
      <c r="PBH108" s="117"/>
      <c r="PBI108" s="117"/>
      <c r="PBJ108" s="117"/>
      <c r="PBK108" s="117"/>
      <c r="PBL108" s="117"/>
      <c r="PBM108" s="117"/>
      <c r="PBN108" s="117"/>
      <c r="PBO108" s="117"/>
      <c r="PBP108" s="117"/>
      <c r="PBQ108" s="117"/>
      <c r="PBR108" s="117"/>
      <c r="PBS108" s="117"/>
      <c r="PBT108" s="117"/>
      <c r="PBU108" s="117"/>
      <c r="PBV108" s="117"/>
      <c r="PBW108" s="117"/>
      <c r="PBX108" s="117"/>
      <c r="PBY108" s="117"/>
      <c r="PBZ108" s="117"/>
      <c r="PCA108" s="117"/>
      <c r="PCB108" s="117"/>
      <c r="PCC108" s="117"/>
      <c r="PCD108" s="117"/>
      <c r="PCE108" s="117"/>
      <c r="PCF108" s="117"/>
      <c r="PCG108" s="117"/>
      <c r="PCH108" s="117"/>
      <c r="PCI108" s="117"/>
      <c r="PCJ108" s="117"/>
      <c r="PCK108" s="117"/>
      <c r="PCL108" s="117"/>
      <c r="PCM108" s="117"/>
      <c r="PCN108" s="117"/>
      <c r="PCO108" s="117"/>
      <c r="PCP108" s="117"/>
      <c r="PCQ108" s="117"/>
      <c r="PCR108" s="117"/>
      <c r="PCS108" s="117"/>
      <c r="PCT108" s="117"/>
      <c r="PCU108" s="117"/>
      <c r="PCV108" s="117"/>
      <c r="PCW108" s="117"/>
      <c r="PCX108" s="117"/>
      <c r="PCY108" s="117"/>
      <c r="PCZ108" s="117"/>
      <c r="PDA108" s="117"/>
      <c r="PDB108" s="117"/>
      <c r="PDC108" s="117"/>
      <c r="PDD108" s="117"/>
      <c r="PDE108" s="117"/>
      <c r="PDF108" s="117"/>
      <c r="PDG108" s="117"/>
      <c r="PDH108" s="117"/>
      <c r="PDI108" s="117"/>
      <c r="PDJ108" s="117"/>
      <c r="PDK108" s="117"/>
      <c r="PDL108" s="117"/>
      <c r="PDM108" s="117"/>
      <c r="PDN108" s="117"/>
      <c r="PDO108" s="117"/>
      <c r="PDP108" s="117"/>
      <c r="PDQ108" s="117"/>
      <c r="PDR108" s="117"/>
      <c r="PDS108" s="117"/>
      <c r="PDT108" s="117"/>
      <c r="PDU108" s="117"/>
      <c r="PDV108" s="117"/>
      <c r="PDW108" s="117"/>
      <c r="PDX108" s="117"/>
      <c r="PDY108" s="117"/>
      <c r="PDZ108" s="117"/>
      <c r="PEA108" s="117"/>
      <c r="PEB108" s="117"/>
      <c r="PEC108" s="117"/>
      <c r="PED108" s="117"/>
      <c r="PEE108" s="117"/>
      <c r="PEF108" s="117"/>
      <c r="PEG108" s="117"/>
      <c r="PEH108" s="117"/>
      <c r="PEI108" s="117"/>
      <c r="PEJ108" s="117"/>
      <c r="PEK108" s="117"/>
      <c r="PEL108" s="117"/>
      <c r="PEM108" s="117"/>
      <c r="PEN108" s="117"/>
      <c r="PEO108" s="117"/>
      <c r="PEP108" s="117"/>
      <c r="PEQ108" s="117"/>
      <c r="PER108" s="117"/>
      <c r="PES108" s="117"/>
      <c r="PET108" s="117"/>
      <c r="PEU108" s="117"/>
      <c r="PEV108" s="117"/>
      <c r="PEW108" s="117"/>
      <c r="PEX108" s="117"/>
      <c r="PEY108" s="117"/>
      <c r="PEZ108" s="117"/>
      <c r="PFA108" s="117"/>
      <c r="PFB108" s="117"/>
      <c r="PFC108" s="117"/>
      <c r="PFD108" s="117"/>
      <c r="PFE108" s="117"/>
      <c r="PFF108" s="117"/>
      <c r="PFG108" s="117"/>
      <c r="PFH108" s="117"/>
      <c r="PFI108" s="117"/>
      <c r="PFJ108" s="117"/>
      <c r="PFK108" s="117"/>
      <c r="PFL108" s="117"/>
      <c r="PFM108" s="117"/>
      <c r="PFN108" s="117"/>
      <c r="PFO108" s="117"/>
      <c r="PFP108" s="117"/>
      <c r="PFQ108" s="117"/>
      <c r="PFR108" s="117"/>
      <c r="PFS108" s="117"/>
      <c r="PFT108" s="117"/>
      <c r="PFU108" s="117"/>
      <c r="PFV108" s="117"/>
      <c r="PFW108" s="117"/>
      <c r="PFX108" s="117"/>
      <c r="PFY108" s="117"/>
      <c r="PFZ108" s="117"/>
      <c r="PGA108" s="117"/>
      <c r="PGB108" s="117"/>
      <c r="PGC108" s="117"/>
      <c r="PGD108" s="117"/>
      <c r="PGE108" s="117"/>
      <c r="PGF108" s="117"/>
      <c r="PGG108" s="117"/>
      <c r="PGH108" s="117"/>
      <c r="PGI108" s="117"/>
      <c r="PGJ108" s="117"/>
      <c r="PGK108" s="117"/>
      <c r="PGL108" s="117"/>
      <c r="PGM108" s="117"/>
      <c r="PGN108" s="117"/>
      <c r="PGO108" s="117"/>
      <c r="PGP108" s="117"/>
      <c r="PGQ108" s="117"/>
      <c r="PGR108" s="117"/>
      <c r="PGS108" s="117"/>
      <c r="PGT108" s="117"/>
      <c r="PGU108" s="117"/>
      <c r="PGV108" s="117"/>
      <c r="PGW108" s="117"/>
      <c r="PGX108" s="117"/>
      <c r="PGY108" s="117"/>
      <c r="PGZ108" s="117"/>
      <c r="PHA108" s="117"/>
      <c r="PHB108" s="117"/>
      <c r="PHC108" s="117"/>
      <c r="PHD108" s="117"/>
      <c r="PHE108" s="117"/>
      <c r="PHF108" s="117"/>
      <c r="PHG108" s="117"/>
      <c r="PHH108" s="117"/>
      <c r="PHI108" s="117"/>
      <c r="PHJ108" s="117"/>
      <c r="PHK108" s="117"/>
      <c r="PHL108" s="117"/>
      <c r="PHM108" s="117"/>
      <c r="PHN108" s="117"/>
      <c r="PHO108" s="117"/>
      <c r="PHP108" s="117"/>
      <c r="PHQ108" s="117"/>
      <c r="PHR108" s="117"/>
      <c r="PHS108" s="117"/>
      <c r="PHT108" s="117"/>
      <c r="PHU108" s="117"/>
      <c r="PHV108" s="117"/>
      <c r="PHW108" s="117"/>
      <c r="PHX108" s="117"/>
      <c r="PHY108" s="117"/>
      <c r="PHZ108" s="117"/>
      <c r="PIA108" s="117"/>
      <c r="PIB108" s="117"/>
      <c r="PIC108" s="117"/>
      <c r="PID108" s="117"/>
      <c r="PIE108" s="117"/>
      <c r="PIF108" s="117"/>
      <c r="PIG108" s="117"/>
      <c r="PIH108" s="117"/>
      <c r="PII108" s="117"/>
      <c r="PIJ108" s="117"/>
      <c r="PIK108" s="117"/>
      <c r="PIL108" s="117"/>
      <c r="PIM108" s="117"/>
      <c r="PIN108" s="117"/>
      <c r="PIO108" s="117"/>
      <c r="PIP108" s="117"/>
      <c r="PIQ108" s="117"/>
      <c r="PIR108" s="117"/>
      <c r="PIS108" s="117"/>
      <c r="PIT108" s="117"/>
      <c r="PIU108" s="117"/>
      <c r="PIV108" s="117"/>
      <c r="PIW108" s="117"/>
      <c r="PIX108" s="117"/>
      <c r="PIY108" s="117"/>
      <c r="PIZ108" s="117"/>
      <c r="PJA108" s="117"/>
      <c r="PJB108" s="117"/>
      <c r="PJC108" s="117"/>
      <c r="PJD108" s="117"/>
      <c r="PJE108" s="117"/>
      <c r="PJF108" s="117"/>
      <c r="PJG108" s="117"/>
      <c r="PJH108" s="117"/>
      <c r="PJI108" s="117"/>
      <c r="PJJ108" s="117"/>
      <c r="PJK108" s="117"/>
      <c r="PJL108" s="117"/>
      <c r="PJM108" s="117"/>
      <c r="PJN108" s="117"/>
      <c r="PJO108" s="117"/>
      <c r="PJP108" s="117"/>
      <c r="PJQ108" s="117"/>
      <c r="PJR108" s="117"/>
      <c r="PJS108" s="117"/>
      <c r="PJT108" s="117"/>
      <c r="PJU108" s="117"/>
      <c r="PJV108" s="117"/>
      <c r="PJW108" s="117"/>
      <c r="PJX108" s="117"/>
      <c r="PJY108" s="117"/>
      <c r="PJZ108" s="117"/>
      <c r="PKA108" s="117"/>
      <c r="PKB108" s="117"/>
      <c r="PKC108" s="117"/>
      <c r="PKD108" s="117"/>
      <c r="PKE108" s="117"/>
      <c r="PKF108" s="117"/>
      <c r="PKG108" s="117"/>
      <c r="PKH108" s="117"/>
      <c r="PKI108" s="117"/>
      <c r="PKJ108" s="117"/>
      <c r="PKK108" s="117"/>
      <c r="PKL108" s="117"/>
      <c r="PKM108" s="117"/>
      <c r="PKN108" s="117"/>
      <c r="PKO108" s="117"/>
      <c r="PKP108" s="117"/>
      <c r="PKQ108" s="117"/>
      <c r="PKR108" s="117"/>
      <c r="PKS108" s="117"/>
      <c r="PKT108" s="117"/>
      <c r="PKU108" s="117"/>
      <c r="PKV108" s="117"/>
      <c r="PKW108" s="117"/>
      <c r="PKX108" s="117"/>
      <c r="PKY108" s="117"/>
      <c r="PKZ108" s="117"/>
      <c r="PLA108" s="117"/>
      <c r="PLB108" s="117"/>
      <c r="PLC108" s="117"/>
      <c r="PLD108" s="117"/>
      <c r="PLE108" s="117"/>
      <c r="PLF108" s="117"/>
      <c r="PLG108" s="117"/>
      <c r="PLH108" s="117"/>
      <c r="PLI108" s="117"/>
      <c r="PLJ108" s="117"/>
      <c r="PLK108" s="117"/>
      <c r="PLL108" s="117"/>
      <c r="PLM108" s="117"/>
      <c r="PLN108" s="117"/>
      <c r="PLO108" s="117"/>
      <c r="PLP108" s="117"/>
      <c r="PLQ108" s="117"/>
      <c r="PLR108" s="117"/>
      <c r="PLS108" s="117"/>
      <c r="PLT108" s="117"/>
      <c r="PLU108" s="117"/>
      <c r="PLV108" s="117"/>
      <c r="PLW108" s="117"/>
      <c r="PLX108" s="117"/>
      <c r="PLY108" s="117"/>
      <c r="PLZ108" s="117"/>
      <c r="PMA108" s="117"/>
      <c r="PMB108" s="117"/>
      <c r="PMC108" s="117"/>
      <c r="PMD108" s="117"/>
      <c r="PME108" s="117"/>
      <c r="PMF108" s="117"/>
      <c r="PMG108" s="117"/>
      <c r="PMH108" s="117"/>
      <c r="PMI108" s="117"/>
      <c r="PMJ108" s="117"/>
      <c r="PMK108" s="117"/>
      <c r="PML108" s="117"/>
      <c r="PMM108" s="117"/>
      <c r="PMN108" s="117"/>
      <c r="PMO108" s="117"/>
      <c r="PMP108" s="117"/>
      <c r="PMQ108" s="117"/>
      <c r="PMR108" s="117"/>
      <c r="PMS108" s="117"/>
      <c r="PMT108" s="117"/>
      <c r="PMU108" s="117"/>
      <c r="PMV108" s="117"/>
      <c r="PMW108" s="117"/>
      <c r="PMX108" s="117"/>
      <c r="PMY108" s="117"/>
      <c r="PMZ108" s="117"/>
      <c r="PNA108" s="117"/>
      <c r="PNB108" s="117"/>
      <c r="PNC108" s="117"/>
      <c r="PND108" s="117"/>
      <c r="PNE108" s="117"/>
      <c r="PNF108" s="117"/>
      <c r="PNG108" s="117"/>
      <c r="PNH108" s="117"/>
      <c r="PNI108" s="117"/>
      <c r="PNJ108" s="117"/>
      <c r="PNK108" s="117"/>
      <c r="PNL108" s="117"/>
      <c r="PNM108" s="117"/>
      <c r="PNN108" s="117"/>
      <c r="PNO108" s="117"/>
      <c r="PNP108" s="117"/>
      <c r="PNQ108" s="117"/>
      <c r="PNR108" s="117"/>
      <c r="PNS108" s="117"/>
      <c r="PNT108" s="117"/>
      <c r="PNU108" s="117"/>
      <c r="PNV108" s="117"/>
      <c r="PNW108" s="117"/>
      <c r="PNX108" s="117"/>
      <c r="PNY108" s="117"/>
      <c r="PNZ108" s="117"/>
      <c r="POA108" s="117"/>
      <c r="POB108" s="117"/>
      <c r="POC108" s="117"/>
      <c r="POD108" s="117"/>
      <c r="POE108" s="117"/>
      <c r="POF108" s="117"/>
      <c r="POG108" s="117"/>
      <c r="POH108" s="117"/>
      <c r="POI108" s="117"/>
      <c r="POJ108" s="117"/>
      <c r="POK108" s="117"/>
      <c r="POL108" s="117"/>
      <c r="POM108" s="117"/>
      <c r="PON108" s="117"/>
      <c r="POO108" s="117"/>
      <c r="POP108" s="117"/>
      <c r="POQ108" s="117"/>
      <c r="POR108" s="117"/>
      <c r="POS108" s="117"/>
      <c r="POT108" s="117"/>
      <c r="POU108" s="117"/>
      <c r="POV108" s="117"/>
      <c r="POW108" s="117"/>
      <c r="POX108" s="117"/>
      <c r="POY108" s="117"/>
      <c r="POZ108" s="117"/>
      <c r="PPA108" s="117"/>
      <c r="PPB108" s="117"/>
      <c r="PPC108" s="117"/>
      <c r="PPD108" s="117"/>
      <c r="PPE108" s="117"/>
      <c r="PPF108" s="117"/>
      <c r="PPG108" s="117"/>
      <c r="PPH108" s="117"/>
      <c r="PPI108" s="117"/>
      <c r="PPJ108" s="117"/>
      <c r="PPK108" s="117"/>
      <c r="PPL108" s="117"/>
      <c r="PPM108" s="117"/>
      <c r="PPN108" s="117"/>
      <c r="PPO108" s="117"/>
      <c r="PPP108" s="117"/>
      <c r="PPQ108" s="117"/>
      <c r="PPR108" s="117"/>
      <c r="PPS108" s="117"/>
      <c r="PPT108" s="117"/>
      <c r="PPU108" s="117"/>
      <c r="PPV108" s="117"/>
      <c r="PPW108" s="117"/>
      <c r="PPX108" s="117"/>
      <c r="PPY108" s="117"/>
      <c r="PPZ108" s="117"/>
      <c r="PQA108" s="117"/>
      <c r="PQB108" s="117"/>
      <c r="PQC108" s="117"/>
      <c r="PQD108" s="117"/>
      <c r="PQE108" s="117"/>
      <c r="PQF108" s="117"/>
      <c r="PQG108" s="117"/>
      <c r="PQH108" s="117"/>
      <c r="PQI108" s="117"/>
      <c r="PQJ108" s="117"/>
      <c r="PQK108" s="117"/>
      <c r="PQL108" s="117"/>
      <c r="PQM108" s="117"/>
      <c r="PQN108" s="117"/>
      <c r="PQO108" s="117"/>
      <c r="PQP108" s="117"/>
      <c r="PQQ108" s="117"/>
      <c r="PQR108" s="117"/>
      <c r="PQS108" s="117"/>
      <c r="PQT108" s="117"/>
      <c r="PQU108" s="117"/>
      <c r="PQV108" s="117"/>
      <c r="PQW108" s="117"/>
      <c r="PQX108" s="117"/>
      <c r="PQY108" s="117"/>
      <c r="PQZ108" s="117"/>
      <c r="PRA108" s="117"/>
      <c r="PRB108" s="117"/>
      <c r="PRC108" s="117"/>
      <c r="PRD108" s="117"/>
      <c r="PRE108" s="117"/>
      <c r="PRF108" s="117"/>
      <c r="PRG108" s="117"/>
      <c r="PRH108" s="117"/>
      <c r="PRI108" s="117"/>
      <c r="PRJ108" s="117"/>
      <c r="PRK108" s="117"/>
      <c r="PRL108" s="117"/>
      <c r="PRM108" s="117"/>
      <c r="PRN108" s="117"/>
      <c r="PRO108" s="117"/>
      <c r="PRP108" s="117"/>
      <c r="PRQ108" s="117"/>
      <c r="PRR108" s="117"/>
      <c r="PRS108" s="117"/>
      <c r="PRT108" s="117"/>
      <c r="PRU108" s="117"/>
      <c r="PRV108" s="117"/>
      <c r="PRW108" s="117"/>
      <c r="PRX108" s="117"/>
      <c r="PRY108" s="117"/>
      <c r="PRZ108" s="117"/>
      <c r="PSA108" s="117"/>
      <c r="PSB108" s="117"/>
      <c r="PSC108" s="117"/>
      <c r="PSD108" s="117"/>
      <c r="PSE108" s="117"/>
      <c r="PSF108" s="117"/>
      <c r="PSG108" s="117"/>
      <c r="PSH108" s="117"/>
      <c r="PSI108" s="117"/>
      <c r="PSJ108" s="117"/>
      <c r="PSK108" s="117"/>
      <c r="PSL108" s="117"/>
      <c r="PSM108" s="117"/>
      <c r="PSN108" s="117"/>
      <c r="PSO108" s="117"/>
      <c r="PSP108" s="117"/>
      <c r="PSQ108" s="117"/>
      <c r="PSR108" s="117"/>
      <c r="PSS108" s="117"/>
      <c r="PST108" s="117"/>
      <c r="PSU108" s="117"/>
      <c r="PSV108" s="117"/>
      <c r="PSW108" s="117"/>
      <c r="PSX108" s="117"/>
      <c r="PSY108" s="117"/>
      <c r="PSZ108" s="117"/>
      <c r="PTA108" s="117"/>
      <c r="PTB108" s="117"/>
      <c r="PTC108" s="117"/>
      <c r="PTD108" s="117"/>
      <c r="PTE108" s="117"/>
      <c r="PTF108" s="117"/>
      <c r="PTG108" s="117"/>
      <c r="PTH108" s="117"/>
      <c r="PTI108" s="117"/>
      <c r="PTJ108" s="117"/>
      <c r="PTK108" s="117"/>
      <c r="PTL108" s="117"/>
      <c r="PTM108" s="117"/>
      <c r="PTN108" s="117"/>
      <c r="PTO108" s="117"/>
      <c r="PTP108" s="117"/>
      <c r="PTQ108" s="117"/>
      <c r="PTR108" s="117"/>
      <c r="PTS108" s="117"/>
      <c r="PTT108" s="117"/>
      <c r="PTU108" s="117"/>
      <c r="PTV108" s="117"/>
      <c r="PTW108" s="117"/>
      <c r="PTX108" s="117"/>
      <c r="PTY108" s="117"/>
      <c r="PTZ108" s="117"/>
      <c r="PUA108" s="117"/>
      <c r="PUB108" s="117"/>
      <c r="PUC108" s="117"/>
      <c r="PUD108" s="117"/>
      <c r="PUE108" s="117"/>
      <c r="PUF108" s="117"/>
      <c r="PUG108" s="117"/>
      <c r="PUH108" s="117"/>
      <c r="PUI108" s="117"/>
      <c r="PUJ108" s="117"/>
      <c r="PUK108" s="117"/>
      <c r="PUL108" s="117"/>
      <c r="PUM108" s="117"/>
      <c r="PUN108" s="117"/>
      <c r="PUO108" s="117"/>
      <c r="PUP108" s="117"/>
      <c r="PUQ108" s="117"/>
      <c r="PUR108" s="117"/>
      <c r="PUS108" s="117"/>
      <c r="PUT108" s="117"/>
      <c r="PUU108" s="117"/>
      <c r="PUV108" s="117"/>
      <c r="PUW108" s="117"/>
      <c r="PUX108" s="117"/>
      <c r="PUY108" s="117"/>
      <c r="PUZ108" s="117"/>
      <c r="PVA108" s="117"/>
      <c r="PVB108" s="117"/>
      <c r="PVC108" s="117"/>
      <c r="PVD108" s="117"/>
      <c r="PVE108" s="117"/>
      <c r="PVF108" s="117"/>
      <c r="PVG108" s="117"/>
      <c r="PVH108" s="117"/>
      <c r="PVI108" s="117"/>
      <c r="PVJ108" s="117"/>
      <c r="PVK108" s="117"/>
      <c r="PVL108" s="117"/>
      <c r="PVM108" s="117"/>
      <c r="PVN108" s="117"/>
      <c r="PVO108" s="117"/>
      <c r="PVP108" s="117"/>
      <c r="PVQ108" s="117"/>
      <c r="PVR108" s="117"/>
      <c r="PVS108" s="117"/>
      <c r="PVT108" s="117"/>
      <c r="PVU108" s="117"/>
      <c r="PVV108" s="117"/>
      <c r="PVW108" s="117"/>
      <c r="PVX108" s="117"/>
      <c r="PVY108" s="117"/>
      <c r="PVZ108" s="117"/>
      <c r="PWA108" s="117"/>
      <c r="PWB108" s="117"/>
      <c r="PWC108" s="117"/>
      <c r="PWD108" s="117"/>
      <c r="PWE108" s="117"/>
      <c r="PWF108" s="117"/>
      <c r="PWG108" s="117"/>
      <c r="PWH108" s="117"/>
      <c r="PWI108" s="117"/>
      <c r="PWJ108" s="117"/>
      <c r="PWK108" s="117"/>
      <c r="PWL108" s="117"/>
      <c r="PWM108" s="117"/>
      <c r="PWN108" s="117"/>
      <c r="PWO108" s="117"/>
      <c r="PWP108" s="117"/>
      <c r="PWQ108" s="117"/>
      <c r="PWR108" s="117"/>
      <c r="PWS108" s="117"/>
      <c r="PWT108" s="117"/>
      <c r="PWU108" s="117"/>
      <c r="PWV108" s="117"/>
      <c r="PWW108" s="117"/>
      <c r="PWX108" s="117"/>
      <c r="PWY108" s="117"/>
      <c r="PWZ108" s="117"/>
      <c r="PXA108" s="117"/>
      <c r="PXB108" s="117"/>
      <c r="PXC108" s="117"/>
      <c r="PXD108" s="117"/>
      <c r="PXE108" s="117"/>
      <c r="PXF108" s="117"/>
      <c r="PXG108" s="117"/>
      <c r="PXH108" s="117"/>
      <c r="PXI108" s="117"/>
      <c r="PXJ108" s="117"/>
      <c r="PXK108" s="117"/>
      <c r="PXL108" s="117"/>
      <c r="PXM108" s="117"/>
      <c r="PXN108" s="117"/>
      <c r="PXO108" s="117"/>
      <c r="PXP108" s="117"/>
      <c r="PXQ108" s="117"/>
      <c r="PXR108" s="117"/>
      <c r="PXS108" s="117"/>
      <c r="PXT108" s="117"/>
      <c r="PXU108" s="117"/>
      <c r="PXV108" s="117"/>
      <c r="PXW108" s="117"/>
      <c r="PXX108" s="117"/>
      <c r="PXY108" s="117"/>
      <c r="PXZ108" s="117"/>
      <c r="PYA108" s="117"/>
      <c r="PYB108" s="117"/>
      <c r="PYC108" s="117"/>
      <c r="PYD108" s="117"/>
      <c r="PYE108" s="117"/>
      <c r="PYF108" s="117"/>
      <c r="PYG108" s="117"/>
      <c r="PYH108" s="117"/>
      <c r="PYI108" s="117"/>
      <c r="PYJ108" s="117"/>
      <c r="PYK108" s="117"/>
      <c r="PYL108" s="117"/>
      <c r="PYM108" s="117"/>
      <c r="PYN108" s="117"/>
      <c r="PYO108" s="117"/>
      <c r="PYP108" s="117"/>
      <c r="PYQ108" s="117"/>
      <c r="PYR108" s="117"/>
      <c r="PYS108" s="117"/>
      <c r="PYT108" s="117"/>
      <c r="PYU108" s="117"/>
      <c r="PYV108" s="117"/>
      <c r="PYW108" s="117"/>
      <c r="PYX108" s="117"/>
      <c r="PYY108" s="117"/>
      <c r="PYZ108" s="117"/>
      <c r="PZA108" s="117"/>
      <c r="PZB108" s="117"/>
      <c r="PZC108" s="117"/>
      <c r="PZD108" s="117"/>
      <c r="PZE108" s="117"/>
      <c r="PZF108" s="117"/>
      <c r="PZG108" s="117"/>
      <c r="PZH108" s="117"/>
      <c r="PZI108" s="117"/>
      <c r="PZJ108" s="117"/>
      <c r="PZK108" s="117"/>
      <c r="PZL108" s="117"/>
      <c r="PZM108" s="117"/>
      <c r="PZN108" s="117"/>
      <c r="PZO108" s="117"/>
      <c r="PZP108" s="117"/>
      <c r="PZQ108" s="117"/>
      <c r="PZR108" s="117"/>
      <c r="PZS108" s="117"/>
      <c r="PZT108" s="117"/>
      <c r="PZU108" s="117"/>
      <c r="PZV108" s="117"/>
      <c r="PZW108" s="117"/>
      <c r="PZX108" s="117"/>
      <c r="PZY108" s="117"/>
      <c r="PZZ108" s="117"/>
      <c r="QAA108" s="117"/>
      <c r="QAB108" s="117"/>
      <c r="QAC108" s="117"/>
      <c r="QAD108" s="117"/>
      <c r="QAE108" s="117"/>
      <c r="QAF108" s="117"/>
      <c r="QAG108" s="117"/>
      <c r="QAH108" s="117"/>
      <c r="QAI108" s="117"/>
      <c r="QAJ108" s="117"/>
      <c r="QAK108" s="117"/>
      <c r="QAL108" s="117"/>
      <c r="QAM108" s="117"/>
      <c r="QAN108" s="117"/>
      <c r="QAO108" s="117"/>
      <c r="QAP108" s="117"/>
      <c r="QAQ108" s="117"/>
      <c r="QAR108" s="117"/>
      <c r="QAS108" s="117"/>
      <c r="QAT108" s="117"/>
      <c r="QAU108" s="117"/>
      <c r="QAV108" s="117"/>
      <c r="QAW108" s="117"/>
      <c r="QAX108" s="117"/>
      <c r="QAY108" s="117"/>
      <c r="QAZ108" s="117"/>
      <c r="QBA108" s="117"/>
      <c r="QBB108" s="117"/>
      <c r="QBC108" s="117"/>
      <c r="QBD108" s="117"/>
      <c r="QBE108" s="117"/>
      <c r="QBF108" s="117"/>
      <c r="QBG108" s="117"/>
      <c r="QBH108" s="117"/>
      <c r="QBI108" s="117"/>
      <c r="QBJ108" s="117"/>
      <c r="QBK108" s="117"/>
      <c r="QBL108" s="117"/>
      <c r="QBM108" s="117"/>
      <c r="QBN108" s="117"/>
      <c r="QBO108" s="117"/>
      <c r="QBP108" s="117"/>
      <c r="QBQ108" s="117"/>
      <c r="QBR108" s="117"/>
      <c r="QBS108" s="117"/>
      <c r="QBT108" s="117"/>
      <c r="QBU108" s="117"/>
      <c r="QBV108" s="117"/>
      <c r="QBW108" s="117"/>
      <c r="QBX108" s="117"/>
      <c r="QBY108" s="117"/>
      <c r="QBZ108" s="117"/>
      <c r="QCA108" s="117"/>
      <c r="QCB108" s="117"/>
      <c r="QCC108" s="117"/>
      <c r="QCD108" s="117"/>
      <c r="QCE108" s="117"/>
      <c r="QCF108" s="117"/>
      <c r="QCG108" s="117"/>
      <c r="QCH108" s="117"/>
      <c r="QCI108" s="117"/>
      <c r="QCJ108" s="117"/>
      <c r="QCK108" s="117"/>
      <c r="QCL108" s="117"/>
      <c r="QCM108" s="117"/>
      <c r="QCN108" s="117"/>
      <c r="QCO108" s="117"/>
      <c r="QCP108" s="117"/>
      <c r="QCQ108" s="117"/>
      <c r="QCR108" s="117"/>
      <c r="QCS108" s="117"/>
      <c r="QCT108" s="117"/>
      <c r="QCU108" s="117"/>
      <c r="QCV108" s="117"/>
      <c r="QCW108" s="117"/>
      <c r="QCX108" s="117"/>
      <c r="QCY108" s="117"/>
      <c r="QCZ108" s="117"/>
      <c r="QDA108" s="117"/>
      <c r="QDB108" s="117"/>
      <c r="QDC108" s="117"/>
      <c r="QDD108" s="117"/>
      <c r="QDE108" s="117"/>
      <c r="QDF108" s="117"/>
      <c r="QDG108" s="117"/>
      <c r="QDH108" s="117"/>
      <c r="QDI108" s="117"/>
      <c r="QDJ108" s="117"/>
      <c r="QDK108" s="117"/>
      <c r="QDL108" s="117"/>
      <c r="QDM108" s="117"/>
      <c r="QDN108" s="117"/>
      <c r="QDO108" s="117"/>
      <c r="QDP108" s="117"/>
      <c r="QDQ108" s="117"/>
      <c r="QDR108" s="117"/>
      <c r="QDS108" s="117"/>
      <c r="QDT108" s="117"/>
      <c r="QDU108" s="117"/>
      <c r="QDV108" s="117"/>
      <c r="QDW108" s="117"/>
      <c r="QDX108" s="117"/>
      <c r="QDY108" s="117"/>
      <c r="QDZ108" s="117"/>
      <c r="QEA108" s="117"/>
      <c r="QEB108" s="117"/>
      <c r="QEC108" s="117"/>
      <c r="QED108" s="117"/>
      <c r="QEE108" s="117"/>
      <c r="QEF108" s="117"/>
      <c r="QEG108" s="117"/>
      <c r="QEH108" s="117"/>
      <c r="QEI108" s="117"/>
      <c r="QEJ108" s="117"/>
      <c r="QEK108" s="117"/>
      <c r="QEL108" s="117"/>
      <c r="QEM108" s="117"/>
      <c r="QEN108" s="117"/>
      <c r="QEO108" s="117"/>
      <c r="QEP108" s="117"/>
      <c r="QEQ108" s="117"/>
      <c r="QER108" s="117"/>
      <c r="QES108" s="117"/>
      <c r="QET108" s="117"/>
      <c r="QEU108" s="117"/>
      <c r="QEV108" s="117"/>
      <c r="QEW108" s="117"/>
      <c r="QEX108" s="117"/>
      <c r="QEY108" s="117"/>
      <c r="QEZ108" s="117"/>
      <c r="QFA108" s="117"/>
      <c r="QFB108" s="117"/>
      <c r="QFC108" s="117"/>
      <c r="QFD108" s="117"/>
      <c r="QFE108" s="117"/>
      <c r="QFF108" s="117"/>
      <c r="QFG108" s="117"/>
      <c r="QFH108" s="117"/>
      <c r="QFI108" s="117"/>
      <c r="QFJ108" s="117"/>
      <c r="QFK108" s="117"/>
      <c r="QFL108" s="117"/>
      <c r="QFM108" s="117"/>
      <c r="QFN108" s="117"/>
      <c r="QFO108" s="117"/>
      <c r="QFP108" s="117"/>
      <c r="QFQ108" s="117"/>
      <c r="QFR108" s="117"/>
      <c r="QFS108" s="117"/>
      <c r="QFT108" s="117"/>
      <c r="QFU108" s="117"/>
      <c r="QFV108" s="117"/>
      <c r="QFW108" s="117"/>
      <c r="QFX108" s="117"/>
      <c r="QFY108" s="117"/>
      <c r="QFZ108" s="117"/>
      <c r="QGA108" s="117"/>
      <c r="QGB108" s="117"/>
      <c r="QGC108" s="117"/>
      <c r="QGD108" s="117"/>
      <c r="QGE108" s="117"/>
      <c r="QGF108" s="117"/>
      <c r="QGG108" s="117"/>
      <c r="QGH108" s="117"/>
      <c r="QGI108" s="117"/>
      <c r="QGJ108" s="117"/>
      <c r="QGK108" s="117"/>
      <c r="QGL108" s="117"/>
      <c r="QGM108" s="117"/>
      <c r="QGN108" s="117"/>
      <c r="QGO108" s="117"/>
      <c r="QGP108" s="117"/>
      <c r="QGQ108" s="117"/>
      <c r="QGR108" s="117"/>
      <c r="QGS108" s="117"/>
      <c r="QGT108" s="117"/>
      <c r="QGU108" s="117"/>
      <c r="QGV108" s="117"/>
      <c r="QGW108" s="117"/>
      <c r="QGX108" s="117"/>
      <c r="QGY108" s="117"/>
      <c r="QGZ108" s="117"/>
      <c r="QHA108" s="117"/>
      <c r="QHB108" s="117"/>
      <c r="QHC108" s="117"/>
      <c r="QHD108" s="117"/>
      <c r="QHE108" s="117"/>
      <c r="QHF108" s="117"/>
      <c r="QHG108" s="117"/>
      <c r="QHH108" s="117"/>
      <c r="QHI108" s="117"/>
      <c r="QHJ108" s="117"/>
      <c r="QHK108" s="117"/>
      <c r="QHL108" s="117"/>
      <c r="QHM108" s="117"/>
      <c r="QHN108" s="117"/>
      <c r="QHO108" s="117"/>
      <c r="QHP108" s="117"/>
      <c r="QHQ108" s="117"/>
      <c r="QHR108" s="117"/>
      <c r="QHS108" s="117"/>
      <c r="QHT108" s="117"/>
      <c r="QHU108" s="117"/>
      <c r="QHV108" s="117"/>
      <c r="QHW108" s="117"/>
      <c r="QHX108" s="117"/>
      <c r="QHY108" s="117"/>
      <c r="QHZ108" s="117"/>
      <c r="QIA108" s="117"/>
      <c r="QIB108" s="117"/>
      <c r="QIC108" s="117"/>
      <c r="QID108" s="117"/>
      <c r="QIE108" s="117"/>
      <c r="QIF108" s="117"/>
      <c r="QIG108" s="117"/>
      <c r="QIH108" s="117"/>
      <c r="QII108" s="117"/>
      <c r="QIJ108" s="117"/>
      <c r="QIK108" s="117"/>
      <c r="QIL108" s="117"/>
      <c r="QIM108" s="117"/>
      <c r="QIN108" s="117"/>
      <c r="QIO108" s="117"/>
      <c r="QIP108" s="117"/>
      <c r="QIQ108" s="117"/>
      <c r="QIR108" s="117"/>
      <c r="QIS108" s="117"/>
      <c r="QIT108" s="117"/>
      <c r="QIU108" s="117"/>
      <c r="QIV108" s="117"/>
      <c r="QIW108" s="117"/>
      <c r="QIX108" s="117"/>
      <c r="QIY108" s="117"/>
      <c r="QIZ108" s="117"/>
      <c r="QJA108" s="117"/>
      <c r="QJB108" s="117"/>
      <c r="QJC108" s="117"/>
      <c r="QJD108" s="117"/>
      <c r="QJE108" s="117"/>
      <c r="QJF108" s="117"/>
      <c r="QJG108" s="117"/>
      <c r="QJH108" s="117"/>
      <c r="QJI108" s="117"/>
      <c r="QJJ108" s="117"/>
      <c r="QJK108" s="117"/>
      <c r="QJL108" s="117"/>
      <c r="QJM108" s="117"/>
      <c r="QJN108" s="117"/>
      <c r="QJO108" s="117"/>
      <c r="QJP108" s="117"/>
      <c r="QJQ108" s="117"/>
      <c r="QJR108" s="117"/>
      <c r="QJS108" s="117"/>
      <c r="QJT108" s="117"/>
      <c r="QJU108" s="117"/>
      <c r="QJV108" s="117"/>
      <c r="QJW108" s="117"/>
      <c r="QJX108" s="117"/>
      <c r="QJY108" s="117"/>
      <c r="QJZ108" s="117"/>
      <c r="QKA108" s="117"/>
      <c r="QKB108" s="117"/>
      <c r="QKC108" s="117"/>
      <c r="QKD108" s="117"/>
      <c r="QKE108" s="117"/>
      <c r="QKF108" s="117"/>
      <c r="QKG108" s="117"/>
      <c r="QKH108" s="117"/>
      <c r="QKI108" s="117"/>
      <c r="QKJ108" s="117"/>
      <c r="QKK108" s="117"/>
      <c r="QKL108" s="117"/>
      <c r="QKM108" s="117"/>
      <c r="QKN108" s="117"/>
      <c r="QKO108" s="117"/>
      <c r="QKP108" s="117"/>
      <c r="QKQ108" s="117"/>
      <c r="QKR108" s="117"/>
      <c r="QKS108" s="117"/>
      <c r="QKT108" s="117"/>
      <c r="QKU108" s="117"/>
      <c r="QKV108" s="117"/>
      <c r="QKW108" s="117"/>
      <c r="QKX108" s="117"/>
      <c r="QKY108" s="117"/>
      <c r="QKZ108" s="117"/>
      <c r="QLA108" s="117"/>
      <c r="QLB108" s="117"/>
      <c r="QLC108" s="117"/>
      <c r="QLD108" s="117"/>
      <c r="QLE108" s="117"/>
      <c r="QLF108" s="117"/>
      <c r="QLG108" s="117"/>
      <c r="QLH108" s="117"/>
      <c r="QLI108" s="117"/>
      <c r="QLJ108" s="117"/>
      <c r="QLK108" s="117"/>
      <c r="QLL108" s="117"/>
      <c r="QLM108" s="117"/>
      <c r="QLN108" s="117"/>
      <c r="QLO108" s="117"/>
      <c r="QLP108" s="117"/>
      <c r="QLQ108" s="117"/>
      <c r="QLR108" s="117"/>
      <c r="QLS108" s="117"/>
      <c r="QLT108" s="117"/>
      <c r="QLU108" s="117"/>
      <c r="QLV108" s="117"/>
      <c r="QLW108" s="117"/>
      <c r="QLX108" s="117"/>
      <c r="QLY108" s="117"/>
      <c r="QLZ108" s="117"/>
      <c r="QMA108" s="117"/>
      <c r="QMB108" s="117"/>
      <c r="QMC108" s="117"/>
      <c r="QMD108" s="117"/>
      <c r="QME108" s="117"/>
      <c r="QMF108" s="117"/>
      <c r="QMG108" s="117"/>
      <c r="QMH108" s="117"/>
      <c r="QMI108" s="117"/>
      <c r="QMJ108" s="117"/>
      <c r="QMK108" s="117"/>
      <c r="QML108" s="117"/>
      <c r="QMM108" s="117"/>
      <c r="QMN108" s="117"/>
      <c r="QMO108" s="117"/>
      <c r="QMP108" s="117"/>
      <c r="QMQ108" s="117"/>
      <c r="QMR108" s="117"/>
      <c r="QMS108" s="117"/>
      <c r="QMT108" s="117"/>
      <c r="QMU108" s="117"/>
      <c r="QMV108" s="117"/>
      <c r="QMW108" s="117"/>
      <c r="QMX108" s="117"/>
      <c r="QMY108" s="117"/>
      <c r="QMZ108" s="117"/>
      <c r="QNA108" s="117"/>
      <c r="QNB108" s="117"/>
      <c r="QNC108" s="117"/>
      <c r="QND108" s="117"/>
      <c r="QNE108" s="117"/>
      <c r="QNF108" s="117"/>
      <c r="QNG108" s="117"/>
      <c r="QNH108" s="117"/>
      <c r="QNI108" s="117"/>
      <c r="QNJ108" s="117"/>
      <c r="QNK108" s="117"/>
      <c r="QNL108" s="117"/>
      <c r="QNM108" s="117"/>
      <c r="QNN108" s="117"/>
      <c r="QNO108" s="117"/>
      <c r="QNP108" s="117"/>
      <c r="QNQ108" s="117"/>
      <c r="QNR108" s="117"/>
      <c r="QNS108" s="117"/>
      <c r="QNT108" s="117"/>
      <c r="QNU108" s="117"/>
      <c r="QNV108" s="117"/>
      <c r="QNW108" s="117"/>
      <c r="QNX108" s="117"/>
      <c r="QNY108" s="117"/>
      <c r="QNZ108" s="117"/>
      <c r="QOA108" s="117"/>
      <c r="QOB108" s="117"/>
      <c r="QOC108" s="117"/>
      <c r="QOD108" s="117"/>
      <c r="QOE108" s="117"/>
      <c r="QOF108" s="117"/>
      <c r="QOG108" s="117"/>
      <c r="QOH108" s="117"/>
      <c r="QOI108" s="117"/>
      <c r="QOJ108" s="117"/>
      <c r="QOK108" s="117"/>
      <c r="QOL108" s="117"/>
      <c r="QOM108" s="117"/>
      <c r="QON108" s="117"/>
      <c r="QOO108" s="117"/>
      <c r="QOP108" s="117"/>
      <c r="QOQ108" s="117"/>
      <c r="QOR108" s="117"/>
      <c r="QOS108" s="117"/>
      <c r="QOT108" s="117"/>
      <c r="QOU108" s="117"/>
      <c r="QOV108" s="117"/>
      <c r="QOW108" s="117"/>
      <c r="QOX108" s="117"/>
      <c r="QOY108" s="117"/>
      <c r="QOZ108" s="117"/>
      <c r="QPA108" s="117"/>
      <c r="QPB108" s="117"/>
      <c r="QPC108" s="117"/>
      <c r="QPD108" s="117"/>
      <c r="QPE108" s="117"/>
      <c r="QPF108" s="117"/>
      <c r="QPG108" s="117"/>
      <c r="QPH108" s="117"/>
      <c r="QPI108" s="117"/>
      <c r="QPJ108" s="117"/>
      <c r="QPK108" s="117"/>
      <c r="QPL108" s="117"/>
      <c r="QPM108" s="117"/>
      <c r="QPN108" s="117"/>
      <c r="QPO108" s="117"/>
      <c r="QPP108" s="117"/>
      <c r="QPQ108" s="117"/>
      <c r="QPR108" s="117"/>
      <c r="QPS108" s="117"/>
      <c r="QPT108" s="117"/>
      <c r="QPU108" s="117"/>
      <c r="QPV108" s="117"/>
      <c r="QPW108" s="117"/>
      <c r="QPX108" s="117"/>
      <c r="QPY108" s="117"/>
      <c r="QPZ108" s="117"/>
      <c r="QQA108" s="117"/>
      <c r="QQB108" s="117"/>
      <c r="QQC108" s="117"/>
      <c r="QQD108" s="117"/>
      <c r="QQE108" s="117"/>
      <c r="QQF108" s="117"/>
      <c r="QQG108" s="117"/>
      <c r="QQH108" s="117"/>
      <c r="QQI108" s="117"/>
      <c r="QQJ108" s="117"/>
      <c r="QQK108" s="117"/>
      <c r="QQL108" s="117"/>
      <c r="QQM108" s="117"/>
      <c r="QQN108" s="117"/>
      <c r="QQO108" s="117"/>
      <c r="QQP108" s="117"/>
      <c r="QQQ108" s="117"/>
      <c r="QQR108" s="117"/>
      <c r="QQS108" s="117"/>
      <c r="QQT108" s="117"/>
      <c r="QQU108" s="117"/>
      <c r="QQV108" s="117"/>
      <c r="QQW108" s="117"/>
      <c r="QQX108" s="117"/>
      <c r="QQY108" s="117"/>
      <c r="QQZ108" s="117"/>
      <c r="QRA108" s="117"/>
      <c r="QRB108" s="117"/>
      <c r="QRC108" s="117"/>
      <c r="QRD108" s="117"/>
      <c r="QRE108" s="117"/>
      <c r="QRF108" s="117"/>
      <c r="QRG108" s="117"/>
      <c r="QRH108" s="117"/>
      <c r="QRI108" s="117"/>
      <c r="QRJ108" s="117"/>
      <c r="QRK108" s="117"/>
      <c r="QRL108" s="117"/>
      <c r="QRM108" s="117"/>
      <c r="QRN108" s="117"/>
      <c r="QRO108" s="117"/>
      <c r="QRP108" s="117"/>
      <c r="QRQ108" s="117"/>
      <c r="QRR108" s="117"/>
      <c r="QRS108" s="117"/>
      <c r="QRT108" s="117"/>
      <c r="QRU108" s="117"/>
      <c r="QRV108" s="117"/>
      <c r="QRW108" s="117"/>
      <c r="QRX108" s="117"/>
      <c r="QRY108" s="117"/>
      <c r="QRZ108" s="117"/>
      <c r="QSA108" s="117"/>
      <c r="QSB108" s="117"/>
      <c r="QSC108" s="117"/>
      <c r="QSD108" s="117"/>
      <c r="QSE108" s="117"/>
      <c r="QSF108" s="117"/>
      <c r="QSG108" s="117"/>
      <c r="QSH108" s="117"/>
      <c r="QSI108" s="117"/>
      <c r="QSJ108" s="117"/>
      <c r="QSK108" s="117"/>
      <c r="QSL108" s="117"/>
      <c r="QSM108" s="117"/>
      <c r="QSN108" s="117"/>
      <c r="QSO108" s="117"/>
      <c r="QSP108" s="117"/>
      <c r="QSQ108" s="117"/>
      <c r="QSR108" s="117"/>
      <c r="QSS108" s="117"/>
      <c r="QST108" s="117"/>
      <c r="QSU108" s="117"/>
      <c r="QSV108" s="117"/>
      <c r="QSW108" s="117"/>
      <c r="QSX108" s="117"/>
      <c r="QSY108" s="117"/>
      <c r="QSZ108" s="117"/>
      <c r="QTA108" s="117"/>
      <c r="QTB108" s="117"/>
      <c r="QTC108" s="117"/>
      <c r="QTD108" s="117"/>
      <c r="QTE108" s="117"/>
      <c r="QTF108" s="117"/>
      <c r="QTG108" s="117"/>
      <c r="QTH108" s="117"/>
      <c r="QTI108" s="117"/>
      <c r="QTJ108" s="117"/>
      <c r="QTK108" s="117"/>
      <c r="QTL108" s="117"/>
      <c r="QTM108" s="117"/>
      <c r="QTN108" s="117"/>
      <c r="QTO108" s="117"/>
      <c r="QTP108" s="117"/>
      <c r="QTQ108" s="117"/>
      <c r="QTR108" s="117"/>
      <c r="QTS108" s="117"/>
      <c r="QTT108" s="117"/>
      <c r="QTU108" s="117"/>
      <c r="QTV108" s="117"/>
      <c r="QTW108" s="117"/>
      <c r="QTX108" s="117"/>
      <c r="QTY108" s="117"/>
      <c r="QTZ108" s="117"/>
      <c r="QUA108" s="117"/>
      <c r="QUB108" s="117"/>
      <c r="QUC108" s="117"/>
      <c r="QUD108" s="117"/>
      <c r="QUE108" s="117"/>
      <c r="QUF108" s="117"/>
      <c r="QUG108" s="117"/>
      <c r="QUH108" s="117"/>
      <c r="QUI108" s="117"/>
      <c r="QUJ108" s="117"/>
      <c r="QUK108" s="117"/>
      <c r="QUL108" s="117"/>
      <c r="QUM108" s="117"/>
      <c r="QUN108" s="117"/>
      <c r="QUO108" s="117"/>
      <c r="QUP108" s="117"/>
      <c r="QUQ108" s="117"/>
      <c r="QUR108" s="117"/>
      <c r="QUS108" s="117"/>
      <c r="QUT108" s="117"/>
      <c r="QUU108" s="117"/>
      <c r="QUV108" s="117"/>
      <c r="QUW108" s="117"/>
      <c r="QUX108" s="117"/>
      <c r="QUY108" s="117"/>
      <c r="QUZ108" s="117"/>
      <c r="QVA108" s="117"/>
      <c r="QVB108" s="117"/>
      <c r="QVC108" s="117"/>
      <c r="QVD108" s="117"/>
      <c r="QVE108" s="117"/>
      <c r="QVF108" s="117"/>
      <c r="QVG108" s="117"/>
      <c r="QVH108" s="117"/>
      <c r="QVI108" s="117"/>
      <c r="QVJ108" s="117"/>
      <c r="QVK108" s="117"/>
      <c r="QVL108" s="117"/>
      <c r="QVM108" s="117"/>
      <c r="QVN108" s="117"/>
      <c r="QVO108" s="117"/>
      <c r="QVP108" s="117"/>
      <c r="QVQ108" s="117"/>
      <c r="QVR108" s="117"/>
      <c r="QVS108" s="117"/>
      <c r="QVT108" s="117"/>
      <c r="QVU108" s="117"/>
      <c r="QVV108" s="117"/>
      <c r="QVW108" s="117"/>
      <c r="QVX108" s="117"/>
      <c r="QVY108" s="117"/>
      <c r="QVZ108" s="117"/>
      <c r="QWA108" s="117"/>
      <c r="QWB108" s="117"/>
      <c r="QWC108" s="117"/>
      <c r="QWD108" s="117"/>
      <c r="QWE108" s="117"/>
      <c r="QWF108" s="117"/>
      <c r="QWG108" s="117"/>
      <c r="QWH108" s="117"/>
      <c r="QWI108" s="117"/>
      <c r="QWJ108" s="117"/>
      <c r="QWK108" s="117"/>
      <c r="QWL108" s="117"/>
      <c r="QWM108" s="117"/>
      <c r="QWN108" s="117"/>
      <c r="QWO108" s="117"/>
      <c r="QWP108" s="117"/>
      <c r="QWQ108" s="117"/>
      <c r="QWR108" s="117"/>
      <c r="QWS108" s="117"/>
      <c r="QWT108" s="117"/>
      <c r="QWU108" s="117"/>
      <c r="QWV108" s="117"/>
      <c r="QWW108" s="117"/>
      <c r="QWX108" s="117"/>
      <c r="QWY108" s="117"/>
      <c r="QWZ108" s="117"/>
      <c r="QXA108" s="117"/>
      <c r="QXB108" s="117"/>
      <c r="QXC108" s="117"/>
      <c r="QXD108" s="117"/>
      <c r="QXE108" s="117"/>
      <c r="QXF108" s="117"/>
      <c r="QXG108" s="117"/>
      <c r="QXH108" s="117"/>
      <c r="QXI108" s="117"/>
      <c r="QXJ108" s="117"/>
      <c r="QXK108" s="117"/>
      <c r="QXL108" s="117"/>
      <c r="QXM108" s="117"/>
      <c r="QXN108" s="117"/>
      <c r="QXO108" s="117"/>
      <c r="QXP108" s="117"/>
      <c r="QXQ108" s="117"/>
      <c r="QXR108" s="117"/>
      <c r="QXS108" s="117"/>
      <c r="QXT108" s="117"/>
      <c r="QXU108" s="117"/>
      <c r="QXV108" s="117"/>
      <c r="QXW108" s="117"/>
      <c r="QXX108" s="117"/>
      <c r="QXY108" s="117"/>
      <c r="QXZ108" s="117"/>
      <c r="QYA108" s="117"/>
      <c r="QYB108" s="117"/>
      <c r="QYC108" s="117"/>
      <c r="QYD108" s="117"/>
      <c r="QYE108" s="117"/>
      <c r="QYF108" s="117"/>
      <c r="QYG108" s="117"/>
      <c r="QYH108" s="117"/>
      <c r="QYI108" s="117"/>
      <c r="QYJ108" s="117"/>
      <c r="QYK108" s="117"/>
      <c r="QYL108" s="117"/>
      <c r="QYM108" s="117"/>
      <c r="QYN108" s="117"/>
      <c r="QYO108" s="117"/>
      <c r="QYP108" s="117"/>
      <c r="QYQ108" s="117"/>
      <c r="QYR108" s="117"/>
      <c r="QYS108" s="117"/>
      <c r="QYT108" s="117"/>
      <c r="QYU108" s="117"/>
      <c r="QYV108" s="117"/>
      <c r="QYW108" s="117"/>
      <c r="QYX108" s="117"/>
      <c r="QYY108" s="117"/>
      <c r="QYZ108" s="117"/>
      <c r="QZA108" s="117"/>
      <c r="QZB108" s="117"/>
      <c r="QZC108" s="117"/>
      <c r="QZD108" s="117"/>
      <c r="QZE108" s="117"/>
      <c r="QZF108" s="117"/>
      <c r="QZG108" s="117"/>
      <c r="QZH108" s="117"/>
      <c r="QZI108" s="117"/>
      <c r="QZJ108" s="117"/>
      <c r="QZK108" s="117"/>
      <c r="QZL108" s="117"/>
      <c r="QZM108" s="117"/>
      <c r="QZN108" s="117"/>
      <c r="QZO108" s="117"/>
      <c r="QZP108" s="117"/>
      <c r="QZQ108" s="117"/>
      <c r="QZR108" s="117"/>
      <c r="QZS108" s="117"/>
      <c r="QZT108" s="117"/>
      <c r="QZU108" s="117"/>
      <c r="QZV108" s="117"/>
      <c r="QZW108" s="117"/>
      <c r="QZX108" s="117"/>
      <c r="QZY108" s="117"/>
      <c r="QZZ108" s="117"/>
      <c r="RAA108" s="117"/>
      <c r="RAB108" s="117"/>
      <c r="RAC108" s="117"/>
      <c r="RAD108" s="117"/>
      <c r="RAE108" s="117"/>
      <c r="RAF108" s="117"/>
      <c r="RAG108" s="117"/>
      <c r="RAH108" s="117"/>
      <c r="RAI108" s="117"/>
      <c r="RAJ108" s="117"/>
      <c r="RAK108" s="117"/>
      <c r="RAL108" s="117"/>
      <c r="RAM108" s="117"/>
      <c r="RAN108" s="117"/>
      <c r="RAO108" s="117"/>
      <c r="RAP108" s="117"/>
      <c r="RAQ108" s="117"/>
      <c r="RAR108" s="117"/>
      <c r="RAS108" s="117"/>
      <c r="RAT108" s="117"/>
      <c r="RAU108" s="117"/>
      <c r="RAV108" s="117"/>
      <c r="RAW108" s="117"/>
      <c r="RAX108" s="117"/>
      <c r="RAY108" s="117"/>
      <c r="RAZ108" s="117"/>
      <c r="RBA108" s="117"/>
      <c r="RBB108" s="117"/>
      <c r="RBC108" s="117"/>
      <c r="RBD108" s="117"/>
      <c r="RBE108" s="117"/>
      <c r="RBF108" s="117"/>
      <c r="RBG108" s="117"/>
      <c r="RBH108" s="117"/>
      <c r="RBI108" s="117"/>
      <c r="RBJ108" s="117"/>
      <c r="RBK108" s="117"/>
      <c r="RBL108" s="117"/>
      <c r="RBM108" s="117"/>
      <c r="RBN108" s="117"/>
      <c r="RBO108" s="117"/>
      <c r="RBP108" s="117"/>
      <c r="RBQ108" s="117"/>
      <c r="RBR108" s="117"/>
      <c r="RBS108" s="117"/>
      <c r="RBT108" s="117"/>
      <c r="RBU108" s="117"/>
      <c r="RBV108" s="117"/>
      <c r="RBW108" s="117"/>
      <c r="RBX108" s="117"/>
      <c r="RBY108" s="117"/>
      <c r="RBZ108" s="117"/>
      <c r="RCA108" s="117"/>
      <c r="RCB108" s="117"/>
      <c r="RCC108" s="117"/>
      <c r="RCD108" s="117"/>
      <c r="RCE108" s="117"/>
      <c r="RCF108" s="117"/>
      <c r="RCG108" s="117"/>
      <c r="RCH108" s="117"/>
      <c r="RCI108" s="117"/>
      <c r="RCJ108" s="117"/>
      <c r="RCK108" s="117"/>
      <c r="RCL108" s="117"/>
      <c r="RCM108" s="117"/>
      <c r="RCN108" s="117"/>
      <c r="RCO108" s="117"/>
      <c r="RCP108" s="117"/>
      <c r="RCQ108" s="117"/>
      <c r="RCR108" s="117"/>
      <c r="RCS108" s="117"/>
      <c r="RCT108" s="117"/>
      <c r="RCU108" s="117"/>
      <c r="RCV108" s="117"/>
      <c r="RCW108" s="117"/>
      <c r="RCX108" s="117"/>
      <c r="RCY108" s="117"/>
      <c r="RCZ108" s="117"/>
      <c r="RDA108" s="117"/>
      <c r="RDB108" s="117"/>
      <c r="RDC108" s="117"/>
      <c r="RDD108" s="117"/>
      <c r="RDE108" s="117"/>
      <c r="RDF108" s="117"/>
      <c r="RDG108" s="117"/>
      <c r="RDH108" s="117"/>
      <c r="RDI108" s="117"/>
      <c r="RDJ108" s="117"/>
      <c r="RDK108" s="117"/>
      <c r="RDL108" s="117"/>
      <c r="RDM108" s="117"/>
      <c r="RDN108" s="117"/>
      <c r="RDO108" s="117"/>
      <c r="RDP108" s="117"/>
      <c r="RDQ108" s="117"/>
      <c r="RDR108" s="117"/>
      <c r="RDS108" s="117"/>
      <c r="RDT108" s="117"/>
      <c r="RDU108" s="117"/>
      <c r="RDV108" s="117"/>
      <c r="RDW108" s="117"/>
      <c r="RDX108" s="117"/>
      <c r="RDY108" s="117"/>
      <c r="RDZ108" s="117"/>
      <c r="REA108" s="117"/>
      <c r="REB108" s="117"/>
      <c r="REC108" s="117"/>
      <c r="RED108" s="117"/>
      <c r="REE108" s="117"/>
      <c r="REF108" s="117"/>
      <c r="REG108" s="117"/>
      <c r="REH108" s="117"/>
      <c r="REI108" s="117"/>
      <c r="REJ108" s="117"/>
      <c r="REK108" s="117"/>
      <c r="REL108" s="117"/>
      <c r="REM108" s="117"/>
      <c r="REN108" s="117"/>
      <c r="REO108" s="117"/>
      <c r="REP108" s="117"/>
      <c r="REQ108" s="117"/>
      <c r="RER108" s="117"/>
      <c r="RES108" s="117"/>
      <c r="RET108" s="117"/>
      <c r="REU108" s="117"/>
      <c r="REV108" s="117"/>
      <c r="REW108" s="117"/>
      <c r="REX108" s="117"/>
      <c r="REY108" s="117"/>
      <c r="REZ108" s="117"/>
      <c r="RFA108" s="117"/>
      <c r="RFB108" s="117"/>
      <c r="RFC108" s="117"/>
      <c r="RFD108" s="117"/>
      <c r="RFE108" s="117"/>
      <c r="RFF108" s="117"/>
      <c r="RFG108" s="117"/>
      <c r="RFH108" s="117"/>
      <c r="RFI108" s="117"/>
      <c r="RFJ108" s="117"/>
      <c r="RFK108" s="117"/>
      <c r="RFL108" s="117"/>
      <c r="RFM108" s="117"/>
      <c r="RFN108" s="117"/>
      <c r="RFO108" s="117"/>
      <c r="RFP108" s="117"/>
      <c r="RFQ108" s="117"/>
      <c r="RFR108" s="117"/>
      <c r="RFS108" s="117"/>
      <c r="RFT108" s="117"/>
      <c r="RFU108" s="117"/>
      <c r="RFV108" s="117"/>
      <c r="RFW108" s="117"/>
      <c r="RFX108" s="117"/>
      <c r="RFY108" s="117"/>
      <c r="RFZ108" s="117"/>
      <c r="RGA108" s="117"/>
      <c r="RGB108" s="117"/>
      <c r="RGC108" s="117"/>
      <c r="RGD108" s="117"/>
      <c r="RGE108" s="117"/>
      <c r="RGF108" s="117"/>
      <c r="RGG108" s="117"/>
      <c r="RGH108" s="117"/>
      <c r="RGI108" s="117"/>
      <c r="RGJ108" s="117"/>
      <c r="RGK108" s="117"/>
      <c r="RGL108" s="117"/>
      <c r="RGM108" s="117"/>
      <c r="RGN108" s="117"/>
      <c r="RGO108" s="117"/>
      <c r="RGP108" s="117"/>
      <c r="RGQ108" s="117"/>
      <c r="RGR108" s="117"/>
      <c r="RGS108" s="117"/>
      <c r="RGT108" s="117"/>
      <c r="RGU108" s="117"/>
      <c r="RGV108" s="117"/>
      <c r="RGW108" s="117"/>
      <c r="RGX108" s="117"/>
      <c r="RGY108" s="117"/>
      <c r="RGZ108" s="117"/>
      <c r="RHA108" s="117"/>
      <c r="RHB108" s="117"/>
      <c r="RHC108" s="117"/>
      <c r="RHD108" s="117"/>
      <c r="RHE108" s="117"/>
      <c r="RHF108" s="117"/>
      <c r="RHG108" s="117"/>
      <c r="RHH108" s="117"/>
      <c r="RHI108" s="117"/>
      <c r="RHJ108" s="117"/>
      <c r="RHK108" s="117"/>
      <c r="RHL108" s="117"/>
      <c r="RHM108" s="117"/>
      <c r="RHN108" s="117"/>
      <c r="RHO108" s="117"/>
      <c r="RHP108" s="117"/>
      <c r="RHQ108" s="117"/>
      <c r="RHR108" s="117"/>
      <c r="RHS108" s="117"/>
      <c r="RHT108" s="117"/>
      <c r="RHU108" s="117"/>
      <c r="RHV108" s="117"/>
      <c r="RHW108" s="117"/>
      <c r="RHX108" s="117"/>
      <c r="RHY108" s="117"/>
      <c r="RHZ108" s="117"/>
      <c r="RIA108" s="117"/>
      <c r="RIB108" s="117"/>
      <c r="RIC108" s="117"/>
      <c r="RID108" s="117"/>
      <c r="RIE108" s="117"/>
      <c r="RIF108" s="117"/>
      <c r="RIG108" s="117"/>
      <c r="RIH108" s="117"/>
      <c r="RII108" s="117"/>
      <c r="RIJ108" s="117"/>
      <c r="RIK108" s="117"/>
      <c r="RIL108" s="117"/>
      <c r="RIM108" s="117"/>
      <c r="RIN108" s="117"/>
      <c r="RIO108" s="117"/>
      <c r="RIP108" s="117"/>
      <c r="RIQ108" s="117"/>
      <c r="RIR108" s="117"/>
      <c r="RIS108" s="117"/>
      <c r="RIT108" s="117"/>
      <c r="RIU108" s="117"/>
      <c r="RIV108" s="117"/>
      <c r="RIW108" s="117"/>
      <c r="RIX108" s="117"/>
      <c r="RIY108" s="117"/>
      <c r="RIZ108" s="117"/>
      <c r="RJA108" s="117"/>
      <c r="RJB108" s="117"/>
      <c r="RJC108" s="117"/>
      <c r="RJD108" s="117"/>
      <c r="RJE108" s="117"/>
      <c r="RJF108" s="117"/>
      <c r="RJG108" s="117"/>
      <c r="RJH108" s="117"/>
      <c r="RJI108" s="117"/>
      <c r="RJJ108" s="117"/>
      <c r="RJK108" s="117"/>
      <c r="RJL108" s="117"/>
      <c r="RJM108" s="117"/>
      <c r="RJN108" s="117"/>
      <c r="RJO108" s="117"/>
      <c r="RJP108" s="117"/>
      <c r="RJQ108" s="117"/>
      <c r="RJR108" s="117"/>
      <c r="RJS108" s="117"/>
      <c r="RJT108" s="117"/>
      <c r="RJU108" s="117"/>
      <c r="RJV108" s="117"/>
      <c r="RJW108" s="117"/>
      <c r="RJX108" s="117"/>
      <c r="RJY108" s="117"/>
      <c r="RJZ108" s="117"/>
      <c r="RKA108" s="117"/>
      <c r="RKB108" s="117"/>
      <c r="RKC108" s="117"/>
      <c r="RKD108" s="117"/>
      <c r="RKE108" s="117"/>
      <c r="RKF108" s="117"/>
      <c r="RKG108" s="117"/>
      <c r="RKH108" s="117"/>
      <c r="RKI108" s="117"/>
      <c r="RKJ108" s="117"/>
      <c r="RKK108" s="117"/>
      <c r="RKL108" s="117"/>
      <c r="RKM108" s="117"/>
      <c r="RKN108" s="117"/>
      <c r="RKO108" s="117"/>
      <c r="RKP108" s="117"/>
      <c r="RKQ108" s="117"/>
      <c r="RKR108" s="117"/>
      <c r="RKS108" s="117"/>
      <c r="RKT108" s="117"/>
      <c r="RKU108" s="117"/>
      <c r="RKV108" s="117"/>
      <c r="RKW108" s="117"/>
      <c r="RKX108" s="117"/>
      <c r="RKY108" s="117"/>
      <c r="RKZ108" s="117"/>
      <c r="RLA108" s="117"/>
      <c r="RLB108" s="117"/>
      <c r="RLC108" s="117"/>
      <c r="RLD108" s="117"/>
      <c r="RLE108" s="117"/>
      <c r="RLF108" s="117"/>
      <c r="RLG108" s="117"/>
      <c r="RLH108" s="117"/>
      <c r="RLI108" s="117"/>
      <c r="RLJ108" s="117"/>
      <c r="RLK108" s="117"/>
      <c r="RLL108" s="117"/>
      <c r="RLM108" s="117"/>
      <c r="RLN108" s="117"/>
      <c r="RLO108" s="117"/>
      <c r="RLP108" s="117"/>
      <c r="RLQ108" s="117"/>
      <c r="RLR108" s="117"/>
      <c r="RLS108" s="117"/>
      <c r="RLT108" s="117"/>
      <c r="RLU108" s="117"/>
      <c r="RLV108" s="117"/>
      <c r="RLW108" s="117"/>
      <c r="RLX108" s="117"/>
      <c r="RLY108" s="117"/>
      <c r="RLZ108" s="117"/>
      <c r="RMA108" s="117"/>
      <c r="RMB108" s="117"/>
      <c r="RMC108" s="117"/>
      <c r="RMD108" s="117"/>
      <c r="RME108" s="117"/>
      <c r="RMF108" s="117"/>
      <c r="RMG108" s="117"/>
      <c r="RMH108" s="117"/>
      <c r="RMI108" s="117"/>
      <c r="RMJ108" s="117"/>
      <c r="RMK108" s="117"/>
      <c r="RML108" s="117"/>
      <c r="RMM108" s="117"/>
      <c r="RMN108" s="117"/>
      <c r="RMO108" s="117"/>
      <c r="RMP108" s="117"/>
      <c r="RMQ108" s="117"/>
      <c r="RMR108" s="117"/>
      <c r="RMS108" s="117"/>
      <c r="RMT108" s="117"/>
      <c r="RMU108" s="117"/>
      <c r="RMV108" s="117"/>
      <c r="RMW108" s="117"/>
      <c r="RMX108" s="117"/>
      <c r="RMY108" s="117"/>
      <c r="RMZ108" s="117"/>
      <c r="RNA108" s="117"/>
      <c r="RNB108" s="117"/>
      <c r="RNC108" s="117"/>
      <c r="RND108" s="117"/>
      <c r="RNE108" s="117"/>
      <c r="RNF108" s="117"/>
      <c r="RNG108" s="117"/>
      <c r="RNH108" s="117"/>
      <c r="RNI108" s="117"/>
      <c r="RNJ108" s="117"/>
      <c r="RNK108" s="117"/>
      <c r="RNL108" s="117"/>
      <c r="RNM108" s="117"/>
      <c r="RNN108" s="117"/>
      <c r="RNO108" s="117"/>
      <c r="RNP108" s="117"/>
      <c r="RNQ108" s="117"/>
      <c r="RNR108" s="117"/>
      <c r="RNS108" s="117"/>
      <c r="RNT108" s="117"/>
      <c r="RNU108" s="117"/>
      <c r="RNV108" s="117"/>
      <c r="RNW108" s="117"/>
      <c r="RNX108" s="117"/>
      <c r="RNY108" s="117"/>
      <c r="RNZ108" s="117"/>
      <c r="ROA108" s="117"/>
      <c r="ROB108" s="117"/>
      <c r="ROC108" s="117"/>
      <c r="ROD108" s="117"/>
      <c r="ROE108" s="117"/>
      <c r="ROF108" s="117"/>
      <c r="ROG108" s="117"/>
      <c r="ROH108" s="117"/>
      <c r="ROI108" s="117"/>
      <c r="ROJ108" s="117"/>
      <c r="ROK108" s="117"/>
      <c r="ROL108" s="117"/>
      <c r="ROM108" s="117"/>
      <c r="RON108" s="117"/>
      <c r="ROO108" s="117"/>
      <c r="ROP108" s="117"/>
      <c r="ROQ108" s="117"/>
      <c r="ROR108" s="117"/>
      <c r="ROS108" s="117"/>
      <c r="ROT108" s="117"/>
      <c r="ROU108" s="117"/>
      <c r="ROV108" s="117"/>
      <c r="ROW108" s="117"/>
      <c r="ROX108" s="117"/>
      <c r="ROY108" s="117"/>
      <c r="ROZ108" s="117"/>
      <c r="RPA108" s="117"/>
      <c r="RPB108" s="117"/>
      <c r="RPC108" s="117"/>
      <c r="RPD108" s="117"/>
      <c r="RPE108" s="117"/>
      <c r="RPF108" s="117"/>
      <c r="RPG108" s="117"/>
      <c r="RPH108" s="117"/>
      <c r="RPI108" s="117"/>
      <c r="RPJ108" s="117"/>
      <c r="RPK108" s="117"/>
      <c r="RPL108" s="117"/>
      <c r="RPM108" s="117"/>
      <c r="RPN108" s="117"/>
      <c r="RPO108" s="117"/>
      <c r="RPP108" s="117"/>
      <c r="RPQ108" s="117"/>
      <c r="RPR108" s="117"/>
      <c r="RPS108" s="117"/>
      <c r="RPT108" s="117"/>
      <c r="RPU108" s="117"/>
      <c r="RPV108" s="117"/>
      <c r="RPW108" s="117"/>
      <c r="RPX108" s="117"/>
      <c r="RPY108" s="117"/>
      <c r="RPZ108" s="117"/>
      <c r="RQA108" s="117"/>
      <c r="RQB108" s="117"/>
      <c r="RQC108" s="117"/>
      <c r="RQD108" s="117"/>
      <c r="RQE108" s="117"/>
      <c r="RQF108" s="117"/>
      <c r="RQG108" s="117"/>
      <c r="RQH108" s="117"/>
      <c r="RQI108" s="117"/>
      <c r="RQJ108" s="117"/>
      <c r="RQK108" s="117"/>
      <c r="RQL108" s="117"/>
      <c r="RQM108" s="117"/>
      <c r="RQN108" s="117"/>
      <c r="RQO108" s="117"/>
      <c r="RQP108" s="117"/>
      <c r="RQQ108" s="117"/>
      <c r="RQR108" s="117"/>
      <c r="RQS108" s="117"/>
      <c r="RQT108" s="117"/>
      <c r="RQU108" s="117"/>
      <c r="RQV108" s="117"/>
      <c r="RQW108" s="117"/>
      <c r="RQX108" s="117"/>
      <c r="RQY108" s="117"/>
      <c r="RQZ108" s="117"/>
      <c r="RRA108" s="117"/>
      <c r="RRB108" s="117"/>
      <c r="RRC108" s="117"/>
      <c r="RRD108" s="117"/>
      <c r="RRE108" s="117"/>
      <c r="RRF108" s="117"/>
      <c r="RRG108" s="117"/>
      <c r="RRH108" s="117"/>
      <c r="RRI108" s="117"/>
      <c r="RRJ108" s="117"/>
      <c r="RRK108" s="117"/>
      <c r="RRL108" s="117"/>
      <c r="RRM108" s="117"/>
      <c r="RRN108" s="117"/>
      <c r="RRO108" s="117"/>
      <c r="RRP108" s="117"/>
      <c r="RRQ108" s="117"/>
      <c r="RRR108" s="117"/>
      <c r="RRS108" s="117"/>
      <c r="RRT108" s="117"/>
      <c r="RRU108" s="117"/>
      <c r="RRV108" s="117"/>
      <c r="RRW108" s="117"/>
      <c r="RRX108" s="117"/>
      <c r="RRY108" s="117"/>
      <c r="RRZ108" s="117"/>
      <c r="RSA108" s="117"/>
      <c r="RSB108" s="117"/>
      <c r="RSC108" s="117"/>
      <c r="RSD108" s="117"/>
      <c r="RSE108" s="117"/>
      <c r="RSF108" s="117"/>
      <c r="RSG108" s="117"/>
      <c r="RSH108" s="117"/>
      <c r="RSI108" s="117"/>
      <c r="RSJ108" s="117"/>
      <c r="RSK108" s="117"/>
      <c r="RSL108" s="117"/>
      <c r="RSM108" s="117"/>
      <c r="RSN108" s="117"/>
      <c r="RSO108" s="117"/>
      <c r="RSP108" s="117"/>
      <c r="RSQ108" s="117"/>
      <c r="RSR108" s="117"/>
      <c r="RSS108" s="117"/>
      <c r="RST108" s="117"/>
      <c r="RSU108" s="117"/>
      <c r="RSV108" s="117"/>
      <c r="RSW108" s="117"/>
      <c r="RSX108" s="117"/>
      <c r="RSY108" s="117"/>
      <c r="RSZ108" s="117"/>
      <c r="RTA108" s="117"/>
      <c r="RTB108" s="117"/>
      <c r="RTC108" s="117"/>
      <c r="RTD108" s="117"/>
      <c r="RTE108" s="117"/>
      <c r="RTF108" s="117"/>
      <c r="RTG108" s="117"/>
      <c r="RTH108" s="117"/>
      <c r="RTI108" s="117"/>
      <c r="RTJ108" s="117"/>
      <c r="RTK108" s="117"/>
      <c r="RTL108" s="117"/>
      <c r="RTM108" s="117"/>
      <c r="RTN108" s="117"/>
      <c r="RTO108" s="117"/>
      <c r="RTP108" s="117"/>
      <c r="RTQ108" s="117"/>
      <c r="RTR108" s="117"/>
      <c r="RTS108" s="117"/>
      <c r="RTT108" s="117"/>
      <c r="RTU108" s="117"/>
      <c r="RTV108" s="117"/>
      <c r="RTW108" s="117"/>
      <c r="RTX108" s="117"/>
      <c r="RTY108" s="117"/>
      <c r="RTZ108" s="117"/>
      <c r="RUA108" s="117"/>
      <c r="RUB108" s="117"/>
      <c r="RUC108" s="117"/>
      <c r="RUD108" s="117"/>
      <c r="RUE108" s="117"/>
      <c r="RUF108" s="117"/>
      <c r="RUG108" s="117"/>
      <c r="RUH108" s="117"/>
      <c r="RUI108" s="117"/>
      <c r="RUJ108" s="117"/>
      <c r="RUK108" s="117"/>
      <c r="RUL108" s="117"/>
      <c r="RUM108" s="117"/>
      <c r="RUN108" s="117"/>
      <c r="RUO108" s="117"/>
      <c r="RUP108" s="117"/>
      <c r="RUQ108" s="117"/>
      <c r="RUR108" s="117"/>
      <c r="RUS108" s="117"/>
      <c r="RUT108" s="117"/>
      <c r="RUU108" s="117"/>
      <c r="RUV108" s="117"/>
      <c r="RUW108" s="117"/>
      <c r="RUX108" s="117"/>
      <c r="RUY108" s="117"/>
      <c r="RUZ108" s="117"/>
      <c r="RVA108" s="117"/>
      <c r="RVB108" s="117"/>
      <c r="RVC108" s="117"/>
      <c r="RVD108" s="117"/>
      <c r="RVE108" s="117"/>
      <c r="RVF108" s="117"/>
      <c r="RVG108" s="117"/>
      <c r="RVH108" s="117"/>
      <c r="RVI108" s="117"/>
      <c r="RVJ108" s="117"/>
      <c r="RVK108" s="117"/>
      <c r="RVL108" s="117"/>
      <c r="RVM108" s="117"/>
      <c r="RVN108" s="117"/>
      <c r="RVO108" s="117"/>
      <c r="RVP108" s="117"/>
      <c r="RVQ108" s="117"/>
      <c r="RVR108" s="117"/>
      <c r="RVS108" s="117"/>
      <c r="RVT108" s="117"/>
      <c r="RVU108" s="117"/>
      <c r="RVV108" s="117"/>
      <c r="RVW108" s="117"/>
      <c r="RVX108" s="117"/>
      <c r="RVY108" s="117"/>
      <c r="RVZ108" s="117"/>
      <c r="RWA108" s="117"/>
      <c r="RWB108" s="117"/>
      <c r="RWC108" s="117"/>
      <c r="RWD108" s="117"/>
      <c r="RWE108" s="117"/>
      <c r="RWF108" s="117"/>
      <c r="RWG108" s="117"/>
      <c r="RWH108" s="117"/>
      <c r="RWI108" s="117"/>
      <c r="RWJ108" s="117"/>
      <c r="RWK108" s="117"/>
      <c r="RWL108" s="117"/>
      <c r="RWM108" s="117"/>
      <c r="RWN108" s="117"/>
      <c r="RWO108" s="117"/>
      <c r="RWP108" s="117"/>
      <c r="RWQ108" s="117"/>
      <c r="RWR108" s="117"/>
      <c r="RWS108" s="117"/>
      <c r="RWT108" s="117"/>
      <c r="RWU108" s="117"/>
      <c r="RWV108" s="117"/>
      <c r="RWW108" s="117"/>
      <c r="RWX108" s="117"/>
      <c r="RWY108" s="117"/>
      <c r="RWZ108" s="117"/>
      <c r="RXA108" s="117"/>
      <c r="RXB108" s="117"/>
      <c r="RXC108" s="117"/>
      <c r="RXD108" s="117"/>
      <c r="RXE108" s="117"/>
      <c r="RXF108" s="117"/>
      <c r="RXG108" s="117"/>
      <c r="RXH108" s="117"/>
      <c r="RXI108" s="117"/>
      <c r="RXJ108" s="117"/>
      <c r="RXK108" s="117"/>
      <c r="RXL108" s="117"/>
      <c r="RXM108" s="117"/>
      <c r="RXN108" s="117"/>
      <c r="RXO108" s="117"/>
      <c r="RXP108" s="117"/>
      <c r="RXQ108" s="117"/>
      <c r="RXR108" s="117"/>
      <c r="RXS108" s="117"/>
      <c r="RXT108" s="117"/>
      <c r="RXU108" s="117"/>
      <c r="RXV108" s="117"/>
      <c r="RXW108" s="117"/>
      <c r="RXX108" s="117"/>
      <c r="RXY108" s="117"/>
      <c r="RXZ108" s="117"/>
      <c r="RYA108" s="117"/>
      <c r="RYB108" s="117"/>
      <c r="RYC108" s="117"/>
      <c r="RYD108" s="117"/>
      <c r="RYE108" s="117"/>
      <c r="RYF108" s="117"/>
      <c r="RYG108" s="117"/>
      <c r="RYH108" s="117"/>
      <c r="RYI108" s="117"/>
      <c r="RYJ108" s="117"/>
      <c r="RYK108" s="117"/>
      <c r="RYL108" s="117"/>
      <c r="RYM108" s="117"/>
      <c r="RYN108" s="117"/>
      <c r="RYO108" s="117"/>
      <c r="RYP108" s="117"/>
      <c r="RYQ108" s="117"/>
      <c r="RYR108" s="117"/>
      <c r="RYS108" s="117"/>
      <c r="RYT108" s="117"/>
      <c r="RYU108" s="117"/>
      <c r="RYV108" s="117"/>
      <c r="RYW108" s="117"/>
      <c r="RYX108" s="117"/>
      <c r="RYY108" s="117"/>
      <c r="RYZ108" s="117"/>
      <c r="RZA108" s="117"/>
      <c r="RZB108" s="117"/>
      <c r="RZC108" s="117"/>
      <c r="RZD108" s="117"/>
      <c r="RZE108" s="117"/>
      <c r="RZF108" s="117"/>
      <c r="RZG108" s="117"/>
      <c r="RZH108" s="117"/>
      <c r="RZI108" s="117"/>
      <c r="RZJ108" s="117"/>
      <c r="RZK108" s="117"/>
      <c r="RZL108" s="117"/>
      <c r="RZM108" s="117"/>
      <c r="RZN108" s="117"/>
      <c r="RZO108" s="117"/>
      <c r="RZP108" s="117"/>
      <c r="RZQ108" s="117"/>
      <c r="RZR108" s="117"/>
      <c r="RZS108" s="117"/>
      <c r="RZT108" s="117"/>
      <c r="RZU108" s="117"/>
      <c r="RZV108" s="117"/>
      <c r="RZW108" s="117"/>
      <c r="RZX108" s="117"/>
      <c r="RZY108" s="117"/>
      <c r="RZZ108" s="117"/>
      <c r="SAA108" s="117"/>
      <c r="SAB108" s="117"/>
      <c r="SAC108" s="117"/>
      <c r="SAD108" s="117"/>
      <c r="SAE108" s="117"/>
      <c r="SAF108" s="117"/>
      <c r="SAG108" s="117"/>
      <c r="SAH108" s="117"/>
      <c r="SAI108" s="117"/>
      <c r="SAJ108" s="117"/>
      <c r="SAK108" s="117"/>
      <c r="SAL108" s="117"/>
      <c r="SAM108" s="117"/>
      <c r="SAN108" s="117"/>
      <c r="SAO108" s="117"/>
      <c r="SAP108" s="117"/>
      <c r="SAQ108" s="117"/>
      <c r="SAR108" s="117"/>
      <c r="SAS108" s="117"/>
      <c r="SAT108" s="117"/>
      <c r="SAU108" s="117"/>
      <c r="SAV108" s="117"/>
      <c r="SAW108" s="117"/>
      <c r="SAX108" s="117"/>
      <c r="SAY108" s="117"/>
      <c r="SAZ108" s="117"/>
      <c r="SBA108" s="117"/>
      <c r="SBB108" s="117"/>
      <c r="SBC108" s="117"/>
      <c r="SBD108" s="117"/>
      <c r="SBE108" s="117"/>
      <c r="SBF108" s="117"/>
      <c r="SBG108" s="117"/>
      <c r="SBH108" s="117"/>
      <c r="SBI108" s="117"/>
      <c r="SBJ108" s="117"/>
      <c r="SBK108" s="117"/>
      <c r="SBL108" s="117"/>
      <c r="SBM108" s="117"/>
      <c r="SBN108" s="117"/>
      <c r="SBO108" s="117"/>
      <c r="SBP108" s="117"/>
      <c r="SBQ108" s="117"/>
      <c r="SBR108" s="117"/>
      <c r="SBS108" s="117"/>
      <c r="SBT108" s="117"/>
      <c r="SBU108" s="117"/>
      <c r="SBV108" s="117"/>
      <c r="SBW108" s="117"/>
      <c r="SBX108" s="117"/>
      <c r="SBY108" s="117"/>
      <c r="SBZ108" s="117"/>
      <c r="SCA108" s="117"/>
      <c r="SCB108" s="117"/>
      <c r="SCC108" s="117"/>
      <c r="SCD108" s="117"/>
      <c r="SCE108" s="117"/>
      <c r="SCF108" s="117"/>
      <c r="SCG108" s="117"/>
      <c r="SCH108" s="117"/>
      <c r="SCI108" s="117"/>
      <c r="SCJ108" s="117"/>
      <c r="SCK108" s="117"/>
      <c r="SCL108" s="117"/>
      <c r="SCM108" s="117"/>
      <c r="SCN108" s="117"/>
      <c r="SCO108" s="117"/>
      <c r="SCP108" s="117"/>
      <c r="SCQ108" s="117"/>
      <c r="SCR108" s="117"/>
      <c r="SCS108" s="117"/>
      <c r="SCT108" s="117"/>
      <c r="SCU108" s="117"/>
      <c r="SCV108" s="117"/>
      <c r="SCW108" s="117"/>
      <c r="SCX108" s="117"/>
      <c r="SCY108" s="117"/>
      <c r="SCZ108" s="117"/>
      <c r="SDA108" s="117"/>
      <c r="SDB108" s="117"/>
      <c r="SDC108" s="117"/>
      <c r="SDD108" s="117"/>
      <c r="SDE108" s="117"/>
      <c r="SDF108" s="117"/>
      <c r="SDG108" s="117"/>
      <c r="SDH108" s="117"/>
      <c r="SDI108" s="117"/>
      <c r="SDJ108" s="117"/>
      <c r="SDK108" s="117"/>
      <c r="SDL108" s="117"/>
      <c r="SDM108" s="117"/>
      <c r="SDN108" s="117"/>
      <c r="SDO108" s="117"/>
      <c r="SDP108" s="117"/>
      <c r="SDQ108" s="117"/>
      <c r="SDR108" s="117"/>
      <c r="SDS108" s="117"/>
      <c r="SDT108" s="117"/>
      <c r="SDU108" s="117"/>
      <c r="SDV108" s="117"/>
      <c r="SDW108" s="117"/>
      <c r="SDX108" s="117"/>
      <c r="SDY108" s="117"/>
      <c r="SDZ108" s="117"/>
      <c r="SEA108" s="117"/>
      <c r="SEB108" s="117"/>
      <c r="SEC108" s="117"/>
      <c r="SED108" s="117"/>
      <c r="SEE108" s="117"/>
      <c r="SEF108" s="117"/>
      <c r="SEG108" s="117"/>
      <c r="SEH108" s="117"/>
      <c r="SEI108" s="117"/>
      <c r="SEJ108" s="117"/>
      <c r="SEK108" s="117"/>
      <c r="SEL108" s="117"/>
      <c r="SEM108" s="117"/>
      <c r="SEN108" s="117"/>
      <c r="SEO108" s="117"/>
      <c r="SEP108" s="117"/>
      <c r="SEQ108" s="117"/>
      <c r="SER108" s="117"/>
      <c r="SES108" s="117"/>
      <c r="SET108" s="117"/>
      <c r="SEU108" s="117"/>
      <c r="SEV108" s="117"/>
      <c r="SEW108" s="117"/>
      <c r="SEX108" s="117"/>
      <c r="SEY108" s="117"/>
      <c r="SEZ108" s="117"/>
      <c r="SFA108" s="117"/>
      <c r="SFB108" s="117"/>
      <c r="SFC108" s="117"/>
      <c r="SFD108" s="117"/>
      <c r="SFE108" s="117"/>
      <c r="SFF108" s="117"/>
      <c r="SFG108" s="117"/>
      <c r="SFH108" s="117"/>
      <c r="SFI108" s="117"/>
      <c r="SFJ108" s="117"/>
      <c r="SFK108" s="117"/>
      <c r="SFL108" s="117"/>
      <c r="SFM108" s="117"/>
      <c r="SFN108" s="117"/>
      <c r="SFO108" s="117"/>
      <c r="SFP108" s="117"/>
      <c r="SFQ108" s="117"/>
      <c r="SFR108" s="117"/>
      <c r="SFS108" s="117"/>
      <c r="SFT108" s="117"/>
      <c r="SFU108" s="117"/>
      <c r="SFV108" s="117"/>
      <c r="SFW108" s="117"/>
      <c r="SFX108" s="117"/>
      <c r="SFY108" s="117"/>
      <c r="SFZ108" s="117"/>
      <c r="SGA108" s="117"/>
      <c r="SGB108" s="117"/>
      <c r="SGC108" s="117"/>
      <c r="SGD108" s="117"/>
      <c r="SGE108" s="117"/>
      <c r="SGF108" s="117"/>
      <c r="SGG108" s="117"/>
      <c r="SGH108" s="117"/>
      <c r="SGI108" s="117"/>
      <c r="SGJ108" s="117"/>
      <c r="SGK108" s="117"/>
      <c r="SGL108" s="117"/>
      <c r="SGM108" s="117"/>
      <c r="SGN108" s="117"/>
      <c r="SGO108" s="117"/>
      <c r="SGP108" s="117"/>
      <c r="SGQ108" s="117"/>
      <c r="SGR108" s="117"/>
      <c r="SGS108" s="117"/>
      <c r="SGT108" s="117"/>
      <c r="SGU108" s="117"/>
      <c r="SGV108" s="117"/>
      <c r="SGW108" s="117"/>
      <c r="SGX108" s="117"/>
      <c r="SGY108" s="117"/>
      <c r="SGZ108" s="117"/>
      <c r="SHA108" s="117"/>
      <c r="SHB108" s="117"/>
      <c r="SHC108" s="117"/>
      <c r="SHD108" s="117"/>
      <c r="SHE108" s="117"/>
      <c r="SHF108" s="117"/>
      <c r="SHG108" s="117"/>
      <c r="SHH108" s="117"/>
      <c r="SHI108" s="117"/>
      <c r="SHJ108" s="117"/>
      <c r="SHK108" s="117"/>
      <c r="SHL108" s="117"/>
      <c r="SHM108" s="117"/>
      <c r="SHN108" s="117"/>
      <c r="SHO108" s="117"/>
      <c r="SHP108" s="117"/>
      <c r="SHQ108" s="117"/>
      <c r="SHR108" s="117"/>
      <c r="SHS108" s="117"/>
      <c r="SHT108" s="117"/>
      <c r="SHU108" s="117"/>
      <c r="SHV108" s="117"/>
      <c r="SHW108" s="117"/>
      <c r="SHX108" s="117"/>
      <c r="SHY108" s="117"/>
      <c r="SHZ108" s="117"/>
      <c r="SIA108" s="117"/>
      <c r="SIB108" s="117"/>
      <c r="SIC108" s="117"/>
      <c r="SID108" s="117"/>
      <c r="SIE108" s="117"/>
      <c r="SIF108" s="117"/>
      <c r="SIG108" s="117"/>
      <c r="SIH108" s="117"/>
      <c r="SII108" s="117"/>
      <c r="SIJ108" s="117"/>
      <c r="SIK108" s="117"/>
      <c r="SIL108" s="117"/>
      <c r="SIM108" s="117"/>
      <c r="SIN108" s="117"/>
      <c r="SIO108" s="117"/>
      <c r="SIP108" s="117"/>
      <c r="SIQ108" s="117"/>
      <c r="SIR108" s="117"/>
      <c r="SIS108" s="117"/>
      <c r="SIT108" s="117"/>
      <c r="SIU108" s="117"/>
      <c r="SIV108" s="117"/>
      <c r="SIW108" s="117"/>
      <c r="SIX108" s="117"/>
      <c r="SIY108" s="117"/>
      <c r="SIZ108" s="117"/>
      <c r="SJA108" s="117"/>
      <c r="SJB108" s="117"/>
      <c r="SJC108" s="117"/>
      <c r="SJD108" s="117"/>
      <c r="SJE108" s="117"/>
      <c r="SJF108" s="117"/>
      <c r="SJG108" s="117"/>
      <c r="SJH108" s="117"/>
      <c r="SJI108" s="117"/>
      <c r="SJJ108" s="117"/>
      <c r="SJK108" s="117"/>
      <c r="SJL108" s="117"/>
      <c r="SJM108" s="117"/>
      <c r="SJN108" s="117"/>
      <c r="SJO108" s="117"/>
      <c r="SJP108" s="117"/>
      <c r="SJQ108" s="117"/>
      <c r="SJR108" s="117"/>
      <c r="SJS108" s="117"/>
      <c r="SJT108" s="117"/>
      <c r="SJU108" s="117"/>
      <c r="SJV108" s="117"/>
      <c r="SJW108" s="117"/>
      <c r="SJX108" s="117"/>
      <c r="SJY108" s="117"/>
      <c r="SJZ108" s="117"/>
      <c r="SKA108" s="117"/>
      <c r="SKB108" s="117"/>
      <c r="SKC108" s="117"/>
      <c r="SKD108" s="117"/>
      <c r="SKE108" s="117"/>
      <c r="SKF108" s="117"/>
      <c r="SKG108" s="117"/>
      <c r="SKH108" s="117"/>
      <c r="SKI108" s="117"/>
      <c r="SKJ108" s="117"/>
      <c r="SKK108" s="117"/>
      <c r="SKL108" s="117"/>
      <c r="SKM108" s="117"/>
      <c r="SKN108" s="117"/>
      <c r="SKO108" s="117"/>
      <c r="SKP108" s="117"/>
      <c r="SKQ108" s="117"/>
      <c r="SKR108" s="117"/>
      <c r="SKS108" s="117"/>
      <c r="SKT108" s="117"/>
      <c r="SKU108" s="117"/>
      <c r="SKV108" s="117"/>
      <c r="SKW108" s="117"/>
      <c r="SKX108" s="117"/>
      <c r="SKY108" s="117"/>
      <c r="SKZ108" s="117"/>
      <c r="SLA108" s="117"/>
      <c r="SLB108" s="117"/>
      <c r="SLC108" s="117"/>
      <c r="SLD108" s="117"/>
      <c r="SLE108" s="117"/>
      <c r="SLF108" s="117"/>
      <c r="SLG108" s="117"/>
      <c r="SLH108" s="117"/>
      <c r="SLI108" s="117"/>
      <c r="SLJ108" s="117"/>
      <c r="SLK108" s="117"/>
      <c r="SLL108" s="117"/>
      <c r="SLM108" s="117"/>
      <c r="SLN108" s="117"/>
      <c r="SLO108" s="117"/>
      <c r="SLP108" s="117"/>
      <c r="SLQ108" s="117"/>
      <c r="SLR108" s="117"/>
      <c r="SLS108" s="117"/>
      <c r="SLT108" s="117"/>
      <c r="SLU108" s="117"/>
      <c r="SLV108" s="117"/>
      <c r="SLW108" s="117"/>
      <c r="SLX108" s="117"/>
      <c r="SLY108" s="117"/>
      <c r="SLZ108" s="117"/>
      <c r="SMA108" s="117"/>
      <c r="SMB108" s="117"/>
      <c r="SMC108" s="117"/>
      <c r="SMD108" s="117"/>
      <c r="SME108" s="117"/>
      <c r="SMF108" s="117"/>
      <c r="SMG108" s="117"/>
      <c r="SMH108" s="117"/>
      <c r="SMI108" s="117"/>
      <c r="SMJ108" s="117"/>
      <c r="SMK108" s="117"/>
      <c r="SML108" s="117"/>
      <c r="SMM108" s="117"/>
      <c r="SMN108" s="117"/>
      <c r="SMO108" s="117"/>
      <c r="SMP108" s="117"/>
      <c r="SMQ108" s="117"/>
      <c r="SMR108" s="117"/>
      <c r="SMS108" s="117"/>
      <c r="SMT108" s="117"/>
      <c r="SMU108" s="117"/>
      <c r="SMV108" s="117"/>
      <c r="SMW108" s="117"/>
      <c r="SMX108" s="117"/>
      <c r="SMY108" s="117"/>
      <c r="SMZ108" s="117"/>
      <c r="SNA108" s="117"/>
      <c r="SNB108" s="117"/>
      <c r="SNC108" s="117"/>
      <c r="SND108" s="117"/>
      <c r="SNE108" s="117"/>
      <c r="SNF108" s="117"/>
      <c r="SNG108" s="117"/>
      <c r="SNH108" s="117"/>
      <c r="SNI108" s="117"/>
      <c r="SNJ108" s="117"/>
      <c r="SNK108" s="117"/>
      <c r="SNL108" s="117"/>
      <c r="SNM108" s="117"/>
      <c r="SNN108" s="117"/>
      <c r="SNO108" s="117"/>
      <c r="SNP108" s="117"/>
      <c r="SNQ108" s="117"/>
      <c r="SNR108" s="117"/>
      <c r="SNS108" s="117"/>
      <c r="SNT108" s="117"/>
      <c r="SNU108" s="117"/>
      <c r="SNV108" s="117"/>
      <c r="SNW108" s="117"/>
      <c r="SNX108" s="117"/>
      <c r="SNY108" s="117"/>
      <c r="SNZ108" s="117"/>
      <c r="SOA108" s="117"/>
      <c r="SOB108" s="117"/>
      <c r="SOC108" s="117"/>
      <c r="SOD108" s="117"/>
      <c r="SOE108" s="117"/>
      <c r="SOF108" s="117"/>
      <c r="SOG108" s="117"/>
      <c r="SOH108" s="117"/>
      <c r="SOI108" s="117"/>
      <c r="SOJ108" s="117"/>
      <c r="SOK108" s="117"/>
      <c r="SOL108" s="117"/>
      <c r="SOM108" s="117"/>
      <c r="SON108" s="117"/>
      <c r="SOO108" s="117"/>
      <c r="SOP108" s="117"/>
      <c r="SOQ108" s="117"/>
      <c r="SOR108" s="117"/>
      <c r="SOS108" s="117"/>
      <c r="SOT108" s="117"/>
      <c r="SOU108" s="117"/>
      <c r="SOV108" s="117"/>
      <c r="SOW108" s="117"/>
      <c r="SOX108" s="117"/>
      <c r="SOY108" s="117"/>
      <c r="SOZ108" s="117"/>
      <c r="SPA108" s="117"/>
      <c r="SPB108" s="117"/>
      <c r="SPC108" s="117"/>
      <c r="SPD108" s="117"/>
      <c r="SPE108" s="117"/>
      <c r="SPF108" s="117"/>
      <c r="SPG108" s="117"/>
      <c r="SPH108" s="117"/>
      <c r="SPI108" s="117"/>
      <c r="SPJ108" s="117"/>
      <c r="SPK108" s="117"/>
      <c r="SPL108" s="117"/>
      <c r="SPM108" s="117"/>
      <c r="SPN108" s="117"/>
      <c r="SPO108" s="117"/>
      <c r="SPP108" s="117"/>
      <c r="SPQ108" s="117"/>
      <c r="SPR108" s="117"/>
      <c r="SPS108" s="117"/>
      <c r="SPT108" s="117"/>
      <c r="SPU108" s="117"/>
      <c r="SPV108" s="117"/>
      <c r="SPW108" s="117"/>
      <c r="SPX108" s="117"/>
      <c r="SPY108" s="117"/>
      <c r="SPZ108" s="117"/>
      <c r="SQA108" s="117"/>
      <c r="SQB108" s="117"/>
      <c r="SQC108" s="117"/>
      <c r="SQD108" s="117"/>
      <c r="SQE108" s="117"/>
      <c r="SQF108" s="117"/>
      <c r="SQG108" s="117"/>
      <c r="SQH108" s="117"/>
      <c r="SQI108" s="117"/>
      <c r="SQJ108" s="117"/>
      <c r="SQK108" s="117"/>
      <c r="SQL108" s="117"/>
      <c r="SQM108" s="117"/>
      <c r="SQN108" s="117"/>
      <c r="SQO108" s="117"/>
      <c r="SQP108" s="117"/>
      <c r="SQQ108" s="117"/>
      <c r="SQR108" s="117"/>
      <c r="SQS108" s="117"/>
      <c r="SQT108" s="117"/>
      <c r="SQU108" s="117"/>
      <c r="SQV108" s="117"/>
      <c r="SQW108" s="117"/>
      <c r="SQX108" s="117"/>
      <c r="SQY108" s="117"/>
      <c r="SQZ108" s="117"/>
      <c r="SRA108" s="117"/>
      <c r="SRB108" s="117"/>
      <c r="SRC108" s="117"/>
      <c r="SRD108" s="117"/>
      <c r="SRE108" s="117"/>
      <c r="SRF108" s="117"/>
      <c r="SRG108" s="117"/>
      <c r="SRH108" s="117"/>
      <c r="SRI108" s="117"/>
      <c r="SRJ108" s="117"/>
      <c r="SRK108" s="117"/>
      <c r="SRL108" s="117"/>
      <c r="SRM108" s="117"/>
      <c r="SRN108" s="117"/>
      <c r="SRO108" s="117"/>
      <c r="SRP108" s="117"/>
      <c r="SRQ108" s="117"/>
      <c r="SRR108" s="117"/>
      <c r="SRS108" s="117"/>
      <c r="SRT108" s="117"/>
      <c r="SRU108" s="117"/>
      <c r="SRV108" s="117"/>
      <c r="SRW108" s="117"/>
      <c r="SRX108" s="117"/>
      <c r="SRY108" s="117"/>
      <c r="SRZ108" s="117"/>
      <c r="SSA108" s="117"/>
      <c r="SSB108" s="117"/>
      <c r="SSC108" s="117"/>
      <c r="SSD108" s="117"/>
      <c r="SSE108" s="117"/>
      <c r="SSF108" s="117"/>
      <c r="SSG108" s="117"/>
      <c r="SSH108" s="117"/>
      <c r="SSI108" s="117"/>
      <c r="SSJ108" s="117"/>
      <c r="SSK108" s="117"/>
      <c r="SSL108" s="117"/>
      <c r="SSM108" s="117"/>
      <c r="SSN108" s="117"/>
      <c r="SSO108" s="117"/>
      <c r="SSP108" s="117"/>
      <c r="SSQ108" s="117"/>
      <c r="SSR108" s="117"/>
      <c r="SSS108" s="117"/>
      <c r="SST108" s="117"/>
      <c r="SSU108" s="117"/>
      <c r="SSV108" s="117"/>
      <c r="SSW108" s="117"/>
      <c r="SSX108" s="117"/>
      <c r="SSY108" s="117"/>
      <c r="SSZ108" s="117"/>
      <c r="STA108" s="117"/>
      <c r="STB108" s="117"/>
      <c r="STC108" s="117"/>
      <c r="STD108" s="117"/>
      <c r="STE108" s="117"/>
      <c r="STF108" s="117"/>
      <c r="STG108" s="117"/>
      <c r="STH108" s="117"/>
      <c r="STI108" s="117"/>
      <c r="STJ108" s="117"/>
      <c r="STK108" s="117"/>
      <c r="STL108" s="117"/>
      <c r="STM108" s="117"/>
      <c r="STN108" s="117"/>
      <c r="STO108" s="117"/>
      <c r="STP108" s="117"/>
      <c r="STQ108" s="117"/>
      <c r="STR108" s="117"/>
      <c r="STS108" s="117"/>
      <c r="STT108" s="117"/>
      <c r="STU108" s="117"/>
      <c r="STV108" s="117"/>
      <c r="STW108" s="117"/>
      <c r="STX108" s="117"/>
      <c r="STY108" s="117"/>
      <c r="STZ108" s="117"/>
      <c r="SUA108" s="117"/>
      <c r="SUB108" s="117"/>
      <c r="SUC108" s="117"/>
      <c r="SUD108" s="117"/>
      <c r="SUE108" s="117"/>
      <c r="SUF108" s="117"/>
      <c r="SUG108" s="117"/>
      <c r="SUH108" s="117"/>
      <c r="SUI108" s="117"/>
      <c r="SUJ108" s="117"/>
      <c r="SUK108" s="117"/>
      <c r="SUL108" s="117"/>
      <c r="SUM108" s="117"/>
      <c r="SUN108" s="117"/>
      <c r="SUO108" s="117"/>
      <c r="SUP108" s="117"/>
      <c r="SUQ108" s="117"/>
      <c r="SUR108" s="117"/>
      <c r="SUS108" s="117"/>
      <c r="SUT108" s="117"/>
      <c r="SUU108" s="117"/>
      <c r="SUV108" s="117"/>
      <c r="SUW108" s="117"/>
      <c r="SUX108" s="117"/>
      <c r="SUY108" s="117"/>
      <c r="SUZ108" s="117"/>
      <c r="SVA108" s="117"/>
      <c r="SVB108" s="117"/>
      <c r="SVC108" s="117"/>
      <c r="SVD108" s="117"/>
      <c r="SVE108" s="117"/>
      <c r="SVF108" s="117"/>
      <c r="SVG108" s="117"/>
      <c r="SVH108" s="117"/>
      <c r="SVI108" s="117"/>
      <c r="SVJ108" s="117"/>
      <c r="SVK108" s="117"/>
      <c r="SVL108" s="117"/>
      <c r="SVM108" s="117"/>
      <c r="SVN108" s="117"/>
      <c r="SVO108" s="117"/>
      <c r="SVP108" s="117"/>
      <c r="SVQ108" s="117"/>
      <c r="SVR108" s="117"/>
      <c r="SVS108" s="117"/>
      <c r="SVT108" s="117"/>
      <c r="SVU108" s="117"/>
      <c r="SVV108" s="117"/>
      <c r="SVW108" s="117"/>
      <c r="SVX108" s="117"/>
      <c r="SVY108" s="117"/>
      <c r="SVZ108" s="117"/>
      <c r="SWA108" s="117"/>
      <c r="SWB108" s="117"/>
      <c r="SWC108" s="117"/>
      <c r="SWD108" s="117"/>
      <c r="SWE108" s="117"/>
      <c r="SWF108" s="117"/>
      <c r="SWG108" s="117"/>
      <c r="SWH108" s="117"/>
      <c r="SWI108" s="117"/>
      <c r="SWJ108" s="117"/>
      <c r="SWK108" s="117"/>
      <c r="SWL108" s="117"/>
      <c r="SWM108" s="117"/>
      <c r="SWN108" s="117"/>
      <c r="SWO108" s="117"/>
      <c r="SWP108" s="117"/>
      <c r="SWQ108" s="117"/>
      <c r="SWR108" s="117"/>
      <c r="SWS108" s="117"/>
      <c r="SWT108" s="117"/>
      <c r="SWU108" s="117"/>
      <c r="SWV108" s="117"/>
      <c r="SWW108" s="117"/>
      <c r="SWX108" s="117"/>
      <c r="SWY108" s="117"/>
      <c r="SWZ108" s="117"/>
      <c r="SXA108" s="117"/>
      <c r="SXB108" s="117"/>
      <c r="SXC108" s="117"/>
      <c r="SXD108" s="117"/>
      <c r="SXE108" s="117"/>
      <c r="SXF108" s="117"/>
      <c r="SXG108" s="117"/>
      <c r="SXH108" s="117"/>
      <c r="SXI108" s="117"/>
      <c r="SXJ108" s="117"/>
      <c r="SXK108" s="117"/>
      <c r="SXL108" s="117"/>
      <c r="SXM108" s="117"/>
      <c r="SXN108" s="117"/>
      <c r="SXO108" s="117"/>
      <c r="SXP108" s="117"/>
      <c r="SXQ108" s="117"/>
      <c r="SXR108" s="117"/>
      <c r="SXS108" s="117"/>
      <c r="SXT108" s="117"/>
      <c r="SXU108" s="117"/>
      <c r="SXV108" s="117"/>
      <c r="SXW108" s="117"/>
      <c r="SXX108" s="117"/>
      <c r="SXY108" s="117"/>
      <c r="SXZ108" s="117"/>
      <c r="SYA108" s="117"/>
      <c r="SYB108" s="117"/>
      <c r="SYC108" s="117"/>
      <c r="SYD108" s="117"/>
      <c r="SYE108" s="117"/>
      <c r="SYF108" s="117"/>
      <c r="SYG108" s="117"/>
      <c r="SYH108" s="117"/>
      <c r="SYI108" s="117"/>
      <c r="SYJ108" s="117"/>
      <c r="SYK108" s="117"/>
      <c r="SYL108" s="117"/>
      <c r="SYM108" s="117"/>
      <c r="SYN108" s="117"/>
      <c r="SYO108" s="117"/>
      <c r="SYP108" s="117"/>
      <c r="SYQ108" s="117"/>
      <c r="SYR108" s="117"/>
      <c r="SYS108" s="117"/>
      <c r="SYT108" s="117"/>
      <c r="SYU108" s="117"/>
      <c r="SYV108" s="117"/>
      <c r="SYW108" s="117"/>
      <c r="SYX108" s="117"/>
      <c r="SYY108" s="117"/>
      <c r="SYZ108" s="117"/>
      <c r="SZA108" s="117"/>
      <c r="SZB108" s="117"/>
      <c r="SZC108" s="117"/>
      <c r="SZD108" s="117"/>
      <c r="SZE108" s="117"/>
      <c r="SZF108" s="117"/>
      <c r="SZG108" s="117"/>
      <c r="SZH108" s="117"/>
      <c r="SZI108" s="117"/>
      <c r="SZJ108" s="117"/>
      <c r="SZK108" s="117"/>
      <c r="SZL108" s="117"/>
      <c r="SZM108" s="117"/>
      <c r="SZN108" s="117"/>
      <c r="SZO108" s="117"/>
      <c r="SZP108" s="117"/>
      <c r="SZQ108" s="117"/>
      <c r="SZR108" s="117"/>
      <c r="SZS108" s="117"/>
      <c r="SZT108" s="117"/>
      <c r="SZU108" s="117"/>
      <c r="SZV108" s="117"/>
      <c r="SZW108" s="117"/>
      <c r="SZX108" s="117"/>
      <c r="SZY108" s="117"/>
      <c r="SZZ108" s="117"/>
      <c r="TAA108" s="117"/>
      <c r="TAB108" s="117"/>
      <c r="TAC108" s="117"/>
      <c r="TAD108" s="117"/>
      <c r="TAE108" s="117"/>
      <c r="TAF108" s="117"/>
      <c r="TAG108" s="117"/>
      <c r="TAH108" s="117"/>
      <c r="TAI108" s="117"/>
      <c r="TAJ108" s="117"/>
      <c r="TAK108" s="117"/>
      <c r="TAL108" s="117"/>
      <c r="TAM108" s="117"/>
      <c r="TAN108" s="117"/>
      <c r="TAO108" s="117"/>
      <c r="TAP108" s="117"/>
      <c r="TAQ108" s="117"/>
      <c r="TAR108" s="117"/>
      <c r="TAS108" s="117"/>
      <c r="TAT108" s="117"/>
      <c r="TAU108" s="117"/>
      <c r="TAV108" s="117"/>
      <c r="TAW108" s="117"/>
      <c r="TAX108" s="117"/>
      <c r="TAY108" s="117"/>
      <c r="TAZ108" s="117"/>
      <c r="TBA108" s="117"/>
      <c r="TBB108" s="117"/>
      <c r="TBC108" s="117"/>
      <c r="TBD108" s="117"/>
      <c r="TBE108" s="117"/>
      <c r="TBF108" s="117"/>
      <c r="TBG108" s="117"/>
      <c r="TBH108" s="117"/>
      <c r="TBI108" s="117"/>
      <c r="TBJ108" s="117"/>
      <c r="TBK108" s="117"/>
      <c r="TBL108" s="117"/>
      <c r="TBM108" s="117"/>
      <c r="TBN108" s="117"/>
      <c r="TBO108" s="117"/>
      <c r="TBP108" s="117"/>
      <c r="TBQ108" s="117"/>
      <c r="TBR108" s="117"/>
      <c r="TBS108" s="117"/>
      <c r="TBT108" s="117"/>
      <c r="TBU108" s="117"/>
      <c r="TBV108" s="117"/>
      <c r="TBW108" s="117"/>
      <c r="TBX108" s="117"/>
      <c r="TBY108" s="117"/>
      <c r="TBZ108" s="117"/>
      <c r="TCA108" s="117"/>
      <c r="TCB108" s="117"/>
      <c r="TCC108" s="117"/>
      <c r="TCD108" s="117"/>
      <c r="TCE108" s="117"/>
      <c r="TCF108" s="117"/>
      <c r="TCG108" s="117"/>
      <c r="TCH108" s="117"/>
      <c r="TCI108" s="117"/>
      <c r="TCJ108" s="117"/>
      <c r="TCK108" s="117"/>
      <c r="TCL108" s="117"/>
      <c r="TCM108" s="117"/>
      <c r="TCN108" s="117"/>
      <c r="TCO108" s="117"/>
      <c r="TCP108" s="117"/>
      <c r="TCQ108" s="117"/>
      <c r="TCR108" s="117"/>
      <c r="TCS108" s="117"/>
      <c r="TCT108" s="117"/>
      <c r="TCU108" s="117"/>
      <c r="TCV108" s="117"/>
      <c r="TCW108" s="117"/>
      <c r="TCX108" s="117"/>
      <c r="TCY108" s="117"/>
      <c r="TCZ108" s="117"/>
      <c r="TDA108" s="117"/>
      <c r="TDB108" s="117"/>
      <c r="TDC108" s="117"/>
      <c r="TDD108" s="117"/>
      <c r="TDE108" s="117"/>
      <c r="TDF108" s="117"/>
      <c r="TDG108" s="117"/>
      <c r="TDH108" s="117"/>
      <c r="TDI108" s="117"/>
      <c r="TDJ108" s="117"/>
      <c r="TDK108" s="117"/>
      <c r="TDL108" s="117"/>
      <c r="TDM108" s="117"/>
      <c r="TDN108" s="117"/>
      <c r="TDO108" s="117"/>
      <c r="TDP108" s="117"/>
      <c r="TDQ108" s="117"/>
      <c r="TDR108" s="117"/>
      <c r="TDS108" s="117"/>
      <c r="TDT108" s="117"/>
      <c r="TDU108" s="117"/>
      <c r="TDV108" s="117"/>
      <c r="TDW108" s="117"/>
      <c r="TDX108" s="117"/>
      <c r="TDY108" s="117"/>
      <c r="TDZ108" s="117"/>
      <c r="TEA108" s="117"/>
      <c r="TEB108" s="117"/>
      <c r="TEC108" s="117"/>
      <c r="TED108" s="117"/>
      <c r="TEE108" s="117"/>
      <c r="TEF108" s="117"/>
      <c r="TEG108" s="117"/>
      <c r="TEH108" s="117"/>
      <c r="TEI108" s="117"/>
      <c r="TEJ108" s="117"/>
      <c r="TEK108" s="117"/>
      <c r="TEL108" s="117"/>
      <c r="TEM108" s="117"/>
      <c r="TEN108" s="117"/>
      <c r="TEO108" s="117"/>
      <c r="TEP108" s="117"/>
      <c r="TEQ108" s="117"/>
      <c r="TER108" s="117"/>
      <c r="TES108" s="117"/>
      <c r="TET108" s="117"/>
      <c r="TEU108" s="117"/>
      <c r="TEV108" s="117"/>
      <c r="TEW108" s="117"/>
      <c r="TEX108" s="117"/>
      <c r="TEY108" s="117"/>
      <c r="TEZ108" s="117"/>
      <c r="TFA108" s="117"/>
      <c r="TFB108" s="117"/>
      <c r="TFC108" s="117"/>
      <c r="TFD108" s="117"/>
      <c r="TFE108" s="117"/>
      <c r="TFF108" s="117"/>
      <c r="TFG108" s="117"/>
      <c r="TFH108" s="117"/>
      <c r="TFI108" s="117"/>
      <c r="TFJ108" s="117"/>
      <c r="TFK108" s="117"/>
      <c r="TFL108" s="117"/>
      <c r="TFM108" s="117"/>
      <c r="TFN108" s="117"/>
      <c r="TFO108" s="117"/>
      <c r="TFP108" s="117"/>
      <c r="TFQ108" s="117"/>
      <c r="TFR108" s="117"/>
      <c r="TFS108" s="117"/>
      <c r="TFT108" s="117"/>
      <c r="TFU108" s="117"/>
      <c r="TFV108" s="117"/>
      <c r="TFW108" s="117"/>
      <c r="TFX108" s="117"/>
      <c r="TFY108" s="117"/>
      <c r="TFZ108" s="117"/>
      <c r="TGA108" s="117"/>
      <c r="TGB108" s="117"/>
      <c r="TGC108" s="117"/>
      <c r="TGD108" s="117"/>
      <c r="TGE108" s="117"/>
      <c r="TGF108" s="117"/>
      <c r="TGG108" s="117"/>
      <c r="TGH108" s="117"/>
      <c r="TGI108" s="117"/>
      <c r="TGJ108" s="117"/>
      <c r="TGK108" s="117"/>
      <c r="TGL108" s="117"/>
      <c r="TGM108" s="117"/>
      <c r="TGN108" s="117"/>
      <c r="TGO108" s="117"/>
      <c r="TGP108" s="117"/>
      <c r="TGQ108" s="117"/>
      <c r="TGR108" s="117"/>
      <c r="TGS108" s="117"/>
      <c r="TGT108" s="117"/>
      <c r="TGU108" s="117"/>
      <c r="TGV108" s="117"/>
      <c r="TGW108" s="117"/>
      <c r="TGX108" s="117"/>
      <c r="TGY108" s="117"/>
      <c r="TGZ108" s="117"/>
      <c r="THA108" s="117"/>
      <c r="THB108" s="117"/>
      <c r="THC108" s="117"/>
      <c r="THD108" s="117"/>
      <c r="THE108" s="117"/>
      <c r="THF108" s="117"/>
      <c r="THG108" s="117"/>
      <c r="THH108" s="117"/>
      <c r="THI108" s="117"/>
      <c r="THJ108" s="117"/>
      <c r="THK108" s="117"/>
      <c r="THL108" s="117"/>
      <c r="THM108" s="117"/>
      <c r="THN108" s="117"/>
      <c r="THO108" s="117"/>
      <c r="THP108" s="117"/>
      <c r="THQ108" s="117"/>
      <c r="THR108" s="117"/>
      <c r="THS108" s="117"/>
      <c r="THT108" s="117"/>
      <c r="THU108" s="117"/>
      <c r="THV108" s="117"/>
      <c r="THW108" s="117"/>
      <c r="THX108" s="117"/>
      <c r="THY108" s="117"/>
      <c r="THZ108" s="117"/>
      <c r="TIA108" s="117"/>
      <c r="TIB108" s="117"/>
      <c r="TIC108" s="117"/>
      <c r="TID108" s="117"/>
      <c r="TIE108" s="117"/>
      <c r="TIF108" s="117"/>
      <c r="TIG108" s="117"/>
      <c r="TIH108" s="117"/>
      <c r="TII108" s="117"/>
      <c r="TIJ108" s="117"/>
      <c r="TIK108" s="117"/>
      <c r="TIL108" s="117"/>
      <c r="TIM108" s="117"/>
      <c r="TIN108" s="117"/>
      <c r="TIO108" s="117"/>
      <c r="TIP108" s="117"/>
      <c r="TIQ108" s="117"/>
      <c r="TIR108" s="117"/>
      <c r="TIS108" s="117"/>
      <c r="TIT108" s="117"/>
      <c r="TIU108" s="117"/>
      <c r="TIV108" s="117"/>
      <c r="TIW108" s="117"/>
      <c r="TIX108" s="117"/>
      <c r="TIY108" s="117"/>
      <c r="TIZ108" s="117"/>
      <c r="TJA108" s="117"/>
      <c r="TJB108" s="117"/>
      <c r="TJC108" s="117"/>
      <c r="TJD108" s="117"/>
      <c r="TJE108" s="117"/>
      <c r="TJF108" s="117"/>
      <c r="TJG108" s="117"/>
      <c r="TJH108" s="117"/>
      <c r="TJI108" s="117"/>
      <c r="TJJ108" s="117"/>
      <c r="TJK108" s="117"/>
      <c r="TJL108" s="117"/>
      <c r="TJM108" s="117"/>
      <c r="TJN108" s="117"/>
      <c r="TJO108" s="117"/>
      <c r="TJP108" s="117"/>
      <c r="TJQ108" s="117"/>
      <c r="TJR108" s="117"/>
      <c r="TJS108" s="117"/>
      <c r="TJT108" s="117"/>
      <c r="TJU108" s="117"/>
      <c r="TJV108" s="117"/>
      <c r="TJW108" s="117"/>
      <c r="TJX108" s="117"/>
      <c r="TJY108" s="117"/>
      <c r="TJZ108" s="117"/>
      <c r="TKA108" s="117"/>
      <c r="TKB108" s="117"/>
      <c r="TKC108" s="117"/>
      <c r="TKD108" s="117"/>
      <c r="TKE108" s="117"/>
      <c r="TKF108" s="117"/>
      <c r="TKG108" s="117"/>
      <c r="TKH108" s="117"/>
      <c r="TKI108" s="117"/>
      <c r="TKJ108" s="117"/>
      <c r="TKK108" s="117"/>
      <c r="TKL108" s="117"/>
      <c r="TKM108" s="117"/>
      <c r="TKN108" s="117"/>
      <c r="TKO108" s="117"/>
      <c r="TKP108" s="117"/>
      <c r="TKQ108" s="117"/>
      <c r="TKR108" s="117"/>
      <c r="TKS108" s="117"/>
      <c r="TKT108" s="117"/>
      <c r="TKU108" s="117"/>
      <c r="TKV108" s="117"/>
      <c r="TKW108" s="117"/>
      <c r="TKX108" s="117"/>
      <c r="TKY108" s="117"/>
      <c r="TKZ108" s="117"/>
      <c r="TLA108" s="117"/>
      <c r="TLB108" s="117"/>
      <c r="TLC108" s="117"/>
      <c r="TLD108" s="117"/>
      <c r="TLE108" s="117"/>
      <c r="TLF108" s="117"/>
      <c r="TLG108" s="117"/>
      <c r="TLH108" s="117"/>
      <c r="TLI108" s="117"/>
      <c r="TLJ108" s="117"/>
      <c r="TLK108" s="117"/>
      <c r="TLL108" s="117"/>
      <c r="TLM108" s="117"/>
      <c r="TLN108" s="117"/>
      <c r="TLO108" s="117"/>
      <c r="TLP108" s="117"/>
      <c r="TLQ108" s="117"/>
      <c r="TLR108" s="117"/>
      <c r="TLS108" s="117"/>
      <c r="TLT108" s="117"/>
      <c r="TLU108" s="117"/>
      <c r="TLV108" s="117"/>
      <c r="TLW108" s="117"/>
      <c r="TLX108" s="117"/>
      <c r="TLY108" s="117"/>
      <c r="TLZ108" s="117"/>
      <c r="TMA108" s="117"/>
      <c r="TMB108" s="117"/>
      <c r="TMC108" s="117"/>
      <c r="TMD108" s="117"/>
      <c r="TME108" s="117"/>
      <c r="TMF108" s="117"/>
      <c r="TMG108" s="117"/>
      <c r="TMH108" s="117"/>
      <c r="TMI108" s="117"/>
      <c r="TMJ108" s="117"/>
      <c r="TMK108" s="117"/>
      <c r="TML108" s="117"/>
      <c r="TMM108" s="117"/>
      <c r="TMN108" s="117"/>
      <c r="TMO108" s="117"/>
      <c r="TMP108" s="117"/>
      <c r="TMQ108" s="117"/>
      <c r="TMR108" s="117"/>
      <c r="TMS108" s="117"/>
      <c r="TMT108" s="117"/>
      <c r="TMU108" s="117"/>
      <c r="TMV108" s="117"/>
      <c r="TMW108" s="117"/>
      <c r="TMX108" s="117"/>
      <c r="TMY108" s="117"/>
      <c r="TMZ108" s="117"/>
      <c r="TNA108" s="117"/>
      <c r="TNB108" s="117"/>
      <c r="TNC108" s="117"/>
      <c r="TND108" s="117"/>
      <c r="TNE108" s="117"/>
      <c r="TNF108" s="117"/>
      <c r="TNG108" s="117"/>
      <c r="TNH108" s="117"/>
      <c r="TNI108" s="117"/>
      <c r="TNJ108" s="117"/>
      <c r="TNK108" s="117"/>
      <c r="TNL108" s="117"/>
      <c r="TNM108" s="117"/>
      <c r="TNN108" s="117"/>
      <c r="TNO108" s="117"/>
      <c r="TNP108" s="117"/>
      <c r="TNQ108" s="117"/>
      <c r="TNR108" s="117"/>
      <c r="TNS108" s="117"/>
      <c r="TNT108" s="117"/>
      <c r="TNU108" s="117"/>
      <c r="TNV108" s="117"/>
      <c r="TNW108" s="117"/>
      <c r="TNX108" s="117"/>
      <c r="TNY108" s="117"/>
      <c r="TNZ108" s="117"/>
      <c r="TOA108" s="117"/>
      <c r="TOB108" s="117"/>
      <c r="TOC108" s="117"/>
      <c r="TOD108" s="117"/>
      <c r="TOE108" s="117"/>
      <c r="TOF108" s="117"/>
      <c r="TOG108" s="117"/>
      <c r="TOH108" s="117"/>
      <c r="TOI108" s="117"/>
      <c r="TOJ108" s="117"/>
      <c r="TOK108" s="117"/>
      <c r="TOL108" s="117"/>
      <c r="TOM108" s="117"/>
      <c r="TON108" s="117"/>
      <c r="TOO108" s="117"/>
      <c r="TOP108" s="117"/>
      <c r="TOQ108" s="117"/>
      <c r="TOR108" s="117"/>
      <c r="TOS108" s="117"/>
      <c r="TOT108" s="117"/>
      <c r="TOU108" s="117"/>
      <c r="TOV108" s="117"/>
      <c r="TOW108" s="117"/>
      <c r="TOX108" s="117"/>
      <c r="TOY108" s="117"/>
      <c r="TOZ108" s="117"/>
      <c r="TPA108" s="117"/>
      <c r="TPB108" s="117"/>
      <c r="TPC108" s="117"/>
      <c r="TPD108" s="117"/>
      <c r="TPE108" s="117"/>
      <c r="TPF108" s="117"/>
      <c r="TPG108" s="117"/>
      <c r="TPH108" s="117"/>
      <c r="TPI108" s="117"/>
      <c r="TPJ108" s="117"/>
      <c r="TPK108" s="117"/>
      <c r="TPL108" s="117"/>
      <c r="TPM108" s="117"/>
      <c r="TPN108" s="117"/>
      <c r="TPO108" s="117"/>
      <c r="TPP108" s="117"/>
      <c r="TPQ108" s="117"/>
      <c r="TPR108" s="117"/>
      <c r="TPS108" s="117"/>
      <c r="TPT108" s="117"/>
      <c r="TPU108" s="117"/>
      <c r="TPV108" s="117"/>
      <c r="TPW108" s="117"/>
      <c r="TPX108" s="117"/>
      <c r="TPY108" s="117"/>
      <c r="TPZ108" s="117"/>
      <c r="TQA108" s="117"/>
      <c r="TQB108" s="117"/>
      <c r="TQC108" s="117"/>
      <c r="TQD108" s="117"/>
      <c r="TQE108" s="117"/>
      <c r="TQF108" s="117"/>
      <c r="TQG108" s="117"/>
      <c r="TQH108" s="117"/>
      <c r="TQI108" s="117"/>
      <c r="TQJ108" s="117"/>
      <c r="TQK108" s="117"/>
      <c r="TQL108" s="117"/>
      <c r="TQM108" s="117"/>
      <c r="TQN108" s="117"/>
      <c r="TQO108" s="117"/>
      <c r="TQP108" s="117"/>
      <c r="TQQ108" s="117"/>
      <c r="TQR108" s="117"/>
      <c r="TQS108" s="117"/>
      <c r="TQT108" s="117"/>
      <c r="TQU108" s="117"/>
      <c r="TQV108" s="117"/>
      <c r="TQW108" s="117"/>
      <c r="TQX108" s="117"/>
      <c r="TQY108" s="117"/>
      <c r="TQZ108" s="117"/>
      <c r="TRA108" s="117"/>
      <c r="TRB108" s="117"/>
      <c r="TRC108" s="117"/>
      <c r="TRD108" s="117"/>
      <c r="TRE108" s="117"/>
      <c r="TRF108" s="117"/>
      <c r="TRG108" s="117"/>
      <c r="TRH108" s="117"/>
      <c r="TRI108" s="117"/>
      <c r="TRJ108" s="117"/>
      <c r="TRK108" s="117"/>
      <c r="TRL108" s="117"/>
      <c r="TRM108" s="117"/>
      <c r="TRN108" s="117"/>
      <c r="TRO108" s="117"/>
      <c r="TRP108" s="117"/>
      <c r="TRQ108" s="117"/>
      <c r="TRR108" s="117"/>
      <c r="TRS108" s="117"/>
      <c r="TRT108" s="117"/>
      <c r="TRU108" s="117"/>
      <c r="TRV108" s="117"/>
      <c r="TRW108" s="117"/>
      <c r="TRX108" s="117"/>
      <c r="TRY108" s="117"/>
      <c r="TRZ108" s="117"/>
      <c r="TSA108" s="117"/>
      <c r="TSB108" s="117"/>
      <c r="TSC108" s="117"/>
      <c r="TSD108" s="117"/>
      <c r="TSE108" s="117"/>
      <c r="TSF108" s="117"/>
      <c r="TSG108" s="117"/>
      <c r="TSH108" s="117"/>
      <c r="TSI108" s="117"/>
      <c r="TSJ108" s="117"/>
      <c r="TSK108" s="117"/>
      <c r="TSL108" s="117"/>
      <c r="TSM108" s="117"/>
      <c r="TSN108" s="117"/>
      <c r="TSO108" s="117"/>
      <c r="TSP108" s="117"/>
      <c r="TSQ108" s="117"/>
      <c r="TSR108" s="117"/>
      <c r="TSS108" s="117"/>
      <c r="TST108" s="117"/>
      <c r="TSU108" s="117"/>
      <c r="TSV108" s="117"/>
      <c r="TSW108" s="117"/>
      <c r="TSX108" s="117"/>
      <c r="TSY108" s="117"/>
      <c r="TSZ108" s="117"/>
      <c r="TTA108" s="117"/>
      <c r="TTB108" s="117"/>
      <c r="TTC108" s="117"/>
      <c r="TTD108" s="117"/>
      <c r="TTE108" s="117"/>
      <c r="TTF108" s="117"/>
      <c r="TTG108" s="117"/>
      <c r="TTH108" s="117"/>
      <c r="TTI108" s="117"/>
      <c r="TTJ108" s="117"/>
      <c r="TTK108" s="117"/>
      <c r="TTL108" s="117"/>
      <c r="TTM108" s="117"/>
      <c r="TTN108" s="117"/>
      <c r="TTO108" s="117"/>
      <c r="TTP108" s="117"/>
      <c r="TTQ108" s="117"/>
      <c r="TTR108" s="117"/>
      <c r="TTS108" s="117"/>
      <c r="TTT108" s="117"/>
      <c r="TTU108" s="117"/>
      <c r="TTV108" s="117"/>
      <c r="TTW108" s="117"/>
      <c r="TTX108" s="117"/>
      <c r="TTY108" s="117"/>
      <c r="TTZ108" s="117"/>
      <c r="TUA108" s="117"/>
      <c r="TUB108" s="117"/>
      <c r="TUC108" s="117"/>
      <c r="TUD108" s="117"/>
      <c r="TUE108" s="117"/>
      <c r="TUF108" s="117"/>
      <c r="TUG108" s="117"/>
      <c r="TUH108" s="117"/>
      <c r="TUI108" s="117"/>
      <c r="TUJ108" s="117"/>
      <c r="TUK108" s="117"/>
      <c r="TUL108" s="117"/>
      <c r="TUM108" s="117"/>
      <c r="TUN108" s="117"/>
      <c r="TUO108" s="117"/>
      <c r="TUP108" s="117"/>
      <c r="TUQ108" s="117"/>
      <c r="TUR108" s="117"/>
      <c r="TUS108" s="117"/>
      <c r="TUT108" s="117"/>
      <c r="TUU108" s="117"/>
      <c r="TUV108" s="117"/>
      <c r="TUW108" s="117"/>
      <c r="TUX108" s="117"/>
      <c r="TUY108" s="117"/>
      <c r="TUZ108" s="117"/>
      <c r="TVA108" s="117"/>
      <c r="TVB108" s="117"/>
      <c r="TVC108" s="117"/>
      <c r="TVD108" s="117"/>
      <c r="TVE108" s="117"/>
      <c r="TVF108" s="117"/>
      <c r="TVG108" s="117"/>
      <c r="TVH108" s="117"/>
      <c r="TVI108" s="117"/>
      <c r="TVJ108" s="117"/>
      <c r="TVK108" s="117"/>
      <c r="TVL108" s="117"/>
      <c r="TVM108" s="117"/>
      <c r="TVN108" s="117"/>
      <c r="TVO108" s="117"/>
      <c r="TVP108" s="117"/>
      <c r="TVQ108" s="117"/>
      <c r="TVR108" s="117"/>
      <c r="TVS108" s="117"/>
      <c r="TVT108" s="117"/>
      <c r="TVU108" s="117"/>
      <c r="TVV108" s="117"/>
      <c r="TVW108" s="117"/>
      <c r="TVX108" s="117"/>
      <c r="TVY108" s="117"/>
      <c r="TVZ108" s="117"/>
      <c r="TWA108" s="117"/>
      <c r="TWB108" s="117"/>
      <c r="TWC108" s="117"/>
      <c r="TWD108" s="117"/>
      <c r="TWE108" s="117"/>
      <c r="TWF108" s="117"/>
      <c r="TWG108" s="117"/>
      <c r="TWH108" s="117"/>
      <c r="TWI108" s="117"/>
      <c r="TWJ108" s="117"/>
      <c r="TWK108" s="117"/>
      <c r="TWL108" s="117"/>
      <c r="TWM108" s="117"/>
      <c r="TWN108" s="117"/>
      <c r="TWO108" s="117"/>
      <c r="TWP108" s="117"/>
      <c r="TWQ108" s="117"/>
      <c r="TWR108" s="117"/>
      <c r="TWS108" s="117"/>
      <c r="TWT108" s="117"/>
      <c r="TWU108" s="117"/>
      <c r="TWV108" s="117"/>
      <c r="TWW108" s="117"/>
      <c r="TWX108" s="117"/>
      <c r="TWY108" s="117"/>
      <c r="TWZ108" s="117"/>
      <c r="TXA108" s="117"/>
      <c r="TXB108" s="117"/>
      <c r="TXC108" s="117"/>
      <c r="TXD108" s="117"/>
      <c r="TXE108" s="117"/>
      <c r="TXF108" s="117"/>
      <c r="TXG108" s="117"/>
      <c r="TXH108" s="117"/>
      <c r="TXI108" s="117"/>
      <c r="TXJ108" s="117"/>
      <c r="TXK108" s="117"/>
      <c r="TXL108" s="117"/>
      <c r="TXM108" s="117"/>
      <c r="TXN108" s="117"/>
      <c r="TXO108" s="117"/>
      <c r="TXP108" s="117"/>
      <c r="TXQ108" s="117"/>
      <c r="TXR108" s="117"/>
      <c r="TXS108" s="117"/>
      <c r="TXT108" s="117"/>
      <c r="TXU108" s="117"/>
      <c r="TXV108" s="117"/>
      <c r="TXW108" s="117"/>
      <c r="TXX108" s="117"/>
      <c r="TXY108" s="117"/>
      <c r="TXZ108" s="117"/>
      <c r="TYA108" s="117"/>
      <c r="TYB108" s="117"/>
      <c r="TYC108" s="117"/>
      <c r="TYD108" s="117"/>
      <c r="TYE108" s="117"/>
      <c r="TYF108" s="117"/>
      <c r="TYG108" s="117"/>
      <c r="TYH108" s="117"/>
      <c r="TYI108" s="117"/>
      <c r="TYJ108" s="117"/>
      <c r="TYK108" s="117"/>
      <c r="TYL108" s="117"/>
      <c r="TYM108" s="117"/>
      <c r="TYN108" s="117"/>
      <c r="TYO108" s="117"/>
      <c r="TYP108" s="117"/>
      <c r="TYQ108" s="117"/>
      <c r="TYR108" s="117"/>
      <c r="TYS108" s="117"/>
      <c r="TYT108" s="117"/>
      <c r="TYU108" s="117"/>
      <c r="TYV108" s="117"/>
      <c r="TYW108" s="117"/>
      <c r="TYX108" s="117"/>
      <c r="TYY108" s="117"/>
      <c r="TYZ108" s="117"/>
      <c r="TZA108" s="117"/>
      <c r="TZB108" s="117"/>
      <c r="TZC108" s="117"/>
      <c r="TZD108" s="117"/>
      <c r="TZE108" s="117"/>
      <c r="TZF108" s="117"/>
      <c r="TZG108" s="117"/>
      <c r="TZH108" s="117"/>
      <c r="TZI108" s="117"/>
      <c r="TZJ108" s="117"/>
      <c r="TZK108" s="117"/>
      <c r="TZL108" s="117"/>
      <c r="TZM108" s="117"/>
      <c r="TZN108" s="117"/>
      <c r="TZO108" s="117"/>
      <c r="TZP108" s="117"/>
      <c r="TZQ108" s="117"/>
      <c r="TZR108" s="117"/>
      <c r="TZS108" s="117"/>
      <c r="TZT108" s="117"/>
      <c r="TZU108" s="117"/>
      <c r="TZV108" s="117"/>
      <c r="TZW108" s="117"/>
      <c r="TZX108" s="117"/>
      <c r="TZY108" s="117"/>
      <c r="TZZ108" s="117"/>
      <c r="UAA108" s="117"/>
      <c r="UAB108" s="117"/>
      <c r="UAC108" s="117"/>
      <c r="UAD108" s="117"/>
      <c r="UAE108" s="117"/>
      <c r="UAF108" s="117"/>
      <c r="UAG108" s="117"/>
      <c r="UAH108" s="117"/>
      <c r="UAI108" s="117"/>
      <c r="UAJ108" s="117"/>
      <c r="UAK108" s="117"/>
      <c r="UAL108" s="117"/>
      <c r="UAM108" s="117"/>
      <c r="UAN108" s="117"/>
      <c r="UAO108" s="117"/>
      <c r="UAP108" s="117"/>
      <c r="UAQ108" s="117"/>
      <c r="UAR108" s="117"/>
      <c r="UAS108" s="117"/>
      <c r="UAT108" s="117"/>
      <c r="UAU108" s="117"/>
      <c r="UAV108" s="117"/>
      <c r="UAW108" s="117"/>
      <c r="UAX108" s="117"/>
      <c r="UAY108" s="117"/>
      <c r="UAZ108" s="117"/>
      <c r="UBA108" s="117"/>
      <c r="UBB108" s="117"/>
      <c r="UBC108" s="117"/>
      <c r="UBD108" s="117"/>
      <c r="UBE108" s="117"/>
      <c r="UBF108" s="117"/>
      <c r="UBG108" s="117"/>
      <c r="UBH108" s="117"/>
      <c r="UBI108" s="117"/>
      <c r="UBJ108" s="117"/>
      <c r="UBK108" s="117"/>
      <c r="UBL108" s="117"/>
      <c r="UBM108" s="117"/>
      <c r="UBN108" s="117"/>
      <c r="UBO108" s="117"/>
      <c r="UBP108" s="117"/>
      <c r="UBQ108" s="117"/>
      <c r="UBR108" s="117"/>
      <c r="UBS108" s="117"/>
      <c r="UBT108" s="117"/>
      <c r="UBU108" s="117"/>
      <c r="UBV108" s="117"/>
      <c r="UBW108" s="117"/>
      <c r="UBX108" s="117"/>
      <c r="UBY108" s="117"/>
      <c r="UBZ108" s="117"/>
      <c r="UCA108" s="117"/>
      <c r="UCB108" s="117"/>
      <c r="UCC108" s="117"/>
      <c r="UCD108" s="117"/>
      <c r="UCE108" s="117"/>
      <c r="UCF108" s="117"/>
      <c r="UCG108" s="117"/>
      <c r="UCH108" s="117"/>
      <c r="UCI108" s="117"/>
      <c r="UCJ108" s="117"/>
      <c r="UCK108" s="117"/>
      <c r="UCL108" s="117"/>
      <c r="UCM108" s="117"/>
      <c r="UCN108" s="117"/>
      <c r="UCO108" s="117"/>
      <c r="UCP108" s="117"/>
      <c r="UCQ108" s="117"/>
      <c r="UCR108" s="117"/>
      <c r="UCS108" s="117"/>
      <c r="UCT108" s="117"/>
      <c r="UCU108" s="117"/>
      <c r="UCV108" s="117"/>
      <c r="UCW108" s="117"/>
      <c r="UCX108" s="117"/>
      <c r="UCY108" s="117"/>
      <c r="UCZ108" s="117"/>
      <c r="UDA108" s="117"/>
      <c r="UDB108" s="117"/>
      <c r="UDC108" s="117"/>
      <c r="UDD108" s="117"/>
      <c r="UDE108" s="117"/>
      <c r="UDF108" s="117"/>
      <c r="UDG108" s="117"/>
      <c r="UDH108" s="117"/>
      <c r="UDI108" s="117"/>
      <c r="UDJ108" s="117"/>
      <c r="UDK108" s="117"/>
      <c r="UDL108" s="117"/>
      <c r="UDM108" s="117"/>
      <c r="UDN108" s="117"/>
      <c r="UDO108" s="117"/>
      <c r="UDP108" s="117"/>
      <c r="UDQ108" s="117"/>
      <c r="UDR108" s="117"/>
      <c r="UDS108" s="117"/>
      <c r="UDT108" s="117"/>
      <c r="UDU108" s="117"/>
      <c r="UDV108" s="117"/>
      <c r="UDW108" s="117"/>
      <c r="UDX108" s="117"/>
      <c r="UDY108" s="117"/>
      <c r="UDZ108" s="117"/>
      <c r="UEA108" s="117"/>
      <c r="UEB108" s="117"/>
      <c r="UEC108" s="117"/>
      <c r="UED108" s="117"/>
      <c r="UEE108" s="117"/>
      <c r="UEF108" s="117"/>
      <c r="UEG108" s="117"/>
      <c r="UEH108" s="117"/>
      <c r="UEI108" s="117"/>
      <c r="UEJ108" s="117"/>
      <c r="UEK108" s="117"/>
      <c r="UEL108" s="117"/>
      <c r="UEM108" s="117"/>
      <c r="UEN108" s="117"/>
      <c r="UEO108" s="117"/>
      <c r="UEP108" s="117"/>
      <c r="UEQ108" s="117"/>
      <c r="UER108" s="117"/>
      <c r="UES108" s="117"/>
      <c r="UET108" s="117"/>
      <c r="UEU108" s="117"/>
      <c r="UEV108" s="117"/>
      <c r="UEW108" s="117"/>
      <c r="UEX108" s="117"/>
      <c r="UEY108" s="117"/>
      <c r="UEZ108" s="117"/>
      <c r="UFA108" s="117"/>
      <c r="UFB108" s="117"/>
      <c r="UFC108" s="117"/>
      <c r="UFD108" s="117"/>
      <c r="UFE108" s="117"/>
      <c r="UFF108" s="117"/>
      <c r="UFG108" s="117"/>
      <c r="UFH108" s="117"/>
      <c r="UFI108" s="117"/>
      <c r="UFJ108" s="117"/>
      <c r="UFK108" s="117"/>
      <c r="UFL108" s="117"/>
      <c r="UFM108" s="117"/>
      <c r="UFN108" s="117"/>
      <c r="UFO108" s="117"/>
      <c r="UFP108" s="117"/>
      <c r="UFQ108" s="117"/>
      <c r="UFR108" s="117"/>
      <c r="UFS108" s="117"/>
      <c r="UFT108" s="117"/>
      <c r="UFU108" s="117"/>
      <c r="UFV108" s="117"/>
      <c r="UFW108" s="117"/>
      <c r="UFX108" s="117"/>
      <c r="UFY108" s="117"/>
      <c r="UFZ108" s="117"/>
      <c r="UGA108" s="117"/>
      <c r="UGB108" s="117"/>
      <c r="UGC108" s="117"/>
      <c r="UGD108" s="117"/>
      <c r="UGE108" s="117"/>
      <c r="UGF108" s="117"/>
      <c r="UGG108" s="117"/>
      <c r="UGH108" s="117"/>
      <c r="UGI108" s="117"/>
      <c r="UGJ108" s="117"/>
      <c r="UGK108" s="117"/>
      <c r="UGL108" s="117"/>
      <c r="UGM108" s="117"/>
      <c r="UGN108" s="117"/>
      <c r="UGO108" s="117"/>
      <c r="UGP108" s="117"/>
      <c r="UGQ108" s="117"/>
      <c r="UGR108" s="117"/>
      <c r="UGS108" s="117"/>
      <c r="UGT108" s="117"/>
      <c r="UGU108" s="117"/>
      <c r="UGV108" s="117"/>
      <c r="UGW108" s="117"/>
      <c r="UGX108" s="117"/>
      <c r="UGY108" s="117"/>
      <c r="UGZ108" s="117"/>
      <c r="UHA108" s="117"/>
      <c r="UHB108" s="117"/>
      <c r="UHC108" s="117"/>
      <c r="UHD108" s="117"/>
      <c r="UHE108" s="117"/>
      <c r="UHF108" s="117"/>
      <c r="UHG108" s="117"/>
      <c r="UHH108" s="117"/>
      <c r="UHI108" s="117"/>
      <c r="UHJ108" s="117"/>
      <c r="UHK108" s="117"/>
      <c r="UHL108" s="117"/>
      <c r="UHM108" s="117"/>
      <c r="UHN108" s="117"/>
      <c r="UHO108" s="117"/>
      <c r="UHP108" s="117"/>
      <c r="UHQ108" s="117"/>
      <c r="UHR108" s="117"/>
      <c r="UHS108" s="117"/>
      <c r="UHT108" s="117"/>
      <c r="UHU108" s="117"/>
      <c r="UHV108" s="117"/>
      <c r="UHW108" s="117"/>
      <c r="UHX108" s="117"/>
      <c r="UHY108" s="117"/>
      <c r="UHZ108" s="117"/>
      <c r="UIA108" s="117"/>
      <c r="UIB108" s="117"/>
      <c r="UIC108" s="117"/>
      <c r="UID108" s="117"/>
      <c r="UIE108" s="117"/>
      <c r="UIF108" s="117"/>
      <c r="UIG108" s="117"/>
      <c r="UIH108" s="117"/>
      <c r="UII108" s="117"/>
      <c r="UIJ108" s="117"/>
      <c r="UIK108" s="117"/>
      <c r="UIL108" s="117"/>
      <c r="UIM108" s="117"/>
      <c r="UIN108" s="117"/>
      <c r="UIO108" s="117"/>
      <c r="UIP108" s="117"/>
      <c r="UIQ108" s="117"/>
      <c r="UIR108" s="117"/>
      <c r="UIS108" s="117"/>
      <c r="UIT108" s="117"/>
      <c r="UIU108" s="117"/>
      <c r="UIV108" s="117"/>
      <c r="UIW108" s="117"/>
      <c r="UIX108" s="117"/>
      <c r="UIY108" s="117"/>
      <c r="UIZ108" s="117"/>
      <c r="UJA108" s="117"/>
      <c r="UJB108" s="117"/>
      <c r="UJC108" s="117"/>
      <c r="UJD108" s="117"/>
      <c r="UJE108" s="117"/>
      <c r="UJF108" s="117"/>
      <c r="UJG108" s="117"/>
      <c r="UJH108" s="117"/>
      <c r="UJI108" s="117"/>
      <c r="UJJ108" s="117"/>
      <c r="UJK108" s="117"/>
      <c r="UJL108" s="117"/>
      <c r="UJM108" s="117"/>
      <c r="UJN108" s="117"/>
      <c r="UJO108" s="117"/>
      <c r="UJP108" s="117"/>
      <c r="UJQ108" s="117"/>
      <c r="UJR108" s="117"/>
      <c r="UJS108" s="117"/>
      <c r="UJT108" s="117"/>
      <c r="UJU108" s="117"/>
      <c r="UJV108" s="117"/>
      <c r="UJW108" s="117"/>
      <c r="UJX108" s="117"/>
      <c r="UJY108" s="117"/>
      <c r="UJZ108" s="117"/>
      <c r="UKA108" s="117"/>
      <c r="UKB108" s="117"/>
      <c r="UKC108" s="117"/>
      <c r="UKD108" s="117"/>
      <c r="UKE108" s="117"/>
      <c r="UKF108" s="117"/>
      <c r="UKG108" s="117"/>
      <c r="UKH108" s="117"/>
      <c r="UKI108" s="117"/>
      <c r="UKJ108" s="117"/>
      <c r="UKK108" s="117"/>
      <c r="UKL108" s="117"/>
      <c r="UKM108" s="117"/>
      <c r="UKN108" s="117"/>
      <c r="UKO108" s="117"/>
      <c r="UKP108" s="117"/>
      <c r="UKQ108" s="117"/>
      <c r="UKR108" s="117"/>
      <c r="UKS108" s="117"/>
      <c r="UKT108" s="117"/>
      <c r="UKU108" s="117"/>
      <c r="UKV108" s="117"/>
      <c r="UKW108" s="117"/>
      <c r="UKX108" s="117"/>
      <c r="UKY108" s="117"/>
      <c r="UKZ108" s="117"/>
      <c r="ULA108" s="117"/>
      <c r="ULB108" s="117"/>
      <c r="ULC108" s="117"/>
      <c r="ULD108" s="117"/>
      <c r="ULE108" s="117"/>
      <c r="ULF108" s="117"/>
      <c r="ULG108" s="117"/>
      <c r="ULH108" s="117"/>
      <c r="ULI108" s="117"/>
      <c r="ULJ108" s="117"/>
      <c r="ULK108" s="117"/>
      <c r="ULL108" s="117"/>
      <c r="ULM108" s="117"/>
      <c r="ULN108" s="117"/>
      <c r="ULO108" s="117"/>
      <c r="ULP108" s="117"/>
      <c r="ULQ108" s="117"/>
      <c r="ULR108" s="117"/>
      <c r="ULS108" s="117"/>
      <c r="ULT108" s="117"/>
      <c r="ULU108" s="117"/>
      <c r="ULV108" s="117"/>
      <c r="ULW108" s="117"/>
      <c r="ULX108" s="117"/>
      <c r="ULY108" s="117"/>
      <c r="ULZ108" s="117"/>
      <c r="UMA108" s="117"/>
      <c r="UMB108" s="117"/>
      <c r="UMC108" s="117"/>
      <c r="UMD108" s="117"/>
      <c r="UME108" s="117"/>
      <c r="UMF108" s="117"/>
      <c r="UMG108" s="117"/>
      <c r="UMH108" s="117"/>
      <c r="UMI108" s="117"/>
      <c r="UMJ108" s="117"/>
      <c r="UMK108" s="117"/>
      <c r="UML108" s="117"/>
      <c r="UMM108" s="117"/>
      <c r="UMN108" s="117"/>
      <c r="UMO108" s="117"/>
      <c r="UMP108" s="117"/>
      <c r="UMQ108" s="117"/>
      <c r="UMR108" s="117"/>
      <c r="UMS108" s="117"/>
      <c r="UMT108" s="117"/>
      <c r="UMU108" s="117"/>
      <c r="UMV108" s="117"/>
      <c r="UMW108" s="117"/>
      <c r="UMX108" s="117"/>
      <c r="UMY108" s="117"/>
      <c r="UMZ108" s="117"/>
      <c r="UNA108" s="117"/>
      <c r="UNB108" s="117"/>
      <c r="UNC108" s="117"/>
      <c r="UND108" s="117"/>
      <c r="UNE108" s="117"/>
      <c r="UNF108" s="117"/>
      <c r="UNG108" s="117"/>
      <c r="UNH108" s="117"/>
      <c r="UNI108" s="117"/>
      <c r="UNJ108" s="117"/>
      <c r="UNK108" s="117"/>
      <c r="UNL108" s="117"/>
      <c r="UNM108" s="117"/>
      <c r="UNN108" s="117"/>
      <c r="UNO108" s="117"/>
      <c r="UNP108" s="117"/>
      <c r="UNQ108" s="117"/>
      <c r="UNR108" s="117"/>
      <c r="UNS108" s="117"/>
      <c r="UNT108" s="117"/>
      <c r="UNU108" s="117"/>
      <c r="UNV108" s="117"/>
      <c r="UNW108" s="117"/>
      <c r="UNX108" s="117"/>
      <c r="UNY108" s="117"/>
      <c r="UNZ108" s="117"/>
      <c r="UOA108" s="117"/>
      <c r="UOB108" s="117"/>
      <c r="UOC108" s="117"/>
      <c r="UOD108" s="117"/>
      <c r="UOE108" s="117"/>
      <c r="UOF108" s="117"/>
      <c r="UOG108" s="117"/>
      <c r="UOH108" s="117"/>
      <c r="UOI108" s="117"/>
      <c r="UOJ108" s="117"/>
      <c r="UOK108" s="117"/>
      <c r="UOL108" s="117"/>
      <c r="UOM108" s="117"/>
      <c r="UON108" s="117"/>
      <c r="UOO108" s="117"/>
      <c r="UOP108" s="117"/>
      <c r="UOQ108" s="117"/>
      <c r="UOR108" s="117"/>
      <c r="UOS108" s="117"/>
      <c r="UOT108" s="117"/>
      <c r="UOU108" s="117"/>
      <c r="UOV108" s="117"/>
      <c r="UOW108" s="117"/>
      <c r="UOX108" s="117"/>
      <c r="UOY108" s="117"/>
      <c r="UOZ108" s="117"/>
      <c r="UPA108" s="117"/>
      <c r="UPB108" s="117"/>
      <c r="UPC108" s="117"/>
      <c r="UPD108" s="117"/>
      <c r="UPE108" s="117"/>
      <c r="UPF108" s="117"/>
      <c r="UPG108" s="117"/>
      <c r="UPH108" s="117"/>
      <c r="UPI108" s="117"/>
      <c r="UPJ108" s="117"/>
      <c r="UPK108" s="117"/>
      <c r="UPL108" s="117"/>
      <c r="UPM108" s="117"/>
      <c r="UPN108" s="117"/>
      <c r="UPO108" s="117"/>
      <c r="UPP108" s="117"/>
      <c r="UPQ108" s="117"/>
      <c r="UPR108" s="117"/>
      <c r="UPS108" s="117"/>
      <c r="UPT108" s="117"/>
      <c r="UPU108" s="117"/>
      <c r="UPV108" s="117"/>
      <c r="UPW108" s="117"/>
      <c r="UPX108" s="117"/>
      <c r="UPY108" s="117"/>
      <c r="UPZ108" s="117"/>
      <c r="UQA108" s="117"/>
      <c r="UQB108" s="117"/>
      <c r="UQC108" s="117"/>
      <c r="UQD108" s="117"/>
      <c r="UQE108" s="117"/>
      <c r="UQF108" s="117"/>
      <c r="UQG108" s="117"/>
      <c r="UQH108" s="117"/>
      <c r="UQI108" s="117"/>
      <c r="UQJ108" s="117"/>
      <c r="UQK108" s="117"/>
      <c r="UQL108" s="117"/>
      <c r="UQM108" s="117"/>
      <c r="UQN108" s="117"/>
      <c r="UQO108" s="117"/>
      <c r="UQP108" s="117"/>
      <c r="UQQ108" s="117"/>
      <c r="UQR108" s="117"/>
      <c r="UQS108" s="117"/>
      <c r="UQT108" s="117"/>
      <c r="UQU108" s="117"/>
      <c r="UQV108" s="117"/>
      <c r="UQW108" s="117"/>
      <c r="UQX108" s="117"/>
      <c r="UQY108" s="117"/>
      <c r="UQZ108" s="117"/>
      <c r="URA108" s="117"/>
      <c r="URB108" s="117"/>
      <c r="URC108" s="117"/>
      <c r="URD108" s="117"/>
      <c r="URE108" s="117"/>
      <c r="URF108" s="117"/>
      <c r="URG108" s="117"/>
      <c r="URH108" s="117"/>
      <c r="URI108" s="117"/>
      <c r="URJ108" s="117"/>
      <c r="URK108" s="117"/>
      <c r="URL108" s="117"/>
      <c r="URM108" s="117"/>
      <c r="URN108" s="117"/>
      <c r="URO108" s="117"/>
      <c r="URP108" s="117"/>
      <c r="URQ108" s="117"/>
      <c r="URR108" s="117"/>
      <c r="URS108" s="117"/>
      <c r="URT108" s="117"/>
      <c r="URU108" s="117"/>
      <c r="URV108" s="117"/>
      <c r="URW108" s="117"/>
      <c r="URX108" s="117"/>
      <c r="URY108" s="117"/>
      <c r="URZ108" s="117"/>
      <c r="USA108" s="117"/>
      <c r="USB108" s="117"/>
      <c r="USC108" s="117"/>
      <c r="USD108" s="117"/>
      <c r="USE108" s="117"/>
      <c r="USF108" s="117"/>
      <c r="USG108" s="117"/>
      <c r="USH108" s="117"/>
      <c r="USI108" s="117"/>
      <c r="USJ108" s="117"/>
      <c r="USK108" s="117"/>
      <c r="USL108" s="117"/>
      <c r="USM108" s="117"/>
      <c r="USN108" s="117"/>
      <c r="USO108" s="117"/>
      <c r="USP108" s="117"/>
      <c r="USQ108" s="117"/>
      <c r="USR108" s="117"/>
      <c r="USS108" s="117"/>
      <c r="UST108" s="117"/>
      <c r="USU108" s="117"/>
      <c r="USV108" s="117"/>
      <c r="USW108" s="117"/>
      <c r="USX108" s="117"/>
      <c r="USY108" s="117"/>
      <c r="USZ108" s="117"/>
      <c r="UTA108" s="117"/>
      <c r="UTB108" s="117"/>
      <c r="UTC108" s="117"/>
      <c r="UTD108" s="117"/>
      <c r="UTE108" s="117"/>
      <c r="UTF108" s="117"/>
      <c r="UTG108" s="117"/>
      <c r="UTH108" s="117"/>
      <c r="UTI108" s="117"/>
      <c r="UTJ108" s="117"/>
      <c r="UTK108" s="117"/>
      <c r="UTL108" s="117"/>
      <c r="UTM108" s="117"/>
      <c r="UTN108" s="117"/>
      <c r="UTO108" s="117"/>
      <c r="UTP108" s="117"/>
      <c r="UTQ108" s="117"/>
      <c r="UTR108" s="117"/>
      <c r="UTS108" s="117"/>
      <c r="UTT108" s="117"/>
      <c r="UTU108" s="117"/>
      <c r="UTV108" s="117"/>
      <c r="UTW108" s="117"/>
      <c r="UTX108" s="117"/>
      <c r="UTY108" s="117"/>
      <c r="UTZ108" s="117"/>
      <c r="UUA108" s="117"/>
      <c r="UUB108" s="117"/>
      <c r="UUC108" s="117"/>
      <c r="UUD108" s="117"/>
      <c r="UUE108" s="117"/>
      <c r="UUF108" s="117"/>
      <c r="UUG108" s="117"/>
      <c r="UUH108" s="117"/>
      <c r="UUI108" s="117"/>
      <c r="UUJ108" s="117"/>
      <c r="UUK108" s="117"/>
      <c r="UUL108" s="117"/>
      <c r="UUM108" s="117"/>
      <c r="UUN108" s="117"/>
      <c r="UUO108" s="117"/>
      <c r="UUP108" s="117"/>
      <c r="UUQ108" s="117"/>
      <c r="UUR108" s="117"/>
      <c r="UUS108" s="117"/>
      <c r="UUT108" s="117"/>
      <c r="UUU108" s="117"/>
      <c r="UUV108" s="117"/>
      <c r="UUW108" s="117"/>
      <c r="UUX108" s="117"/>
      <c r="UUY108" s="117"/>
      <c r="UUZ108" s="117"/>
      <c r="UVA108" s="117"/>
      <c r="UVB108" s="117"/>
      <c r="UVC108" s="117"/>
      <c r="UVD108" s="117"/>
      <c r="UVE108" s="117"/>
      <c r="UVF108" s="117"/>
      <c r="UVG108" s="117"/>
      <c r="UVH108" s="117"/>
      <c r="UVI108" s="117"/>
      <c r="UVJ108" s="117"/>
      <c r="UVK108" s="117"/>
      <c r="UVL108" s="117"/>
      <c r="UVM108" s="117"/>
      <c r="UVN108" s="117"/>
      <c r="UVO108" s="117"/>
      <c r="UVP108" s="117"/>
      <c r="UVQ108" s="117"/>
      <c r="UVR108" s="117"/>
      <c r="UVS108" s="117"/>
      <c r="UVT108" s="117"/>
      <c r="UVU108" s="117"/>
      <c r="UVV108" s="117"/>
      <c r="UVW108" s="117"/>
      <c r="UVX108" s="117"/>
      <c r="UVY108" s="117"/>
      <c r="UVZ108" s="117"/>
      <c r="UWA108" s="117"/>
      <c r="UWB108" s="117"/>
      <c r="UWC108" s="117"/>
      <c r="UWD108" s="117"/>
      <c r="UWE108" s="117"/>
      <c r="UWF108" s="117"/>
      <c r="UWG108" s="117"/>
      <c r="UWH108" s="117"/>
      <c r="UWI108" s="117"/>
      <c r="UWJ108" s="117"/>
      <c r="UWK108" s="117"/>
      <c r="UWL108" s="117"/>
      <c r="UWM108" s="117"/>
      <c r="UWN108" s="117"/>
      <c r="UWO108" s="117"/>
      <c r="UWP108" s="117"/>
      <c r="UWQ108" s="117"/>
      <c r="UWR108" s="117"/>
      <c r="UWS108" s="117"/>
      <c r="UWT108" s="117"/>
      <c r="UWU108" s="117"/>
      <c r="UWV108" s="117"/>
      <c r="UWW108" s="117"/>
      <c r="UWX108" s="117"/>
      <c r="UWY108" s="117"/>
      <c r="UWZ108" s="117"/>
      <c r="UXA108" s="117"/>
      <c r="UXB108" s="117"/>
      <c r="UXC108" s="117"/>
      <c r="UXD108" s="117"/>
      <c r="UXE108" s="117"/>
      <c r="UXF108" s="117"/>
      <c r="UXG108" s="117"/>
      <c r="UXH108" s="117"/>
      <c r="UXI108" s="117"/>
      <c r="UXJ108" s="117"/>
      <c r="UXK108" s="117"/>
      <c r="UXL108" s="117"/>
      <c r="UXM108" s="117"/>
      <c r="UXN108" s="117"/>
      <c r="UXO108" s="117"/>
      <c r="UXP108" s="117"/>
      <c r="UXQ108" s="117"/>
      <c r="UXR108" s="117"/>
      <c r="UXS108" s="117"/>
      <c r="UXT108" s="117"/>
      <c r="UXU108" s="117"/>
      <c r="UXV108" s="117"/>
      <c r="UXW108" s="117"/>
      <c r="UXX108" s="117"/>
      <c r="UXY108" s="117"/>
      <c r="UXZ108" s="117"/>
      <c r="UYA108" s="117"/>
      <c r="UYB108" s="117"/>
      <c r="UYC108" s="117"/>
      <c r="UYD108" s="117"/>
      <c r="UYE108" s="117"/>
      <c r="UYF108" s="117"/>
      <c r="UYG108" s="117"/>
      <c r="UYH108" s="117"/>
      <c r="UYI108" s="117"/>
      <c r="UYJ108" s="117"/>
      <c r="UYK108" s="117"/>
      <c r="UYL108" s="117"/>
      <c r="UYM108" s="117"/>
      <c r="UYN108" s="117"/>
      <c r="UYO108" s="117"/>
      <c r="UYP108" s="117"/>
      <c r="UYQ108" s="117"/>
      <c r="UYR108" s="117"/>
      <c r="UYS108" s="117"/>
      <c r="UYT108" s="117"/>
      <c r="UYU108" s="117"/>
      <c r="UYV108" s="117"/>
      <c r="UYW108" s="117"/>
      <c r="UYX108" s="117"/>
      <c r="UYY108" s="117"/>
      <c r="UYZ108" s="117"/>
      <c r="UZA108" s="117"/>
      <c r="UZB108" s="117"/>
      <c r="UZC108" s="117"/>
      <c r="UZD108" s="117"/>
      <c r="UZE108" s="117"/>
      <c r="UZF108" s="117"/>
      <c r="UZG108" s="117"/>
      <c r="UZH108" s="117"/>
      <c r="UZI108" s="117"/>
      <c r="UZJ108" s="117"/>
      <c r="UZK108" s="117"/>
      <c r="UZL108" s="117"/>
      <c r="UZM108" s="117"/>
      <c r="UZN108" s="117"/>
      <c r="UZO108" s="117"/>
      <c r="UZP108" s="117"/>
      <c r="UZQ108" s="117"/>
      <c r="UZR108" s="117"/>
      <c r="UZS108" s="117"/>
      <c r="UZT108" s="117"/>
      <c r="UZU108" s="117"/>
      <c r="UZV108" s="117"/>
      <c r="UZW108" s="117"/>
      <c r="UZX108" s="117"/>
      <c r="UZY108" s="117"/>
      <c r="UZZ108" s="117"/>
      <c r="VAA108" s="117"/>
      <c r="VAB108" s="117"/>
      <c r="VAC108" s="117"/>
      <c r="VAD108" s="117"/>
      <c r="VAE108" s="117"/>
      <c r="VAF108" s="117"/>
      <c r="VAG108" s="117"/>
      <c r="VAH108" s="117"/>
      <c r="VAI108" s="117"/>
      <c r="VAJ108" s="117"/>
      <c r="VAK108" s="117"/>
      <c r="VAL108" s="117"/>
      <c r="VAM108" s="117"/>
      <c r="VAN108" s="117"/>
      <c r="VAO108" s="117"/>
      <c r="VAP108" s="117"/>
      <c r="VAQ108" s="117"/>
      <c r="VAR108" s="117"/>
      <c r="VAS108" s="117"/>
      <c r="VAT108" s="117"/>
      <c r="VAU108" s="117"/>
      <c r="VAV108" s="117"/>
      <c r="VAW108" s="117"/>
      <c r="VAX108" s="117"/>
      <c r="VAY108" s="117"/>
      <c r="VAZ108" s="117"/>
      <c r="VBA108" s="117"/>
      <c r="VBB108" s="117"/>
      <c r="VBC108" s="117"/>
      <c r="VBD108" s="117"/>
      <c r="VBE108" s="117"/>
      <c r="VBF108" s="117"/>
      <c r="VBG108" s="117"/>
      <c r="VBH108" s="117"/>
      <c r="VBI108" s="117"/>
      <c r="VBJ108" s="117"/>
      <c r="VBK108" s="117"/>
      <c r="VBL108" s="117"/>
      <c r="VBM108" s="117"/>
      <c r="VBN108" s="117"/>
      <c r="VBO108" s="117"/>
      <c r="VBP108" s="117"/>
      <c r="VBQ108" s="117"/>
      <c r="VBR108" s="117"/>
      <c r="VBS108" s="117"/>
      <c r="VBT108" s="117"/>
      <c r="VBU108" s="117"/>
      <c r="VBV108" s="117"/>
      <c r="VBW108" s="117"/>
      <c r="VBX108" s="117"/>
      <c r="VBY108" s="117"/>
      <c r="VBZ108" s="117"/>
      <c r="VCA108" s="117"/>
      <c r="VCB108" s="117"/>
      <c r="VCC108" s="117"/>
      <c r="VCD108" s="117"/>
      <c r="VCE108" s="117"/>
      <c r="VCF108" s="117"/>
      <c r="VCG108" s="117"/>
      <c r="VCH108" s="117"/>
      <c r="VCI108" s="117"/>
      <c r="VCJ108" s="117"/>
      <c r="VCK108" s="117"/>
      <c r="VCL108" s="117"/>
      <c r="VCM108" s="117"/>
      <c r="VCN108" s="117"/>
      <c r="VCO108" s="117"/>
      <c r="VCP108" s="117"/>
      <c r="VCQ108" s="117"/>
      <c r="VCR108" s="117"/>
      <c r="VCS108" s="117"/>
      <c r="VCT108" s="117"/>
      <c r="VCU108" s="117"/>
      <c r="VCV108" s="117"/>
      <c r="VCW108" s="117"/>
      <c r="VCX108" s="117"/>
      <c r="VCY108" s="117"/>
      <c r="VCZ108" s="117"/>
      <c r="VDA108" s="117"/>
      <c r="VDB108" s="117"/>
      <c r="VDC108" s="117"/>
      <c r="VDD108" s="117"/>
      <c r="VDE108" s="117"/>
      <c r="VDF108" s="117"/>
      <c r="VDG108" s="117"/>
      <c r="VDH108" s="117"/>
      <c r="VDI108" s="117"/>
      <c r="VDJ108" s="117"/>
      <c r="VDK108" s="117"/>
      <c r="VDL108" s="117"/>
      <c r="VDM108" s="117"/>
      <c r="VDN108" s="117"/>
      <c r="VDO108" s="117"/>
      <c r="VDP108" s="117"/>
      <c r="VDQ108" s="117"/>
      <c r="VDR108" s="117"/>
      <c r="VDS108" s="117"/>
      <c r="VDT108" s="117"/>
      <c r="VDU108" s="117"/>
      <c r="VDV108" s="117"/>
      <c r="VDW108" s="117"/>
      <c r="VDX108" s="117"/>
      <c r="VDY108" s="117"/>
      <c r="VDZ108" s="117"/>
      <c r="VEA108" s="117"/>
      <c r="VEB108" s="117"/>
      <c r="VEC108" s="117"/>
      <c r="VED108" s="117"/>
      <c r="VEE108" s="117"/>
      <c r="VEF108" s="117"/>
      <c r="VEG108" s="117"/>
      <c r="VEH108" s="117"/>
      <c r="VEI108" s="117"/>
      <c r="VEJ108" s="117"/>
      <c r="VEK108" s="117"/>
      <c r="VEL108" s="117"/>
      <c r="VEM108" s="117"/>
      <c r="VEN108" s="117"/>
      <c r="VEO108" s="117"/>
      <c r="VEP108" s="117"/>
      <c r="VEQ108" s="117"/>
      <c r="VER108" s="117"/>
      <c r="VES108" s="117"/>
      <c r="VET108" s="117"/>
      <c r="VEU108" s="117"/>
      <c r="VEV108" s="117"/>
      <c r="VEW108" s="117"/>
      <c r="VEX108" s="117"/>
      <c r="VEY108" s="117"/>
      <c r="VEZ108" s="117"/>
      <c r="VFA108" s="117"/>
      <c r="VFB108" s="117"/>
      <c r="VFC108" s="117"/>
      <c r="VFD108" s="117"/>
      <c r="VFE108" s="117"/>
      <c r="VFF108" s="117"/>
      <c r="VFG108" s="117"/>
      <c r="VFH108" s="117"/>
      <c r="VFI108" s="117"/>
      <c r="VFJ108" s="117"/>
      <c r="VFK108" s="117"/>
      <c r="VFL108" s="117"/>
      <c r="VFM108" s="117"/>
      <c r="VFN108" s="117"/>
      <c r="VFO108" s="117"/>
      <c r="VFP108" s="117"/>
      <c r="VFQ108" s="117"/>
      <c r="VFR108" s="117"/>
      <c r="VFS108" s="117"/>
      <c r="VFT108" s="117"/>
      <c r="VFU108" s="117"/>
      <c r="VFV108" s="117"/>
      <c r="VFW108" s="117"/>
      <c r="VFX108" s="117"/>
      <c r="VFY108" s="117"/>
      <c r="VFZ108" s="117"/>
      <c r="VGA108" s="117"/>
      <c r="VGB108" s="117"/>
      <c r="VGC108" s="117"/>
      <c r="VGD108" s="117"/>
      <c r="VGE108" s="117"/>
      <c r="VGF108" s="117"/>
      <c r="VGG108" s="117"/>
      <c r="VGH108" s="117"/>
      <c r="VGI108" s="117"/>
      <c r="VGJ108" s="117"/>
      <c r="VGK108" s="117"/>
      <c r="VGL108" s="117"/>
      <c r="VGM108" s="117"/>
      <c r="VGN108" s="117"/>
      <c r="VGO108" s="117"/>
      <c r="VGP108" s="117"/>
      <c r="VGQ108" s="117"/>
      <c r="VGR108" s="117"/>
      <c r="VGS108" s="117"/>
      <c r="VGT108" s="117"/>
      <c r="VGU108" s="117"/>
      <c r="VGV108" s="117"/>
      <c r="VGW108" s="117"/>
      <c r="VGX108" s="117"/>
      <c r="VGY108" s="117"/>
      <c r="VGZ108" s="117"/>
      <c r="VHA108" s="117"/>
      <c r="VHB108" s="117"/>
      <c r="VHC108" s="117"/>
      <c r="VHD108" s="117"/>
      <c r="VHE108" s="117"/>
      <c r="VHF108" s="117"/>
      <c r="VHG108" s="117"/>
      <c r="VHH108" s="117"/>
      <c r="VHI108" s="117"/>
      <c r="VHJ108" s="117"/>
      <c r="VHK108" s="117"/>
      <c r="VHL108" s="117"/>
      <c r="VHM108" s="117"/>
      <c r="VHN108" s="117"/>
      <c r="VHO108" s="117"/>
      <c r="VHP108" s="117"/>
      <c r="VHQ108" s="117"/>
      <c r="VHR108" s="117"/>
      <c r="VHS108" s="117"/>
      <c r="VHT108" s="117"/>
      <c r="VHU108" s="117"/>
      <c r="VHV108" s="117"/>
      <c r="VHW108" s="117"/>
      <c r="VHX108" s="117"/>
      <c r="VHY108" s="117"/>
      <c r="VHZ108" s="117"/>
      <c r="VIA108" s="117"/>
      <c r="VIB108" s="117"/>
      <c r="VIC108" s="117"/>
      <c r="VID108" s="117"/>
      <c r="VIE108" s="117"/>
      <c r="VIF108" s="117"/>
      <c r="VIG108" s="117"/>
      <c r="VIH108" s="117"/>
      <c r="VII108" s="117"/>
      <c r="VIJ108" s="117"/>
      <c r="VIK108" s="117"/>
      <c r="VIL108" s="117"/>
      <c r="VIM108" s="117"/>
      <c r="VIN108" s="117"/>
      <c r="VIO108" s="117"/>
      <c r="VIP108" s="117"/>
      <c r="VIQ108" s="117"/>
      <c r="VIR108" s="117"/>
      <c r="VIS108" s="117"/>
      <c r="VIT108" s="117"/>
      <c r="VIU108" s="117"/>
      <c r="VIV108" s="117"/>
      <c r="VIW108" s="117"/>
      <c r="VIX108" s="117"/>
      <c r="VIY108" s="117"/>
      <c r="VIZ108" s="117"/>
      <c r="VJA108" s="117"/>
      <c r="VJB108" s="117"/>
      <c r="VJC108" s="117"/>
      <c r="VJD108" s="117"/>
      <c r="VJE108" s="117"/>
      <c r="VJF108" s="117"/>
      <c r="VJG108" s="117"/>
      <c r="VJH108" s="117"/>
      <c r="VJI108" s="117"/>
      <c r="VJJ108" s="117"/>
      <c r="VJK108" s="117"/>
      <c r="VJL108" s="117"/>
      <c r="VJM108" s="117"/>
      <c r="VJN108" s="117"/>
      <c r="VJO108" s="117"/>
      <c r="VJP108" s="117"/>
      <c r="VJQ108" s="117"/>
      <c r="VJR108" s="117"/>
      <c r="VJS108" s="117"/>
      <c r="VJT108" s="117"/>
      <c r="VJU108" s="117"/>
      <c r="VJV108" s="117"/>
      <c r="VJW108" s="117"/>
      <c r="VJX108" s="117"/>
      <c r="VJY108" s="117"/>
      <c r="VJZ108" s="117"/>
      <c r="VKA108" s="117"/>
      <c r="VKB108" s="117"/>
      <c r="VKC108" s="117"/>
      <c r="VKD108" s="117"/>
      <c r="VKE108" s="117"/>
      <c r="VKF108" s="117"/>
      <c r="VKG108" s="117"/>
      <c r="VKH108" s="117"/>
      <c r="VKI108" s="117"/>
      <c r="VKJ108" s="117"/>
      <c r="VKK108" s="117"/>
      <c r="VKL108" s="117"/>
      <c r="VKM108" s="117"/>
      <c r="VKN108" s="117"/>
      <c r="VKO108" s="117"/>
      <c r="VKP108" s="117"/>
      <c r="VKQ108" s="117"/>
      <c r="VKR108" s="117"/>
      <c r="VKS108" s="117"/>
      <c r="VKT108" s="117"/>
      <c r="VKU108" s="117"/>
      <c r="VKV108" s="117"/>
      <c r="VKW108" s="117"/>
      <c r="VKX108" s="117"/>
      <c r="VKY108" s="117"/>
      <c r="VKZ108" s="117"/>
      <c r="VLA108" s="117"/>
      <c r="VLB108" s="117"/>
      <c r="VLC108" s="117"/>
      <c r="VLD108" s="117"/>
      <c r="VLE108" s="117"/>
      <c r="VLF108" s="117"/>
      <c r="VLG108" s="117"/>
      <c r="VLH108" s="117"/>
      <c r="VLI108" s="117"/>
      <c r="VLJ108" s="117"/>
      <c r="VLK108" s="117"/>
      <c r="VLL108" s="117"/>
      <c r="VLM108" s="117"/>
      <c r="VLN108" s="117"/>
      <c r="VLO108" s="117"/>
      <c r="VLP108" s="117"/>
      <c r="VLQ108" s="117"/>
      <c r="VLR108" s="117"/>
      <c r="VLS108" s="117"/>
      <c r="VLT108" s="117"/>
      <c r="VLU108" s="117"/>
      <c r="VLV108" s="117"/>
      <c r="VLW108" s="117"/>
      <c r="VLX108" s="117"/>
      <c r="VLY108" s="117"/>
      <c r="VLZ108" s="117"/>
      <c r="VMA108" s="117"/>
      <c r="VMB108" s="117"/>
      <c r="VMC108" s="117"/>
      <c r="VMD108" s="117"/>
      <c r="VME108" s="117"/>
      <c r="VMF108" s="117"/>
      <c r="VMG108" s="117"/>
      <c r="VMH108" s="117"/>
      <c r="VMI108" s="117"/>
      <c r="VMJ108" s="117"/>
      <c r="VMK108" s="117"/>
      <c r="VML108" s="117"/>
      <c r="VMM108" s="117"/>
      <c r="VMN108" s="117"/>
      <c r="VMO108" s="117"/>
      <c r="VMP108" s="117"/>
      <c r="VMQ108" s="117"/>
      <c r="VMR108" s="117"/>
      <c r="VMS108" s="117"/>
      <c r="VMT108" s="117"/>
      <c r="VMU108" s="117"/>
      <c r="VMV108" s="117"/>
      <c r="VMW108" s="117"/>
      <c r="VMX108" s="117"/>
      <c r="VMY108" s="117"/>
      <c r="VMZ108" s="117"/>
      <c r="VNA108" s="117"/>
      <c r="VNB108" s="117"/>
      <c r="VNC108" s="117"/>
      <c r="VND108" s="117"/>
      <c r="VNE108" s="117"/>
      <c r="VNF108" s="117"/>
      <c r="VNG108" s="117"/>
      <c r="VNH108" s="117"/>
      <c r="VNI108" s="117"/>
      <c r="VNJ108" s="117"/>
      <c r="VNK108" s="117"/>
      <c r="VNL108" s="117"/>
      <c r="VNM108" s="117"/>
      <c r="VNN108" s="117"/>
      <c r="VNO108" s="117"/>
      <c r="VNP108" s="117"/>
      <c r="VNQ108" s="117"/>
      <c r="VNR108" s="117"/>
      <c r="VNS108" s="117"/>
      <c r="VNT108" s="117"/>
      <c r="VNU108" s="117"/>
      <c r="VNV108" s="117"/>
      <c r="VNW108" s="117"/>
      <c r="VNX108" s="117"/>
      <c r="VNY108" s="117"/>
      <c r="VNZ108" s="117"/>
      <c r="VOA108" s="117"/>
      <c r="VOB108" s="117"/>
      <c r="VOC108" s="117"/>
      <c r="VOD108" s="117"/>
      <c r="VOE108" s="117"/>
      <c r="VOF108" s="117"/>
      <c r="VOG108" s="117"/>
      <c r="VOH108" s="117"/>
      <c r="VOI108" s="117"/>
      <c r="VOJ108" s="117"/>
      <c r="VOK108" s="117"/>
      <c r="VOL108" s="117"/>
      <c r="VOM108" s="117"/>
      <c r="VON108" s="117"/>
      <c r="VOO108" s="117"/>
      <c r="VOP108" s="117"/>
      <c r="VOQ108" s="117"/>
      <c r="VOR108" s="117"/>
      <c r="VOS108" s="117"/>
      <c r="VOT108" s="117"/>
      <c r="VOU108" s="117"/>
      <c r="VOV108" s="117"/>
      <c r="VOW108" s="117"/>
      <c r="VOX108" s="117"/>
      <c r="VOY108" s="117"/>
      <c r="VOZ108" s="117"/>
      <c r="VPA108" s="117"/>
      <c r="VPB108" s="117"/>
      <c r="VPC108" s="117"/>
      <c r="VPD108" s="117"/>
      <c r="VPE108" s="117"/>
      <c r="VPF108" s="117"/>
      <c r="VPG108" s="117"/>
      <c r="VPH108" s="117"/>
      <c r="VPI108" s="117"/>
      <c r="VPJ108" s="117"/>
      <c r="VPK108" s="117"/>
      <c r="VPL108" s="117"/>
      <c r="VPM108" s="117"/>
      <c r="VPN108" s="117"/>
      <c r="VPO108" s="117"/>
      <c r="VPP108" s="117"/>
      <c r="VPQ108" s="117"/>
      <c r="VPR108" s="117"/>
      <c r="VPS108" s="117"/>
      <c r="VPT108" s="117"/>
      <c r="VPU108" s="117"/>
      <c r="VPV108" s="117"/>
      <c r="VPW108" s="117"/>
      <c r="VPX108" s="117"/>
      <c r="VPY108" s="117"/>
      <c r="VPZ108" s="117"/>
      <c r="VQA108" s="117"/>
      <c r="VQB108" s="117"/>
      <c r="VQC108" s="117"/>
      <c r="VQD108" s="117"/>
      <c r="VQE108" s="117"/>
      <c r="VQF108" s="117"/>
      <c r="VQG108" s="117"/>
      <c r="VQH108" s="117"/>
      <c r="VQI108" s="117"/>
      <c r="VQJ108" s="117"/>
      <c r="VQK108" s="117"/>
      <c r="VQL108" s="117"/>
      <c r="VQM108" s="117"/>
      <c r="VQN108" s="117"/>
      <c r="VQO108" s="117"/>
      <c r="VQP108" s="117"/>
      <c r="VQQ108" s="117"/>
      <c r="VQR108" s="117"/>
      <c r="VQS108" s="117"/>
      <c r="VQT108" s="117"/>
      <c r="VQU108" s="117"/>
      <c r="VQV108" s="117"/>
      <c r="VQW108" s="117"/>
      <c r="VQX108" s="117"/>
      <c r="VQY108" s="117"/>
      <c r="VQZ108" s="117"/>
      <c r="VRA108" s="117"/>
      <c r="VRB108" s="117"/>
      <c r="VRC108" s="117"/>
      <c r="VRD108" s="117"/>
      <c r="VRE108" s="117"/>
      <c r="VRF108" s="117"/>
      <c r="VRG108" s="117"/>
      <c r="VRH108" s="117"/>
      <c r="VRI108" s="117"/>
      <c r="VRJ108" s="117"/>
      <c r="VRK108" s="117"/>
      <c r="VRL108" s="117"/>
      <c r="VRM108" s="117"/>
      <c r="VRN108" s="117"/>
      <c r="VRO108" s="117"/>
      <c r="VRP108" s="117"/>
      <c r="VRQ108" s="117"/>
      <c r="VRR108" s="117"/>
      <c r="VRS108" s="117"/>
      <c r="VRT108" s="117"/>
      <c r="VRU108" s="117"/>
      <c r="VRV108" s="117"/>
      <c r="VRW108" s="117"/>
      <c r="VRX108" s="117"/>
      <c r="VRY108" s="117"/>
      <c r="VRZ108" s="117"/>
      <c r="VSA108" s="117"/>
      <c r="VSB108" s="117"/>
      <c r="VSC108" s="117"/>
      <c r="VSD108" s="117"/>
      <c r="VSE108" s="117"/>
      <c r="VSF108" s="117"/>
      <c r="VSG108" s="117"/>
      <c r="VSH108" s="117"/>
      <c r="VSI108" s="117"/>
      <c r="VSJ108" s="117"/>
      <c r="VSK108" s="117"/>
      <c r="VSL108" s="117"/>
      <c r="VSM108" s="117"/>
      <c r="VSN108" s="117"/>
      <c r="VSO108" s="117"/>
      <c r="VSP108" s="117"/>
      <c r="VSQ108" s="117"/>
      <c r="VSR108" s="117"/>
      <c r="VSS108" s="117"/>
      <c r="VST108" s="117"/>
      <c r="VSU108" s="117"/>
      <c r="VSV108" s="117"/>
      <c r="VSW108" s="117"/>
      <c r="VSX108" s="117"/>
      <c r="VSY108" s="117"/>
      <c r="VSZ108" s="117"/>
      <c r="VTA108" s="117"/>
      <c r="VTB108" s="117"/>
      <c r="VTC108" s="117"/>
      <c r="VTD108" s="117"/>
      <c r="VTE108" s="117"/>
      <c r="VTF108" s="117"/>
      <c r="VTG108" s="117"/>
      <c r="VTH108" s="117"/>
      <c r="VTI108" s="117"/>
      <c r="VTJ108" s="117"/>
      <c r="VTK108" s="117"/>
      <c r="VTL108" s="117"/>
      <c r="VTM108" s="117"/>
      <c r="VTN108" s="117"/>
      <c r="VTO108" s="117"/>
      <c r="VTP108" s="117"/>
      <c r="VTQ108" s="117"/>
      <c r="VTR108" s="117"/>
      <c r="VTS108" s="117"/>
      <c r="VTT108" s="117"/>
      <c r="VTU108" s="117"/>
      <c r="VTV108" s="117"/>
      <c r="VTW108" s="117"/>
      <c r="VTX108" s="117"/>
      <c r="VTY108" s="117"/>
      <c r="VTZ108" s="117"/>
      <c r="VUA108" s="117"/>
      <c r="VUB108" s="117"/>
      <c r="VUC108" s="117"/>
      <c r="VUD108" s="117"/>
      <c r="VUE108" s="117"/>
      <c r="VUF108" s="117"/>
      <c r="VUG108" s="117"/>
      <c r="VUH108" s="117"/>
      <c r="VUI108" s="117"/>
      <c r="VUJ108" s="117"/>
      <c r="VUK108" s="117"/>
      <c r="VUL108" s="117"/>
      <c r="VUM108" s="117"/>
      <c r="VUN108" s="117"/>
      <c r="VUO108" s="117"/>
      <c r="VUP108" s="117"/>
      <c r="VUQ108" s="117"/>
      <c r="VUR108" s="117"/>
      <c r="VUS108" s="117"/>
      <c r="VUT108" s="117"/>
      <c r="VUU108" s="117"/>
      <c r="VUV108" s="117"/>
      <c r="VUW108" s="117"/>
      <c r="VUX108" s="117"/>
      <c r="VUY108" s="117"/>
      <c r="VUZ108" s="117"/>
      <c r="VVA108" s="117"/>
      <c r="VVB108" s="117"/>
      <c r="VVC108" s="117"/>
      <c r="VVD108" s="117"/>
      <c r="VVE108" s="117"/>
      <c r="VVF108" s="117"/>
      <c r="VVG108" s="117"/>
      <c r="VVH108" s="117"/>
      <c r="VVI108" s="117"/>
      <c r="VVJ108" s="117"/>
      <c r="VVK108" s="117"/>
      <c r="VVL108" s="117"/>
      <c r="VVM108" s="117"/>
      <c r="VVN108" s="117"/>
      <c r="VVO108" s="117"/>
      <c r="VVP108" s="117"/>
      <c r="VVQ108" s="117"/>
      <c r="VVR108" s="117"/>
      <c r="VVS108" s="117"/>
      <c r="VVT108" s="117"/>
      <c r="VVU108" s="117"/>
      <c r="VVV108" s="117"/>
      <c r="VVW108" s="117"/>
      <c r="VVX108" s="117"/>
      <c r="VVY108" s="117"/>
      <c r="VVZ108" s="117"/>
      <c r="VWA108" s="117"/>
      <c r="VWB108" s="117"/>
      <c r="VWC108" s="117"/>
      <c r="VWD108" s="117"/>
      <c r="VWE108" s="117"/>
      <c r="VWF108" s="117"/>
      <c r="VWG108" s="117"/>
      <c r="VWH108" s="117"/>
      <c r="VWI108" s="117"/>
      <c r="VWJ108" s="117"/>
      <c r="VWK108" s="117"/>
      <c r="VWL108" s="117"/>
      <c r="VWM108" s="117"/>
      <c r="VWN108" s="117"/>
      <c r="VWO108" s="117"/>
      <c r="VWP108" s="117"/>
      <c r="VWQ108" s="117"/>
      <c r="VWR108" s="117"/>
      <c r="VWS108" s="117"/>
      <c r="VWT108" s="117"/>
      <c r="VWU108" s="117"/>
      <c r="VWV108" s="117"/>
      <c r="VWW108" s="117"/>
      <c r="VWX108" s="117"/>
      <c r="VWY108" s="117"/>
      <c r="VWZ108" s="117"/>
      <c r="VXA108" s="117"/>
      <c r="VXB108" s="117"/>
      <c r="VXC108" s="117"/>
      <c r="VXD108" s="117"/>
      <c r="VXE108" s="117"/>
      <c r="VXF108" s="117"/>
      <c r="VXG108" s="117"/>
      <c r="VXH108" s="117"/>
      <c r="VXI108" s="117"/>
      <c r="VXJ108" s="117"/>
      <c r="VXK108" s="117"/>
      <c r="VXL108" s="117"/>
      <c r="VXM108" s="117"/>
      <c r="VXN108" s="117"/>
      <c r="VXO108" s="117"/>
      <c r="VXP108" s="117"/>
      <c r="VXQ108" s="117"/>
      <c r="VXR108" s="117"/>
      <c r="VXS108" s="117"/>
      <c r="VXT108" s="117"/>
      <c r="VXU108" s="117"/>
      <c r="VXV108" s="117"/>
      <c r="VXW108" s="117"/>
      <c r="VXX108" s="117"/>
      <c r="VXY108" s="117"/>
      <c r="VXZ108" s="117"/>
      <c r="VYA108" s="117"/>
      <c r="VYB108" s="117"/>
      <c r="VYC108" s="117"/>
      <c r="VYD108" s="117"/>
      <c r="VYE108" s="117"/>
      <c r="VYF108" s="117"/>
      <c r="VYG108" s="117"/>
      <c r="VYH108" s="117"/>
      <c r="VYI108" s="117"/>
      <c r="VYJ108" s="117"/>
      <c r="VYK108" s="117"/>
      <c r="VYL108" s="117"/>
      <c r="VYM108" s="117"/>
      <c r="VYN108" s="117"/>
      <c r="VYO108" s="117"/>
      <c r="VYP108" s="117"/>
      <c r="VYQ108" s="117"/>
      <c r="VYR108" s="117"/>
      <c r="VYS108" s="117"/>
      <c r="VYT108" s="117"/>
      <c r="VYU108" s="117"/>
      <c r="VYV108" s="117"/>
      <c r="VYW108" s="117"/>
      <c r="VYX108" s="117"/>
      <c r="VYY108" s="117"/>
      <c r="VYZ108" s="117"/>
      <c r="VZA108" s="117"/>
      <c r="VZB108" s="117"/>
      <c r="VZC108" s="117"/>
      <c r="VZD108" s="117"/>
      <c r="VZE108" s="117"/>
      <c r="VZF108" s="117"/>
      <c r="VZG108" s="117"/>
      <c r="VZH108" s="117"/>
      <c r="VZI108" s="117"/>
      <c r="VZJ108" s="117"/>
      <c r="VZK108" s="117"/>
      <c r="VZL108" s="117"/>
      <c r="VZM108" s="117"/>
      <c r="VZN108" s="117"/>
      <c r="VZO108" s="117"/>
      <c r="VZP108" s="117"/>
      <c r="VZQ108" s="117"/>
      <c r="VZR108" s="117"/>
      <c r="VZS108" s="117"/>
      <c r="VZT108" s="117"/>
      <c r="VZU108" s="117"/>
      <c r="VZV108" s="117"/>
      <c r="VZW108" s="117"/>
      <c r="VZX108" s="117"/>
      <c r="VZY108" s="117"/>
      <c r="VZZ108" s="117"/>
      <c r="WAA108" s="117"/>
      <c r="WAB108" s="117"/>
      <c r="WAC108" s="117"/>
      <c r="WAD108" s="117"/>
      <c r="WAE108" s="117"/>
      <c r="WAF108" s="117"/>
      <c r="WAG108" s="117"/>
      <c r="WAH108" s="117"/>
      <c r="WAI108" s="117"/>
      <c r="WAJ108" s="117"/>
      <c r="WAK108" s="117"/>
      <c r="WAL108" s="117"/>
      <c r="WAM108" s="117"/>
      <c r="WAN108" s="117"/>
      <c r="WAO108" s="117"/>
      <c r="WAP108" s="117"/>
      <c r="WAQ108" s="117"/>
      <c r="WAR108" s="117"/>
      <c r="WAS108" s="117"/>
      <c r="WAT108" s="117"/>
      <c r="WAU108" s="117"/>
      <c r="WAV108" s="117"/>
      <c r="WAW108" s="117"/>
      <c r="WAX108" s="117"/>
      <c r="WAY108" s="117"/>
      <c r="WAZ108" s="117"/>
      <c r="WBA108" s="117"/>
      <c r="WBB108" s="117"/>
      <c r="WBC108" s="117"/>
      <c r="WBD108" s="117"/>
      <c r="WBE108" s="117"/>
      <c r="WBF108" s="117"/>
      <c r="WBG108" s="117"/>
      <c r="WBH108" s="117"/>
      <c r="WBI108" s="117"/>
      <c r="WBJ108" s="117"/>
      <c r="WBK108" s="117"/>
      <c r="WBL108" s="117"/>
      <c r="WBM108" s="117"/>
      <c r="WBN108" s="117"/>
      <c r="WBO108" s="117"/>
      <c r="WBP108" s="117"/>
      <c r="WBQ108" s="117"/>
      <c r="WBR108" s="117"/>
      <c r="WBS108" s="117"/>
      <c r="WBT108" s="117"/>
      <c r="WBU108" s="117"/>
      <c r="WBV108" s="117"/>
      <c r="WBW108" s="117"/>
      <c r="WBX108" s="117"/>
      <c r="WBY108" s="117"/>
      <c r="WBZ108" s="117"/>
      <c r="WCA108" s="117"/>
      <c r="WCB108" s="117"/>
      <c r="WCC108" s="117"/>
      <c r="WCD108" s="117"/>
      <c r="WCE108" s="117"/>
      <c r="WCF108" s="117"/>
      <c r="WCG108" s="117"/>
      <c r="WCH108" s="117"/>
      <c r="WCI108" s="117"/>
      <c r="WCJ108" s="117"/>
      <c r="WCK108" s="117"/>
      <c r="WCL108" s="117"/>
      <c r="WCM108" s="117"/>
      <c r="WCN108" s="117"/>
      <c r="WCO108" s="117"/>
      <c r="WCP108" s="117"/>
      <c r="WCQ108" s="117"/>
      <c r="WCR108" s="117"/>
      <c r="WCS108" s="117"/>
      <c r="WCT108" s="117"/>
      <c r="WCU108" s="117"/>
      <c r="WCV108" s="117"/>
      <c r="WCW108" s="117"/>
      <c r="WCX108" s="117"/>
      <c r="WCY108" s="117"/>
      <c r="WCZ108" s="117"/>
      <c r="WDA108" s="117"/>
      <c r="WDB108" s="117"/>
      <c r="WDC108" s="117"/>
      <c r="WDD108" s="117"/>
      <c r="WDE108" s="117"/>
      <c r="WDF108" s="117"/>
      <c r="WDG108" s="117"/>
      <c r="WDH108" s="117"/>
      <c r="WDI108" s="117"/>
      <c r="WDJ108" s="117"/>
      <c r="WDK108" s="117"/>
      <c r="WDL108" s="117"/>
      <c r="WDM108" s="117"/>
      <c r="WDN108" s="117"/>
      <c r="WDO108" s="117"/>
      <c r="WDP108" s="117"/>
      <c r="WDQ108" s="117"/>
      <c r="WDR108" s="117"/>
      <c r="WDS108" s="117"/>
      <c r="WDT108" s="117"/>
      <c r="WDU108" s="117"/>
      <c r="WDV108" s="117"/>
      <c r="WDW108" s="117"/>
      <c r="WDX108" s="117"/>
      <c r="WDY108" s="117"/>
      <c r="WDZ108" s="117"/>
      <c r="WEA108" s="117"/>
      <c r="WEB108" s="117"/>
      <c r="WEC108" s="117"/>
      <c r="WED108" s="117"/>
      <c r="WEE108" s="117"/>
      <c r="WEF108" s="117"/>
      <c r="WEG108" s="117"/>
      <c r="WEH108" s="117"/>
      <c r="WEI108" s="117"/>
      <c r="WEJ108" s="117"/>
      <c r="WEK108" s="117"/>
      <c r="WEL108" s="117"/>
      <c r="WEM108" s="117"/>
      <c r="WEN108" s="117"/>
      <c r="WEO108" s="117"/>
      <c r="WEP108" s="117"/>
      <c r="WEQ108" s="117"/>
      <c r="WER108" s="117"/>
      <c r="WES108" s="117"/>
      <c r="WET108" s="117"/>
      <c r="WEU108" s="117"/>
      <c r="WEV108" s="117"/>
      <c r="WEW108" s="117"/>
      <c r="WEX108" s="117"/>
      <c r="WEY108" s="117"/>
      <c r="WEZ108" s="117"/>
      <c r="WFA108" s="117"/>
      <c r="WFB108" s="117"/>
      <c r="WFC108" s="117"/>
      <c r="WFD108" s="117"/>
      <c r="WFE108" s="117"/>
      <c r="WFF108" s="117"/>
      <c r="WFG108" s="117"/>
      <c r="WFH108" s="117"/>
      <c r="WFI108" s="117"/>
      <c r="WFJ108" s="117"/>
      <c r="WFK108" s="117"/>
      <c r="WFL108" s="117"/>
      <c r="WFM108" s="117"/>
      <c r="WFN108" s="117"/>
      <c r="WFO108" s="117"/>
      <c r="WFP108" s="117"/>
      <c r="WFQ108" s="117"/>
      <c r="WFR108" s="117"/>
      <c r="WFS108" s="117"/>
      <c r="WFT108" s="117"/>
      <c r="WFU108" s="117"/>
      <c r="WFV108" s="117"/>
      <c r="WFW108" s="117"/>
      <c r="WFX108" s="117"/>
      <c r="WFY108" s="117"/>
      <c r="WFZ108" s="117"/>
      <c r="WGA108" s="117"/>
      <c r="WGB108" s="117"/>
      <c r="WGC108" s="117"/>
      <c r="WGD108" s="117"/>
      <c r="WGE108" s="117"/>
      <c r="WGF108" s="117"/>
      <c r="WGG108" s="117"/>
      <c r="WGH108" s="117"/>
      <c r="WGI108" s="117"/>
      <c r="WGJ108" s="117"/>
      <c r="WGK108" s="117"/>
      <c r="WGL108" s="117"/>
      <c r="WGM108" s="117"/>
      <c r="WGN108" s="117"/>
      <c r="WGO108" s="117"/>
      <c r="WGP108" s="117"/>
      <c r="WGQ108" s="117"/>
      <c r="WGR108" s="117"/>
      <c r="WGS108" s="117"/>
      <c r="WGT108" s="117"/>
      <c r="WGU108" s="117"/>
      <c r="WGV108" s="117"/>
      <c r="WGW108" s="117"/>
      <c r="WGX108" s="117"/>
      <c r="WGY108" s="117"/>
      <c r="WGZ108" s="117"/>
      <c r="WHA108" s="117"/>
      <c r="WHB108" s="117"/>
      <c r="WHC108" s="117"/>
      <c r="WHD108" s="117"/>
      <c r="WHE108" s="117"/>
      <c r="WHF108" s="117"/>
      <c r="WHG108" s="117"/>
      <c r="WHH108" s="117"/>
      <c r="WHI108" s="117"/>
      <c r="WHJ108" s="117"/>
      <c r="WHK108" s="117"/>
      <c r="WHL108" s="117"/>
      <c r="WHM108" s="117"/>
      <c r="WHN108" s="117"/>
      <c r="WHO108" s="117"/>
      <c r="WHP108" s="117"/>
      <c r="WHQ108" s="117"/>
      <c r="WHR108" s="117"/>
      <c r="WHS108" s="117"/>
      <c r="WHT108" s="117"/>
      <c r="WHU108" s="117"/>
      <c r="WHV108" s="117"/>
      <c r="WHW108" s="117"/>
      <c r="WHX108" s="117"/>
      <c r="WHY108" s="117"/>
      <c r="WHZ108" s="117"/>
      <c r="WIA108" s="117"/>
      <c r="WIB108" s="117"/>
      <c r="WIC108" s="117"/>
      <c r="WID108" s="117"/>
      <c r="WIE108" s="117"/>
      <c r="WIF108" s="117"/>
      <c r="WIG108" s="117"/>
      <c r="WIH108" s="117"/>
      <c r="WII108" s="117"/>
      <c r="WIJ108" s="117"/>
      <c r="WIK108" s="117"/>
      <c r="WIL108" s="117"/>
      <c r="WIM108" s="117"/>
      <c r="WIN108" s="117"/>
      <c r="WIO108" s="117"/>
      <c r="WIP108" s="117"/>
      <c r="WIQ108" s="117"/>
      <c r="WIR108" s="117"/>
      <c r="WIS108" s="117"/>
      <c r="WIT108" s="117"/>
      <c r="WIU108" s="117"/>
      <c r="WIV108" s="117"/>
      <c r="WIW108" s="117"/>
      <c r="WIX108" s="117"/>
      <c r="WIY108" s="117"/>
      <c r="WIZ108" s="117"/>
      <c r="WJA108" s="117"/>
      <c r="WJB108" s="117"/>
      <c r="WJC108" s="117"/>
      <c r="WJD108" s="117"/>
      <c r="WJE108" s="117"/>
      <c r="WJF108" s="117"/>
      <c r="WJG108" s="117"/>
      <c r="WJH108" s="117"/>
      <c r="WJI108" s="117"/>
      <c r="WJJ108" s="117"/>
      <c r="WJK108" s="117"/>
      <c r="WJL108" s="117"/>
      <c r="WJM108" s="117"/>
      <c r="WJN108" s="117"/>
      <c r="WJO108" s="117"/>
      <c r="WJP108" s="117"/>
      <c r="WJQ108" s="117"/>
      <c r="WJR108" s="117"/>
      <c r="WJS108" s="117"/>
      <c r="WJT108" s="117"/>
      <c r="WJU108" s="117"/>
      <c r="WJV108" s="117"/>
      <c r="WJW108" s="117"/>
      <c r="WJX108" s="117"/>
      <c r="WJY108" s="117"/>
      <c r="WJZ108" s="117"/>
      <c r="WKA108" s="117"/>
      <c r="WKB108" s="117"/>
      <c r="WKC108" s="117"/>
      <c r="WKD108" s="117"/>
      <c r="WKE108" s="117"/>
      <c r="WKF108" s="117"/>
      <c r="WKG108" s="117"/>
      <c r="WKH108" s="117"/>
      <c r="WKI108" s="117"/>
      <c r="WKJ108" s="117"/>
      <c r="WKK108" s="117"/>
      <c r="WKL108" s="117"/>
      <c r="WKM108" s="117"/>
      <c r="WKN108" s="117"/>
      <c r="WKO108" s="117"/>
      <c r="WKP108" s="117"/>
      <c r="WKQ108" s="117"/>
      <c r="WKR108" s="117"/>
      <c r="WKS108" s="117"/>
      <c r="WKT108" s="117"/>
      <c r="WKU108" s="117"/>
      <c r="WKV108" s="117"/>
      <c r="WKW108" s="117"/>
      <c r="WKX108" s="117"/>
      <c r="WKY108" s="117"/>
      <c r="WKZ108" s="117"/>
      <c r="WLA108" s="117"/>
      <c r="WLB108" s="117"/>
      <c r="WLC108" s="117"/>
      <c r="WLD108" s="117"/>
      <c r="WLE108" s="117"/>
      <c r="WLF108" s="117"/>
      <c r="WLG108" s="117"/>
      <c r="WLH108" s="117"/>
      <c r="WLI108" s="117"/>
      <c r="WLJ108" s="117"/>
      <c r="WLK108" s="117"/>
      <c r="WLL108" s="117"/>
      <c r="WLM108" s="117"/>
      <c r="WLN108" s="117"/>
      <c r="WLO108" s="117"/>
      <c r="WLP108" s="117"/>
      <c r="WLQ108" s="117"/>
      <c r="WLR108" s="117"/>
      <c r="WLS108" s="117"/>
      <c r="WLT108" s="117"/>
      <c r="WLU108" s="117"/>
      <c r="WLV108" s="117"/>
      <c r="WLW108" s="117"/>
      <c r="WLX108" s="117"/>
      <c r="WLY108" s="117"/>
      <c r="WLZ108" s="117"/>
      <c r="WMA108" s="117"/>
      <c r="WMB108" s="117"/>
      <c r="WMC108" s="117"/>
      <c r="WMD108" s="117"/>
      <c r="WME108" s="117"/>
      <c r="WMF108" s="117"/>
      <c r="WMG108" s="117"/>
      <c r="WMH108" s="117"/>
      <c r="WMI108" s="117"/>
      <c r="WMJ108" s="117"/>
      <c r="WMK108" s="117"/>
      <c r="WML108" s="117"/>
      <c r="WMM108" s="117"/>
      <c r="WMN108" s="117"/>
      <c r="WMO108" s="117"/>
      <c r="WMP108" s="117"/>
      <c r="WMQ108" s="117"/>
      <c r="WMR108" s="117"/>
      <c r="WMS108" s="117"/>
      <c r="WMT108" s="117"/>
      <c r="WMU108" s="117"/>
      <c r="WMV108" s="117"/>
      <c r="WMW108" s="117"/>
      <c r="WMX108" s="117"/>
      <c r="WMY108" s="117"/>
      <c r="WMZ108" s="117"/>
      <c r="WNA108" s="117"/>
      <c r="WNB108" s="117"/>
      <c r="WNC108" s="117"/>
      <c r="WND108" s="117"/>
      <c r="WNE108" s="117"/>
      <c r="WNF108" s="117"/>
      <c r="WNG108" s="117"/>
      <c r="WNH108" s="117"/>
      <c r="WNI108" s="117"/>
      <c r="WNJ108" s="117"/>
      <c r="WNK108" s="117"/>
      <c r="WNL108" s="117"/>
      <c r="WNM108" s="117"/>
      <c r="WNN108" s="117"/>
      <c r="WNO108" s="117"/>
      <c r="WNP108" s="117"/>
      <c r="WNQ108" s="117"/>
      <c r="WNR108" s="117"/>
      <c r="WNS108" s="117"/>
      <c r="WNT108" s="117"/>
      <c r="WNU108" s="117"/>
      <c r="WNV108" s="117"/>
      <c r="WNW108" s="117"/>
      <c r="WNX108" s="117"/>
      <c r="WNY108" s="117"/>
      <c r="WNZ108" s="117"/>
      <c r="WOA108" s="117"/>
      <c r="WOB108" s="117"/>
      <c r="WOC108" s="117"/>
      <c r="WOD108" s="117"/>
      <c r="WOE108" s="117"/>
      <c r="WOF108" s="117"/>
      <c r="WOG108" s="117"/>
      <c r="WOH108" s="117"/>
      <c r="WOI108" s="117"/>
      <c r="WOJ108" s="117"/>
      <c r="WOK108" s="117"/>
      <c r="WOL108" s="117"/>
      <c r="WOM108" s="117"/>
      <c r="WON108" s="117"/>
      <c r="WOO108" s="117"/>
      <c r="WOP108" s="117"/>
      <c r="WOQ108" s="117"/>
      <c r="WOR108" s="117"/>
      <c r="WOS108" s="117"/>
      <c r="WOT108" s="117"/>
      <c r="WOU108" s="117"/>
      <c r="WOV108" s="117"/>
      <c r="WOW108" s="117"/>
      <c r="WOX108" s="117"/>
      <c r="WOY108" s="117"/>
      <c r="WOZ108" s="117"/>
      <c r="WPA108" s="117"/>
      <c r="WPB108" s="117"/>
      <c r="WPC108" s="117"/>
      <c r="WPD108" s="117"/>
      <c r="WPE108" s="117"/>
      <c r="WPF108" s="117"/>
      <c r="WPG108" s="117"/>
      <c r="WPH108" s="117"/>
      <c r="WPI108" s="117"/>
      <c r="WPJ108" s="117"/>
      <c r="WPK108" s="117"/>
      <c r="WPL108" s="117"/>
      <c r="WPM108" s="117"/>
      <c r="WPN108" s="117"/>
      <c r="WPO108" s="117"/>
      <c r="WPP108" s="117"/>
      <c r="WPQ108" s="117"/>
      <c r="WPR108" s="117"/>
      <c r="WPS108" s="117"/>
      <c r="WPT108" s="117"/>
      <c r="WPU108" s="117"/>
      <c r="WPV108" s="117"/>
      <c r="WPW108" s="117"/>
      <c r="WPX108" s="117"/>
      <c r="WPY108" s="117"/>
      <c r="WPZ108" s="117"/>
      <c r="WQA108" s="117"/>
      <c r="WQB108" s="117"/>
      <c r="WQC108" s="117"/>
      <c r="WQD108" s="117"/>
      <c r="WQE108" s="117"/>
      <c r="WQF108" s="117"/>
      <c r="WQG108" s="117"/>
      <c r="WQH108" s="117"/>
      <c r="WQI108" s="117"/>
      <c r="WQJ108" s="117"/>
      <c r="WQK108" s="117"/>
      <c r="WQL108" s="117"/>
      <c r="WQM108" s="117"/>
      <c r="WQN108" s="117"/>
      <c r="WQO108" s="117"/>
      <c r="WQP108" s="117"/>
      <c r="WQQ108" s="117"/>
      <c r="WQR108" s="117"/>
      <c r="WQS108" s="117"/>
      <c r="WQT108" s="117"/>
      <c r="WQU108" s="117"/>
      <c r="WQV108" s="117"/>
      <c r="WQW108" s="117"/>
      <c r="WQX108" s="117"/>
      <c r="WQY108" s="117"/>
      <c r="WQZ108" s="117"/>
      <c r="WRA108" s="117"/>
      <c r="WRB108" s="117"/>
      <c r="WRC108" s="117"/>
      <c r="WRD108" s="117"/>
      <c r="WRE108" s="117"/>
      <c r="WRF108" s="117"/>
      <c r="WRG108" s="117"/>
      <c r="WRH108" s="117"/>
      <c r="WRI108" s="117"/>
      <c r="WRJ108" s="117"/>
      <c r="WRK108" s="117"/>
      <c r="WRL108" s="117"/>
      <c r="WRM108" s="117"/>
      <c r="WRN108" s="117"/>
      <c r="WRO108" s="117"/>
      <c r="WRP108" s="117"/>
      <c r="WRQ108" s="117"/>
      <c r="WRR108" s="117"/>
      <c r="WRS108" s="117"/>
      <c r="WRT108" s="117"/>
      <c r="WRU108" s="117"/>
      <c r="WRV108" s="117"/>
      <c r="WRW108" s="117"/>
      <c r="WRX108" s="117"/>
      <c r="WRY108" s="117"/>
      <c r="WRZ108" s="117"/>
      <c r="WSA108" s="117"/>
      <c r="WSB108" s="117"/>
      <c r="WSC108" s="117"/>
      <c r="WSD108" s="117"/>
      <c r="WSE108" s="117"/>
      <c r="WSF108" s="117"/>
      <c r="WSG108" s="117"/>
      <c r="WSH108" s="117"/>
      <c r="WSI108" s="117"/>
      <c r="WSJ108" s="117"/>
      <c r="WSK108" s="117"/>
      <c r="WSL108" s="117"/>
      <c r="WSM108" s="117"/>
      <c r="WSN108" s="117"/>
      <c r="WSO108" s="117"/>
      <c r="WSP108" s="117"/>
      <c r="WSQ108" s="117"/>
      <c r="WSR108" s="117"/>
      <c r="WSS108" s="117"/>
      <c r="WST108" s="117"/>
      <c r="WSU108" s="117"/>
      <c r="WSV108" s="117"/>
      <c r="WSW108" s="117"/>
      <c r="WSX108" s="117"/>
      <c r="WSY108" s="117"/>
      <c r="WSZ108" s="117"/>
      <c r="WTA108" s="117"/>
      <c r="WTB108" s="117"/>
      <c r="WTC108" s="117"/>
      <c r="WTD108" s="117"/>
      <c r="WTE108" s="117"/>
      <c r="WTF108" s="117"/>
      <c r="WTG108" s="117"/>
      <c r="WTH108" s="117"/>
      <c r="WTI108" s="117"/>
      <c r="WTJ108" s="117"/>
      <c r="WTK108" s="117"/>
      <c r="WTL108" s="117"/>
      <c r="WTM108" s="117"/>
      <c r="WTN108" s="117"/>
      <c r="WTO108" s="117"/>
      <c r="WTP108" s="117"/>
      <c r="WTQ108" s="117"/>
      <c r="WTR108" s="117"/>
      <c r="WTS108" s="117"/>
      <c r="WTT108" s="117"/>
      <c r="WTU108" s="117"/>
      <c r="WTV108" s="117"/>
      <c r="WTW108" s="117"/>
      <c r="WTX108" s="117"/>
      <c r="WTY108" s="117"/>
      <c r="WTZ108" s="117"/>
      <c r="WUA108" s="117"/>
      <c r="WUB108" s="117"/>
      <c r="WUC108" s="117"/>
      <c r="WUD108" s="117"/>
      <c r="WUE108" s="117"/>
      <c r="WUF108" s="117"/>
      <c r="WUG108" s="117"/>
      <c r="WUH108" s="117"/>
      <c r="WUI108" s="117"/>
      <c r="WUJ108" s="117"/>
      <c r="WUK108" s="117"/>
      <c r="WUL108" s="117"/>
      <c r="WUM108" s="117"/>
      <c r="WUN108" s="117"/>
      <c r="WUO108" s="117"/>
      <c r="WUP108" s="117"/>
      <c r="WUQ108" s="117"/>
      <c r="WUR108" s="117"/>
      <c r="WUS108" s="117"/>
      <c r="WUT108" s="117"/>
      <c r="WUU108" s="117"/>
      <c r="WUV108" s="117"/>
      <c r="WUW108" s="117"/>
      <c r="WUX108" s="117"/>
      <c r="WUY108" s="117"/>
      <c r="WUZ108" s="117"/>
      <c r="WVA108" s="117"/>
      <c r="WVB108" s="117"/>
      <c r="WVC108" s="117"/>
      <c r="WVD108" s="117"/>
      <c r="WVE108" s="117"/>
      <c r="WVF108" s="117"/>
      <c r="WVG108" s="117"/>
      <c r="WVH108" s="117"/>
      <c r="WVI108" s="117"/>
      <c r="WVJ108" s="117"/>
      <c r="WVK108" s="117"/>
      <c r="WVL108" s="117"/>
      <c r="WVM108" s="117"/>
      <c r="WVN108" s="117"/>
      <c r="WVO108" s="117"/>
      <c r="WVP108" s="117"/>
      <c r="WVQ108" s="117"/>
      <c r="WVR108" s="117"/>
      <c r="WVS108" s="117"/>
      <c r="WVT108" s="117"/>
      <c r="WVU108" s="117"/>
      <c r="WVV108" s="117"/>
      <c r="WVW108" s="117"/>
      <c r="WVX108" s="117"/>
      <c r="WVY108" s="117"/>
      <c r="WVZ108" s="117"/>
      <c r="WWA108" s="117"/>
      <c r="WWB108" s="117"/>
      <c r="WWC108" s="117"/>
      <c r="WWD108" s="117"/>
      <c r="WWE108" s="117"/>
      <c r="WWF108" s="117"/>
      <c r="WWG108" s="117"/>
      <c r="WWH108" s="117"/>
      <c r="WWI108" s="117"/>
      <c r="WWJ108" s="117"/>
      <c r="WWK108" s="117"/>
      <c r="WWL108" s="117"/>
      <c r="WWM108" s="117"/>
      <c r="WWN108" s="117"/>
      <c r="WWO108" s="117"/>
      <c r="WWP108" s="117"/>
      <c r="WWQ108" s="117"/>
      <c r="WWR108" s="117"/>
      <c r="WWS108" s="117"/>
      <c r="WWT108" s="117"/>
      <c r="WWU108" s="117"/>
      <c r="WWV108" s="117"/>
      <c r="WWW108" s="117"/>
      <c r="WWX108" s="117"/>
      <c r="WWY108" s="117"/>
      <c r="WWZ108" s="117"/>
      <c r="WXA108" s="117"/>
      <c r="WXB108" s="117"/>
      <c r="WXC108" s="117"/>
      <c r="WXD108" s="117"/>
      <c r="WXE108" s="117"/>
      <c r="WXF108" s="117"/>
      <c r="WXG108" s="117"/>
      <c r="WXH108" s="117"/>
      <c r="WXI108" s="117"/>
      <c r="WXJ108" s="117"/>
      <c r="WXK108" s="117"/>
      <c r="WXL108" s="117"/>
      <c r="WXM108" s="117"/>
      <c r="WXN108" s="117"/>
      <c r="WXO108" s="117"/>
      <c r="WXP108" s="117"/>
      <c r="WXQ108" s="117"/>
      <c r="WXR108" s="117"/>
      <c r="WXS108" s="117"/>
      <c r="WXT108" s="117"/>
      <c r="WXU108" s="117"/>
      <c r="WXV108" s="117"/>
      <c r="WXW108" s="117"/>
      <c r="WXX108" s="117"/>
      <c r="WXY108" s="117"/>
      <c r="WXZ108" s="117"/>
      <c r="WYA108" s="117"/>
      <c r="WYB108" s="117"/>
      <c r="WYC108" s="117"/>
      <c r="WYD108" s="117"/>
      <c r="WYE108" s="117"/>
      <c r="WYF108" s="117"/>
      <c r="WYG108" s="117"/>
      <c r="WYH108" s="117"/>
      <c r="WYI108" s="117"/>
      <c r="WYJ108" s="117"/>
      <c r="WYK108" s="117"/>
      <c r="WYL108" s="117"/>
      <c r="WYM108" s="117"/>
      <c r="WYN108" s="117"/>
      <c r="WYO108" s="117"/>
      <c r="WYP108" s="117"/>
      <c r="WYQ108" s="117"/>
      <c r="WYR108" s="117"/>
      <c r="WYS108" s="117"/>
      <c r="WYT108" s="117"/>
      <c r="WYU108" s="117"/>
      <c r="WYV108" s="117"/>
      <c r="WYW108" s="117"/>
      <c r="WYX108" s="117"/>
      <c r="WYY108" s="117"/>
      <c r="WYZ108" s="117"/>
      <c r="WZA108" s="117"/>
      <c r="WZB108" s="117"/>
      <c r="WZC108" s="117"/>
      <c r="WZD108" s="117"/>
      <c r="WZE108" s="117"/>
      <c r="WZF108" s="117"/>
      <c r="WZG108" s="117"/>
      <c r="WZH108" s="117"/>
      <c r="WZI108" s="117"/>
      <c r="WZJ108" s="117"/>
      <c r="WZK108" s="117"/>
      <c r="WZL108" s="117"/>
      <c r="WZM108" s="117"/>
      <c r="WZN108" s="117"/>
      <c r="WZO108" s="117"/>
      <c r="WZP108" s="117"/>
      <c r="WZQ108" s="117"/>
      <c r="WZR108" s="117"/>
      <c r="WZS108" s="117"/>
      <c r="WZT108" s="117"/>
      <c r="WZU108" s="117"/>
      <c r="WZV108" s="117"/>
      <c r="WZW108" s="117"/>
      <c r="WZX108" s="117"/>
      <c r="WZY108" s="117"/>
      <c r="WZZ108" s="117"/>
      <c r="XAA108" s="117"/>
      <c r="XAB108" s="117"/>
      <c r="XAC108" s="117"/>
      <c r="XAD108" s="117"/>
      <c r="XAE108" s="117"/>
      <c r="XAF108" s="117"/>
      <c r="XAG108" s="117"/>
      <c r="XAH108" s="117"/>
      <c r="XAI108" s="117"/>
      <c r="XAJ108" s="117"/>
      <c r="XAK108" s="117"/>
      <c r="XAL108" s="117"/>
      <c r="XAM108" s="117"/>
      <c r="XAN108" s="117"/>
      <c r="XAO108" s="117"/>
      <c r="XAP108" s="117"/>
      <c r="XAQ108" s="117"/>
      <c r="XAR108" s="117"/>
      <c r="XAS108" s="117"/>
      <c r="XAT108" s="117"/>
      <c r="XAU108" s="117"/>
      <c r="XAV108" s="117"/>
      <c r="XAW108" s="117"/>
      <c r="XAX108" s="117"/>
      <c r="XAY108" s="117"/>
      <c r="XAZ108" s="117"/>
      <c r="XBA108" s="117"/>
      <c r="XBB108" s="117"/>
      <c r="XBC108" s="117"/>
      <c r="XBD108" s="117"/>
      <c r="XBE108" s="117"/>
      <c r="XBF108" s="117"/>
      <c r="XBG108" s="117"/>
      <c r="XBH108" s="117"/>
      <c r="XBI108" s="117"/>
      <c r="XBJ108" s="117"/>
      <c r="XBK108" s="117"/>
      <c r="XBL108" s="117"/>
      <c r="XBM108" s="117"/>
      <c r="XBN108" s="117"/>
      <c r="XBO108" s="117"/>
      <c r="XBP108" s="117"/>
      <c r="XBQ108" s="117"/>
      <c r="XBR108" s="117"/>
      <c r="XBS108" s="117"/>
      <c r="XBT108" s="117"/>
      <c r="XBU108" s="117"/>
      <c r="XBV108" s="117"/>
      <c r="XBW108" s="117"/>
      <c r="XBX108" s="117"/>
      <c r="XBY108" s="117"/>
      <c r="XBZ108" s="117"/>
      <c r="XCA108" s="117"/>
      <c r="XCB108" s="117"/>
      <c r="XCC108" s="117"/>
      <c r="XCD108" s="117"/>
      <c r="XCE108" s="117"/>
      <c r="XCF108" s="117"/>
      <c r="XCG108" s="117"/>
      <c r="XCH108" s="117"/>
      <c r="XCI108" s="117"/>
      <c r="XCJ108" s="117"/>
      <c r="XCK108" s="117"/>
      <c r="XCL108" s="117"/>
      <c r="XCM108" s="117"/>
      <c r="XCN108" s="117"/>
      <c r="XCO108" s="117"/>
      <c r="XCP108" s="117"/>
      <c r="XCQ108" s="117"/>
      <c r="XCR108" s="117"/>
      <c r="XCS108" s="117"/>
      <c r="XCT108" s="117"/>
      <c r="XCU108" s="117"/>
      <c r="XCV108" s="117"/>
      <c r="XCW108" s="117"/>
      <c r="XCX108" s="117"/>
      <c r="XCY108" s="117"/>
      <c r="XCZ108" s="117"/>
      <c r="XDA108" s="117"/>
      <c r="XDB108" s="117"/>
      <c r="XDC108" s="117"/>
      <c r="XDD108" s="117"/>
      <c r="XDE108" s="117"/>
      <c r="XDF108" s="117"/>
      <c r="XDG108" s="117"/>
      <c r="XDH108" s="117"/>
      <c r="XDI108" s="117"/>
      <c r="XDJ108" s="117"/>
      <c r="XDK108" s="117"/>
      <c r="XDL108" s="117"/>
      <c r="XDM108" s="117"/>
      <c r="XDN108" s="117"/>
      <c r="XDO108" s="117"/>
      <c r="XDP108" s="117"/>
      <c r="XDQ108" s="117"/>
      <c r="XDR108" s="117"/>
      <c r="XDS108" s="117"/>
      <c r="XDT108" s="117"/>
      <c r="XDU108" s="117"/>
      <c r="XDV108" s="117"/>
      <c r="XDW108" s="117"/>
      <c r="XDX108" s="117"/>
      <c r="XDY108" s="117"/>
      <c r="XDZ108" s="117"/>
      <c r="XEA108" s="117"/>
      <c r="XEB108" s="117"/>
      <c r="XEC108" s="117"/>
      <c r="XED108" s="117"/>
      <c r="XEE108" s="117"/>
      <c r="XEF108" s="117"/>
      <c r="XEG108" s="117"/>
      <c r="XEH108" s="117"/>
      <c r="XEI108" s="117"/>
      <c r="XEJ108" s="117"/>
      <c r="XEK108" s="117"/>
      <c r="XEL108" s="117"/>
      <c r="XEM108" s="117"/>
      <c r="XEN108" s="117"/>
      <c r="XEO108" s="117"/>
      <c r="XEP108" s="117"/>
      <c r="XEQ108" s="117"/>
      <c r="XER108" s="117"/>
      <c r="XES108" s="117"/>
      <c r="XET108" s="117"/>
      <c r="XEU108" s="117"/>
      <c r="XEV108" s="117"/>
      <c r="XEW108" s="117"/>
      <c r="XEX108" s="117"/>
      <c r="XEY108" s="117"/>
      <c r="XEZ108" s="117"/>
      <c r="XFA108" s="117"/>
      <c r="XFB108" s="117"/>
      <c r="XFC108" s="117"/>
      <c r="XFD108" s="117"/>
    </row>
    <row r="109" spans="2:16384">
      <c r="B109" s="5"/>
      <c r="C109" s="57" t="s">
        <v>142</v>
      </c>
      <c r="D109" s="32"/>
      <c r="E109" s="32"/>
      <c r="F109" s="32"/>
      <c r="G109" s="32"/>
      <c r="H109" s="32"/>
      <c r="I109" s="32"/>
      <c r="J109" s="32"/>
      <c r="K109" s="116"/>
      <c r="L109" s="362">
        <f>-'Servicer Report'!J29</f>
        <v>-6899713.9274999993</v>
      </c>
      <c r="M109" s="362"/>
      <c r="N109" s="362"/>
      <c r="O109" s="362"/>
      <c r="P109" s="362"/>
      <c r="Q109" s="362"/>
      <c r="R109" s="362"/>
      <c r="S109" s="118"/>
      <c r="T109" s="6"/>
      <c r="V109" s="81"/>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c r="CO109" s="117"/>
      <c r="CP109" s="117"/>
      <c r="CQ109" s="117"/>
      <c r="CR109" s="117"/>
      <c r="CS109" s="117"/>
      <c r="CT109" s="117"/>
      <c r="CU109" s="117"/>
      <c r="CV109" s="117"/>
      <c r="CW109" s="117"/>
      <c r="CX109" s="117"/>
      <c r="CY109" s="117"/>
      <c r="CZ109" s="117"/>
      <c r="DA109" s="117"/>
      <c r="DB109" s="117"/>
      <c r="DC109" s="117"/>
      <c r="DD109" s="117"/>
      <c r="DE109" s="117"/>
      <c r="DF109" s="117"/>
      <c r="DG109" s="117"/>
      <c r="DH109" s="117"/>
      <c r="DI109" s="117"/>
      <c r="DJ109" s="117"/>
      <c r="DK109" s="117"/>
      <c r="DL109" s="117"/>
      <c r="DM109" s="117"/>
      <c r="DN109" s="117"/>
      <c r="DO109" s="117"/>
      <c r="DP109" s="117"/>
      <c r="DQ109" s="117"/>
      <c r="DR109" s="117"/>
      <c r="DS109" s="117"/>
      <c r="DT109" s="117"/>
      <c r="DU109" s="117"/>
      <c r="DV109" s="117"/>
      <c r="DW109" s="117"/>
      <c r="DX109" s="117"/>
      <c r="DY109" s="117"/>
      <c r="DZ109" s="117"/>
      <c r="EA109" s="117"/>
      <c r="EB109" s="117"/>
      <c r="EC109" s="117"/>
      <c r="ED109" s="117"/>
      <c r="EE109" s="117"/>
      <c r="EF109" s="117"/>
      <c r="EG109" s="117"/>
      <c r="EH109" s="117"/>
      <c r="EI109" s="117"/>
      <c r="EJ109" s="117"/>
      <c r="EK109" s="117"/>
      <c r="EL109" s="117"/>
      <c r="EM109" s="117"/>
      <c r="EN109" s="117"/>
      <c r="EO109" s="117"/>
      <c r="EP109" s="117"/>
      <c r="EQ109" s="117"/>
      <c r="ER109" s="117"/>
      <c r="ES109" s="117"/>
      <c r="ET109" s="117"/>
      <c r="EU109" s="117"/>
      <c r="EV109" s="117"/>
      <c r="EW109" s="117"/>
      <c r="EX109" s="117"/>
      <c r="EY109" s="117"/>
      <c r="EZ109" s="117"/>
      <c r="FA109" s="117"/>
      <c r="FB109" s="117"/>
      <c r="FC109" s="117"/>
      <c r="FD109" s="117"/>
      <c r="FE109" s="117"/>
      <c r="FF109" s="117"/>
      <c r="FG109" s="117"/>
      <c r="FH109" s="117"/>
      <c r="FI109" s="117"/>
      <c r="FJ109" s="117"/>
      <c r="FK109" s="117"/>
      <c r="FL109" s="117"/>
      <c r="FM109" s="117"/>
      <c r="FN109" s="117"/>
      <c r="FO109" s="117"/>
      <c r="FP109" s="117"/>
      <c r="FQ109" s="117"/>
      <c r="FR109" s="117"/>
      <c r="FS109" s="117"/>
      <c r="FT109" s="117"/>
      <c r="FU109" s="117"/>
      <c r="FV109" s="117"/>
      <c r="FW109" s="117"/>
      <c r="FX109" s="117"/>
      <c r="FY109" s="117"/>
      <c r="FZ109" s="117"/>
      <c r="GA109" s="117"/>
      <c r="GB109" s="117"/>
      <c r="GC109" s="117"/>
      <c r="GD109" s="117"/>
      <c r="GE109" s="117"/>
      <c r="GF109" s="117"/>
      <c r="GG109" s="117"/>
      <c r="GH109" s="117"/>
      <c r="GI109" s="117"/>
      <c r="GJ109" s="117"/>
      <c r="GK109" s="117"/>
      <c r="GL109" s="117"/>
      <c r="GM109" s="117"/>
      <c r="GN109" s="117"/>
      <c r="GO109" s="117"/>
      <c r="GP109" s="117"/>
      <c r="GQ109" s="117"/>
      <c r="GR109" s="117"/>
      <c r="GS109" s="117"/>
      <c r="GT109" s="117"/>
      <c r="GU109" s="117"/>
      <c r="GV109" s="117"/>
      <c r="GW109" s="117"/>
      <c r="GX109" s="117"/>
      <c r="GY109" s="117"/>
      <c r="GZ109" s="117"/>
      <c r="HA109" s="117"/>
      <c r="HB109" s="117"/>
      <c r="HC109" s="117"/>
      <c r="HD109" s="117"/>
      <c r="HE109" s="117"/>
      <c r="HF109" s="117"/>
      <c r="HG109" s="117"/>
      <c r="HH109" s="117"/>
      <c r="HI109" s="117"/>
      <c r="HJ109" s="117"/>
      <c r="HK109" s="117"/>
      <c r="HL109" s="117"/>
      <c r="HM109" s="117"/>
      <c r="HN109" s="117"/>
      <c r="HO109" s="117"/>
      <c r="HP109" s="117"/>
      <c r="HQ109" s="117"/>
      <c r="HR109" s="117"/>
      <c r="HS109" s="117"/>
      <c r="HT109" s="117"/>
      <c r="HU109" s="117"/>
      <c r="HV109" s="117"/>
      <c r="HW109" s="117"/>
      <c r="HX109" s="117"/>
      <c r="HY109" s="117"/>
      <c r="HZ109" s="117"/>
      <c r="IA109" s="117"/>
      <c r="IB109" s="117"/>
      <c r="IC109" s="117"/>
      <c r="ID109" s="117"/>
      <c r="IE109" s="117"/>
      <c r="IF109" s="117"/>
      <c r="IG109" s="117"/>
      <c r="IH109" s="117"/>
      <c r="II109" s="117"/>
      <c r="IJ109" s="117"/>
      <c r="IK109" s="117"/>
      <c r="IL109" s="117"/>
      <c r="IM109" s="117"/>
      <c r="IN109" s="117"/>
      <c r="IO109" s="117"/>
      <c r="IP109" s="117"/>
      <c r="IQ109" s="117"/>
      <c r="IR109" s="117"/>
      <c r="IS109" s="117"/>
      <c r="IT109" s="117"/>
      <c r="IU109" s="117"/>
      <c r="IV109" s="117"/>
      <c r="IW109" s="117"/>
      <c r="IX109" s="117"/>
      <c r="IY109" s="117"/>
      <c r="IZ109" s="117"/>
      <c r="JA109" s="117"/>
      <c r="JB109" s="117"/>
      <c r="JC109" s="117"/>
      <c r="JD109" s="117"/>
      <c r="JE109" s="117"/>
      <c r="JF109" s="117"/>
      <c r="JG109" s="117"/>
      <c r="JH109" s="117"/>
      <c r="JI109" s="117"/>
      <c r="JJ109" s="117"/>
      <c r="JK109" s="117"/>
      <c r="JL109" s="117"/>
      <c r="JM109" s="117"/>
      <c r="JN109" s="117"/>
      <c r="JO109" s="117"/>
      <c r="JP109" s="117"/>
      <c r="JQ109" s="117"/>
      <c r="JR109" s="117"/>
      <c r="JS109" s="117"/>
      <c r="JT109" s="117"/>
      <c r="JU109" s="117"/>
      <c r="JV109" s="117"/>
      <c r="JW109" s="117"/>
      <c r="JX109" s="117"/>
      <c r="JY109" s="117"/>
      <c r="JZ109" s="117"/>
      <c r="KA109" s="117"/>
      <c r="KB109" s="117"/>
      <c r="KC109" s="117"/>
      <c r="KD109" s="117"/>
      <c r="KE109" s="117"/>
      <c r="KF109" s="117"/>
      <c r="KG109" s="117"/>
      <c r="KH109" s="117"/>
      <c r="KI109" s="117"/>
      <c r="KJ109" s="117"/>
      <c r="KK109" s="117"/>
      <c r="KL109" s="117"/>
      <c r="KM109" s="117"/>
      <c r="KN109" s="117"/>
      <c r="KO109" s="117"/>
      <c r="KP109" s="117"/>
      <c r="KQ109" s="117"/>
      <c r="KR109" s="117"/>
      <c r="KS109" s="117"/>
      <c r="KT109" s="117"/>
      <c r="KU109" s="117"/>
      <c r="KV109" s="117"/>
      <c r="KW109" s="117"/>
      <c r="KX109" s="117"/>
      <c r="KY109" s="117"/>
      <c r="KZ109" s="117"/>
      <c r="LA109" s="117"/>
      <c r="LB109" s="117"/>
      <c r="LC109" s="117"/>
      <c r="LD109" s="117"/>
      <c r="LE109" s="117"/>
      <c r="LF109" s="117"/>
      <c r="LG109" s="117"/>
      <c r="LH109" s="117"/>
      <c r="LI109" s="117"/>
      <c r="LJ109" s="117"/>
      <c r="LK109" s="117"/>
      <c r="LL109" s="117"/>
      <c r="LM109" s="117"/>
      <c r="LN109" s="117"/>
      <c r="LO109" s="117"/>
      <c r="LP109" s="117"/>
      <c r="LQ109" s="117"/>
      <c r="LR109" s="117"/>
      <c r="LS109" s="117"/>
      <c r="LT109" s="117"/>
      <c r="LU109" s="117"/>
      <c r="LV109" s="117"/>
      <c r="LW109" s="117"/>
      <c r="LX109" s="117"/>
      <c r="LY109" s="117"/>
      <c r="LZ109" s="117"/>
      <c r="MA109" s="117"/>
      <c r="MB109" s="117"/>
      <c r="MC109" s="117"/>
      <c r="MD109" s="117"/>
      <c r="ME109" s="117"/>
      <c r="MF109" s="117"/>
      <c r="MG109" s="117"/>
      <c r="MH109" s="117"/>
      <c r="MI109" s="117"/>
      <c r="MJ109" s="117"/>
      <c r="MK109" s="117"/>
      <c r="ML109" s="117"/>
      <c r="MM109" s="117"/>
      <c r="MN109" s="117"/>
      <c r="MO109" s="117"/>
      <c r="MP109" s="117"/>
      <c r="MQ109" s="117"/>
      <c r="MR109" s="117"/>
      <c r="MS109" s="117"/>
      <c r="MT109" s="117"/>
      <c r="MU109" s="117"/>
      <c r="MV109" s="117"/>
      <c r="MW109" s="117"/>
      <c r="MX109" s="117"/>
      <c r="MY109" s="117"/>
      <c r="MZ109" s="117"/>
      <c r="NA109" s="117"/>
      <c r="NB109" s="117"/>
      <c r="NC109" s="117"/>
      <c r="ND109" s="117"/>
      <c r="NE109" s="117"/>
      <c r="NF109" s="117"/>
      <c r="NG109" s="117"/>
      <c r="NH109" s="117"/>
      <c r="NI109" s="117"/>
      <c r="NJ109" s="117"/>
      <c r="NK109" s="117"/>
      <c r="NL109" s="117"/>
      <c r="NM109" s="117"/>
      <c r="NN109" s="117"/>
      <c r="NO109" s="117"/>
      <c r="NP109" s="117"/>
      <c r="NQ109" s="117"/>
      <c r="NR109" s="117"/>
      <c r="NS109" s="117"/>
      <c r="NT109" s="117"/>
      <c r="NU109" s="117"/>
      <c r="NV109" s="117"/>
      <c r="NW109" s="117"/>
      <c r="NX109" s="117"/>
      <c r="NY109" s="117"/>
      <c r="NZ109" s="117"/>
      <c r="OA109" s="117"/>
      <c r="OB109" s="117"/>
      <c r="OC109" s="117"/>
      <c r="OD109" s="117"/>
      <c r="OE109" s="117"/>
      <c r="OF109" s="117"/>
      <c r="OG109" s="117"/>
      <c r="OH109" s="117"/>
      <c r="OI109" s="117"/>
      <c r="OJ109" s="117"/>
      <c r="OK109" s="117"/>
      <c r="OL109" s="117"/>
      <c r="OM109" s="117"/>
      <c r="ON109" s="117"/>
      <c r="OO109" s="117"/>
      <c r="OP109" s="117"/>
      <c r="OQ109" s="117"/>
      <c r="OR109" s="117"/>
      <c r="OS109" s="117"/>
      <c r="OT109" s="117"/>
      <c r="OU109" s="117"/>
      <c r="OV109" s="117"/>
      <c r="OW109" s="117"/>
      <c r="OX109" s="117"/>
      <c r="OY109" s="117"/>
      <c r="OZ109" s="117"/>
      <c r="PA109" s="117"/>
      <c r="PB109" s="117"/>
      <c r="PC109" s="117"/>
      <c r="PD109" s="117"/>
      <c r="PE109" s="117"/>
      <c r="PF109" s="117"/>
      <c r="PG109" s="117"/>
      <c r="PH109" s="117"/>
      <c r="PI109" s="117"/>
      <c r="PJ109" s="117"/>
      <c r="PK109" s="117"/>
      <c r="PL109" s="117"/>
      <c r="PM109" s="117"/>
      <c r="PN109" s="117"/>
      <c r="PO109" s="117"/>
      <c r="PP109" s="117"/>
      <c r="PQ109" s="117"/>
      <c r="PR109" s="117"/>
      <c r="PS109" s="117"/>
      <c r="PT109" s="117"/>
      <c r="PU109" s="117"/>
      <c r="PV109" s="117"/>
      <c r="PW109" s="117"/>
      <c r="PX109" s="117"/>
      <c r="PY109" s="117"/>
      <c r="PZ109" s="117"/>
      <c r="QA109" s="117"/>
      <c r="QB109" s="117"/>
      <c r="QC109" s="117"/>
      <c r="QD109" s="117"/>
      <c r="QE109" s="117"/>
      <c r="QF109" s="117"/>
      <c r="QG109" s="117"/>
      <c r="QH109" s="117"/>
      <c r="QI109" s="117"/>
      <c r="QJ109" s="117"/>
      <c r="QK109" s="117"/>
      <c r="QL109" s="117"/>
      <c r="QM109" s="117"/>
      <c r="QN109" s="117"/>
      <c r="QO109" s="117"/>
      <c r="QP109" s="117"/>
      <c r="QQ109" s="117"/>
      <c r="QR109" s="117"/>
      <c r="QS109" s="117"/>
      <c r="QT109" s="117"/>
      <c r="QU109" s="117"/>
      <c r="QV109" s="117"/>
      <c r="QW109" s="117"/>
      <c r="QX109" s="117"/>
      <c r="QY109" s="117"/>
      <c r="QZ109" s="117"/>
      <c r="RA109" s="117"/>
      <c r="RB109" s="117"/>
      <c r="RC109" s="117"/>
      <c r="RD109" s="117"/>
      <c r="RE109" s="117"/>
      <c r="RF109" s="117"/>
      <c r="RG109" s="117"/>
      <c r="RH109" s="117"/>
      <c r="RI109" s="117"/>
      <c r="RJ109" s="117"/>
      <c r="RK109" s="117"/>
      <c r="RL109" s="117"/>
      <c r="RM109" s="117"/>
      <c r="RN109" s="117"/>
      <c r="RO109" s="117"/>
      <c r="RP109" s="117"/>
      <c r="RQ109" s="117"/>
      <c r="RR109" s="117"/>
      <c r="RS109" s="117"/>
      <c r="RT109" s="117"/>
      <c r="RU109" s="117"/>
      <c r="RV109" s="117"/>
      <c r="RW109" s="117"/>
      <c r="RX109" s="117"/>
      <c r="RY109" s="117"/>
      <c r="RZ109" s="117"/>
      <c r="SA109" s="117"/>
      <c r="SB109" s="117"/>
      <c r="SC109" s="117"/>
      <c r="SD109" s="117"/>
      <c r="SE109" s="117"/>
      <c r="SF109" s="117"/>
      <c r="SG109" s="117"/>
      <c r="SH109" s="117"/>
      <c r="SI109" s="117"/>
      <c r="SJ109" s="117"/>
      <c r="SK109" s="117"/>
      <c r="SL109" s="117"/>
      <c r="SM109" s="117"/>
      <c r="SN109" s="117"/>
      <c r="SO109" s="117"/>
      <c r="SP109" s="117"/>
      <c r="SQ109" s="117"/>
      <c r="SR109" s="117"/>
      <c r="SS109" s="117"/>
      <c r="ST109" s="117"/>
      <c r="SU109" s="117"/>
      <c r="SV109" s="117"/>
      <c r="SW109" s="117"/>
      <c r="SX109" s="117"/>
      <c r="SY109" s="117"/>
      <c r="SZ109" s="117"/>
      <c r="TA109" s="117"/>
      <c r="TB109" s="117"/>
      <c r="TC109" s="117"/>
      <c r="TD109" s="117"/>
      <c r="TE109" s="117"/>
      <c r="TF109" s="117"/>
      <c r="TG109" s="117"/>
      <c r="TH109" s="117"/>
      <c r="TI109" s="117"/>
      <c r="TJ109" s="117"/>
      <c r="TK109" s="117"/>
      <c r="TL109" s="117"/>
      <c r="TM109" s="117"/>
      <c r="TN109" s="117"/>
      <c r="TO109" s="117"/>
      <c r="TP109" s="117"/>
      <c r="TQ109" s="117"/>
      <c r="TR109" s="117"/>
      <c r="TS109" s="117"/>
      <c r="TT109" s="117"/>
      <c r="TU109" s="117"/>
      <c r="TV109" s="117"/>
      <c r="TW109" s="117"/>
      <c r="TX109" s="117"/>
      <c r="TY109" s="117"/>
      <c r="TZ109" s="117"/>
      <c r="UA109" s="117"/>
      <c r="UB109" s="117"/>
      <c r="UC109" s="117"/>
      <c r="UD109" s="117"/>
      <c r="UE109" s="117"/>
      <c r="UF109" s="117"/>
      <c r="UG109" s="117"/>
      <c r="UH109" s="117"/>
      <c r="UI109" s="117"/>
      <c r="UJ109" s="117"/>
      <c r="UK109" s="117"/>
      <c r="UL109" s="117"/>
      <c r="UM109" s="117"/>
      <c r="UN109" s="117"/>
      <c r="UO109" s="117"/>
      <c r="UP109" s="117"/>
      <c r="UQ109" s="117"/>
      <c r="UR109" s="117"/>
      <c r="US109" s="117"/>
      <c r="UT109" s="117"/>
      <c r="UU109" s="117"/>
      <c r="UV109" s="117"/>
      <c r="UW109" s="117"/>
      <c r="UX109" s="117"/>
      <c r="UY109" s="117"/>
      <c r="UZ109" s="117"/>
      <c r="VA109" s="117"/>
      <c r="VB109" s="117"/>
      <c r="VC109" s="117"/>
      <c r="VD109" s="117"/>
      <c r="VE109" s="117"/>
      <c r="VF109" s="117"/>
      <c r="VG109" s="117"/>
      <c r="VH109" s="117"/>
      <c r="VI109" s="117"/>
      <c r="VJ109" s="117"/>
      <c r="VK109" s="117"/>
      <c r="VL109" s="117"/>
      <c r="VM109" s="117"/>
      <c r="VN109" s="117"/>
      <c r="VO109" s="117"/>
      <c r="VP109" s="117"/>
      <c r="VQ109" s="117"/>
      <c r="VR109" s="117"/>
      <c r="VS109" s="117"/>
      <c r="VT109" s="117"/>
      <c r="VU109" s="117"/>
      <c r="VV109" s="117"/>
      <c r="VW109" s="117"/>
      <c r="VX109" s="117"/>
      <c r="VY109" s="117"/>
      <c r="VZ109" s="117"/>
      <c r="WA109" s="117"/>
      <c r="WB109" s="117"/>
      <c r="WC109" s="117"/>
      <c r="WD109" s="117"/>
      <c r="WE109" s="117"/>
      <c r="WF109" s="117"/>
      <c r="WG109" s="117"/>
      <c r="WH109" s="117"/>
      <c r="WI109" s="117"/>
      <c r="WJ109" s="117"/>
      <c r="WK109" s="117"/>
      <c r="WL109" s="117"/>
      <c r="WM109" s="117"/>
      <c r="WN109" s="117"/>
      <c r="WO109" s="117"/>
      <c r="WP109" s="117"/>
      <c r="WQ109" s="117"/>
      <c r="WR109" s="117"/>
      <c r="WS109" s="117"/>
      <c r="WT109" s="117"/>
      <c r="WU109" s="117"/>
      <c r="WV109" s="117"/>
      <c r="WW109" s="117"/>
      <c r="WX109" s="117"/>
      <c r="WY109" s="117"/>
      <c r="WZ109" s="117"/>
      <c r="XA109" s="117"/>
      <c r="XB109" s="117"/>
      <c r="XC109" s="117"/>
      <c r="XD109" s="117"/>
      <c r="XE109" s="117"/>
      <c r="XF109" s="117"/>
      <c r="XG109" s="117"/>
      <c r="XH109" s="117"/>
      <c r="XI109" s="117"/>
      <c r="XJ109" s="117"/>
      <c r="XK109" s="117"/>
      <c r="XL109" s="117"/>
      <c r="XM109" s="117"/>
      <c r="XN109" s="117"/>
      <c r="XO109" s="117"/>
      <c r="XP109" s="117"/>
      <c r="XQ109" s="117"/>
      <c r="XR109" s="117"/>
      <c r="XS109" s="117"/>
      <c r="XT109" s="117"/>
      <c r="XU109" s="117"/>
      <c r="XV109" s="117"/>
      <c r="XW109" s="117"/>
      <c r="XX109" s="117"/>
      <c r="XY109" s="117"/>
      <c r="XZ109" s="117"/>
      <c r="YA109" s="117"/>
      <c r="YB109" s="117"/>
      <c r="YC109" s="117"/>
      <c r="YD109" s="117"/>
      <c r="YE109" s="117"/>
      <c r="YF109" s="117"/>
      <c r="YG109" s="117"/>
      <c r="YH109" s="117"/>
      <c r="YI109" s="117"/>
      <c r="YJ109" s="117"/>
      <c r="YK109" s="117"/>
      <c r="YL109" s="117"/>
      <c r="YM109" s="117"/>
      <c r="YN109" s="117"/>
      <c r="YO109" s="117"/>
      <c r="YP109" s="117"/>
      <c r="YQ109" s="117"/>
      <c r="YR109" s="117"/>
      <c r="YS109" s="117"/>
      <c r="YT109" s="117"/>
      <c r="YU109" s="117"/>
      <c r="YV109" s="117"/>
      <c r="YW109" s="117"/>
      <c r="YX109" s="117"/>
      <c r="YY109" s="117"/>
      <c r="YZ109" s="117"/>
      <c r="ZA109" s="117"/>
      <c r="ZB109" s="117"/>
      <c r="ZC109" s="117"/>
      <c r="ZD109" s="117"/>
      <c r="ZE109" s="117"/>
      <c r="ZF109" s="117"/>
      <c r="ZG109" s="117"/>
      <c r="ZH109" s="117"/>
      <c r="ZI109" s="117"/>
      <c r="ZJ109" s="117"/>
      <c r="ZK109" s="117"/>
      <c r="ZL109" s="117"/>
      <c r="ZM109" s="117"/>
      <c r="ZN109" s="117"/>
      <c r="ZO109" s="117"/>
      <c r="ZP109" s="117"/>
      <c r="ZQ109" s="117"/>
      <c r="ZR109" s="117"/>
      <c r="ZS109" s="117"/>
      <c r="ZT109" s="117"/>
      <c r="ZU109" s="117"/>
      <c r="ZV109" s="117"/>
      <c r="ZW109" s="117"/>
      <c r="ZX109" s="117"/>
      <c r="ZY109" s="117"/>
      <c r="ZZ109" s="117"/>
      <c r="AAA109" s="117"/>
      <c r="AAB109" s="117"/>
      <c r="AAC109" s="117"/>
      <c r="AAD109" s="117"/>
      <c r="AAE109" s="117"/>
      <c r="AAF109" s="117"/>
      <c r="AAG109" s="117"/>
      <c r="AAH109" s="117"/>
      <c r="AAI109" s="117"/>
      <c r="AAJ109" s="117"/>
      <c r="AAK109" s="117"/>
      <c r="AAL109" s="117"/>
      <c r="AAM109" s="117"/>
      <c r="AAN109" s="117"/>
      <c r="AAO109" s="117"/>
      <c r="AAP109" s="117"/>
      <c r="AAQ109" s="117"/>
      <c r="AAR109" s="117"/>
      <c r="AAS109" s="117"/>
      <c r="AAT109" s="117"/>
      <c r="AAU109" s="117"/>
      <c r="AAV109" s="117"/>
      <c r="AAW109" s="117"/>
      <c r="AAX109" s="117"/>
      <c r="AAY109" s="117"/>
      <c r="AAZ109" s="117"/>
      <c r="ABA109" s="117"/>
      <c r="ABB109" s="117"/>
      <c r="ABC109" s="117"/>
      <c r="ABD109" s="117"/>
      <c r="ABE109" s="117"/>
      <c r="ABF109" s="117"/>
      <c r="ABG109" s="117"/>
      <c r="ABH109" s="117"/>
      <c r="ABI109" s="117"/>
      <c r="ABJ109" s="117"/>
      <c r="ABK109" s="117"/>
      <c r="ABL109" s="117"/>
      <c r="ABM109" s="117"/>
      <c r="ABN109" s="117"/>
      <c r="ABO109" s="117"/>
      <c r="ABP109" s="117"/>
      <c r="ABQ109" s="117"/>
      <c r="ABR109" s="117"/>
      <c r="ABS109" s="117"/>
      <c r="ABT109" s="117"/>
      <c r="ABU109" s="117"/>
      <c r="ABV109" s="117"/>
      <c r="ABW109" s="117"/>
      <c r="ABX109" s="117"/>
      <c r="ABY109" s="117"/>
      <c r="ABZ109" s="117"/>
      <c r="ACA109" s="117"/>
      <c r="ACB109" s="117"/>
      <c r="ACC109" s="117"/>
      <c r="ACD109" s="117"/>
      <c r="ACE109" s="117"/>
      <c r="ACF109" s="117"/>
      <c r="ACG109" s="117"/>
      <c r="ACH109" s="117"/>
      <c r="ACI109" s="117"/>
      <c r="ACJ109" s="117"/>
      <c r="ACK109" s="117"/>
      <c r="ACL109" s="117"/>
      <c r="ACM109" s="117"/>
      <c r="ACN109" s="117"/>
      <c r="ACO109" s="117"/>
      <c r="ACP109" s="117"/>
      <c r="ACQ109" s="117"/>
      <c r="ACR109" s="117"/>
      <c r="ACS109" s="117"/>
      <c r="ACT109" s="117"/>
      <c r="ACU109" s="117"/>
      <c r="ACV109" s="117"/>
      <c r="ACW109" s="117"/>
      <c r="ACX109" s="117"/>
      <c r="ACY109" s="117"/>
      <c r="ACZ109" s="117"/>
      <c r="ADA109" s="117"/>
      <c r="ADB109" s="117"/>
      <c r="ADC109" s="117"/>
      <c r="ADD109" s="117"/>
      <c r="ADE109" s="117"/>
      <c r="ADF109" s="117"/>
      <c r="ADG109" s="117"/>
      <c r="ADH109" s="117"/>
      <c r="ADI109" s="117"/>
      <c r="ADJ109" s="117"/>
      <c r="ADK109" s="117"/>
      <c r="ADL109" s="117"/>
      <c r="ADM109" s="117"/>
      <c r="ADN109" s="117"/>
      <c r="ADO109" s="117"/>
      <c r="ADP109" s="117"/>
      <c r="ADQ109" s="117"/>
      <c r="ADR109" s="117"/>
      <c r="ADS109" s="117"/>
      <c r="ADT109" s="117"/>
      <c r="ADU109" s="117"/>
      <c r="ADV109" s="117"/>
      <c r="ADW109" s="117"/>
      <c r="ADX109" s="117"/>
      <c r="ADY109" s="117"/>
      <c r="ADZ109" s="117"/>
      <c r="AEA109" s="117"/>
      <c r="AEB109" s="117"/>
      <c r="AEC109" s="117"/>
      <c r="AED109" s="117"/>
      <c r="AEE109" s="117"/>
      <c r="AEF109" s="117"/>
      <c r="AEG109" s="117"/>
      <c r="AEH109" s="117"/>
      <c r="AEI109" s="117"/>
      <c r="AEJ109" s="117"/>
      <c r="AEK109" s="117"/>
      <c r="AEL109" s="117"/>
      <c r="AEM109" s="117"/>
      <c r="AEN109" s="117"/>
      <c r="AEO109" s="117"/>
      <c r="AEP109" s="117"/>
      <c r="AEQ109" s="117"/>
      <c r="AER109" s="117"/>
      <c r="AES109" s="117"/>
      <c r="AET109" s="117"/>
      <c r="AEU109" s="117"/>
      <c r="AEV109" s="117"/>
      <c r="AEW109" s="117"/>
      <c r="AEX109" s="117"/>
      <c r="AEY109" s="117"/>
      <c r="AEZ109" s="117"/>
      <c r="AFA109" s="117"/>
      <c r="AFB109" s="117"/>
      <c r="AFC109" s="117"/>
      <c r="AFD109" s="117"/>
      <c r="AFE109" s="117"/>
      <c r="AFF109" s="117"/>
      <c r="AFG109" s="117"/>
      <c r="AFH109" s="117"/>
      <c r="AFI109" s="117"/>
      <c r="AFJ109" s="117"/>
      <c r="AFK109" s="117"/>
      <c r="AFL109" s="117"/>
      <c r="AFM109" s="117"/>
      <c r="AFN109" s="117"/>
      <c r="AFO109" s="117"/>
      <c r="AFP109" s="117"/>
      <c r="AFQ109" s="117"/>
      <c r="AFR109" s="117"/>
      <c r="AFS109" s="117"/>
      <c r="AFT109" s="117"/>
      <c r="AFU109" s="117"/>
      <c r="AFV109" s="117"/>
      <c r="AFW109" s="117"/>
      <c r="AFX109" s="117"/>
      <c r="AFY109" s="117"/>
      <c r="AFZ109" s="117"/>
      <c r="AGA109" s="117"/>
      <c r="AGB109" s="117"/>
      <c r="AGC109" s="117"/>
      <c r="AGD109" s="117"/>
      <c r="AGE109" s="117"/>
      <c r="AGF109" s="117"/>
      <c r="AGG109" s="117"/>
      <c r="AGH109" s="117"/>
      <c r="AGI109" s="117"/>
      <c r="AGJ109" s="117"/>
      <c r="AGK109" s="117"/>
      <c r="AGL109" s="117"/>
      <c r="AGM109" s="117"/>
      <c r="AGN109" s="117"/>
      <c r="AGO109" s="117"/>
      <c r="AGP109" s="117"/>
      <c r="AGQ109" s="117"/>
      <c r="AGR109" s="117"/>
      <c r="AGS109" s="117"/>
      <c r="AGT109" s="117"/>
      <c r="AGU109" s="117"/>
      <c r="AGV109" s="117"/>
      <c r="AGW109" s="117"/>
      <c r="AGX109" s="117"/>
      <c r="AGY109" s="117"/>
      <c r="AGZ109" s="117"/>
      <c r="AHA109" s="117"/>
      <c r="AHB109" s="117"/>
      <c r="AHC109" s="117"/>
      <c r="AHD109" s="117"/>
      <c r="AHE109" s="117"/>
      <c r="AHF109" s="117"/>
      <c r="AHG109" s="117"/>
      <c r="AHH109" s="117"/>
      <c r="AHI109" s="117"/>
      <c r="AHJ109" s="117"/>
      <c r="AHK109" s="117"/>
      <c r="AHL109" s="117"/>
      <c r="AHM109" s="117"/>
      <c r="AHN109" s="117"/>
      <c r="AHO109" s="117"/>
      <c r="AHP109" s="117"/>
      <c r="AHQ109" s="117"/>
      <c r="AHR109" s="117"/>
      <c r="AHS109" s="117"/>
      <c r="AHT109" s="117"/>
      <c r="AHU109" s="117"/>
      <c r="AHV109" s="117"/>
      <c r="AHW109" s="117"/>
      <c r="AHX109" s="117"/>
      <c r="AHY109" s="117"/>
      <c r="AHZ109" s="117"/>
      <c r="AIA109" s="117"/>
      <c r="AIB109" s="117"/>
      <c r="AIC109" s="117"/>
      <c r="AID109" s="117"/>
      <c r="AIE109" s="117"/>
      <c r="AIF109" s="117"/>
      <c r="AIG109" s="117"/>
      <c r="AIH109" s="117"/>
      <c r="AII109" s="117"/>
      <c r="AIJ109" s="117"/>
      <c r="AIK109" s="117"/>
      <c r="AIL109" s="117"/>
      <c r="AIM109" s="117"/>
      <c r="AIN109" s="117"/>
      <c r="AIO109" s="117"/>
      <c r="AIP109" s="117"/>
      <c r="AIQ109" s="117"/>
      <c r="AIR109" s="117"/>
      <c r="AIS109" s="117"/>
      <c r="AIT109" s="117"/>
      <c r="AIU109" s="117"/>
      <c r="AIV109" s="117"/>
      <c r="AIW109" s="117"/>
      <c r="AIX109" s="117"/>
      <c r="AIY109" s="117"/>
      <c r="AIZ109" s="117"/>
      <c r="AJA109" s="117"/>
      <c r="AJB109" s="117"/>
      <c r="AJC109" s="117"/>
      <c r="AJD109" s="117"/>
      <c r="AJE109" s="117"/>
      <c r="AJF109" s="117"/>
      <c r="AJG109" s="117"/>
      <c r="AJH109" s="117"/>
      <c r="AJI109" s="117"/>
      <c r="AJJ109" s="117"/>
      <c r="AJK109" s="117"/>
      <c r="AJL109" s="117"/>
      <c r="AJM109" s="117"/>
      <c r="AJN109" s="117"/>
      <c r="AJO109" s="117"/>
      <c r="AJP109" s="117"/>
      <c r="AJQ109" s="117"/>
      <c r="AJR109" s="117"/>
      <c r="AJS109" s="117"/>
      <c r="AJT109" s="117"/>
      <c r="AJU109" s="117"/>
      <c r="AJV109" s="117"/>
      <c r="AJW109" s="117"/>
      <c r="AJX109" s="117"/>
      <c r="AJY109" s="117"/>
      <c r="AJZ109" s="117"/>
      <c r="AKA109" s="117"/>
      <c r="AKB109" s="117"/>
      <c r="AKC109" s="117"/>
      <c r="AKD109" s="117"/>
      <c r="AKE109" s="117"/>
      <c r="AKF109" s="117"/>
      <c r="AKG109" s="117"/>
      <c r="AKH109" s="117"/>
      <c r="AKI109" s="117"/>
      <c r="AKJ109" s="117"/>
      <c r="AKK109" s="117"/>
      <c r="AKL109" s="117"/>
      <c r="AKM109" s="117"/>
      <c r="AKN109" s="117"/>
      <c r="AKO109" s="117"/>
      <c r="AKP109" s="117"/>
      <c r="AKQ109" s="117"/>
      <c r="AKR109" s="117"/>
      <c r="AKS109" s="117"/>
      <c r="AKT109" s="117"/>
      <c r="AKU109" s="117"/>
      <c r="AKV109" s="117"/>
      <c r="AKW109" s="117"/>
      <c r="AKX109" s="117"/>
      <c r="AKY109" s="117"/>
      <c r="AKZ109" s="117"/>
      <c r="ALA109" s="117"/>
      <c r="ALB109" s="117"/>
      <c r="ALC109" s="117"/>
      <c r="ALD109" s="117"/>
      <c r="ALE109" s="117"/>
      <c r="ALF109" s="117"/>
      <c r="ALG109" s="117"/>
      <c r="ALH109" s="117"/>
      <c r="ALI109" s="117"/>
      <c r="ALJ109" s="117"/>
      <c r="ALK109" s="117"/>
      <c r="ALL109" s="117"/>
      <c r="ALM109" s="117"/>
      <c r="ALN109" s="117"/>
      <c r="ALO109" s="117"/>
      <c r="ALP109" s="117"/>
      <c r="ALQ109" s="117"/>
      <c r="ALR109" s="117"/>
      <c r="ALS109" s="117"/>
      <c r="ALT109" s="117"/>
      <c r="ALU109" s="117"/>
      <c r="ALV109" s="117"/>
      <c r="ALW109" s="117"/>
      <c r="ALX109" s="117"/>
      <c r="ALY109" s="117"/>
      <c r="ALZ109" s="117"/>
      <c r="AMA109" s="117"/>
      <c r="AMB109" s="117"/>
      <c r="AMC109" s="117"/>
      <c r="AMD109" s="117"/>
      <c r="AME109" s="117"/>
      <c r="AMF109" s="117"/>
      <c r="AMG109" s="117"/>
      <c r="AMH109" s="117"/>
      <c r="AMI109" s="117"/>
      <c r="AMJ109" s="117"/>
      <c r="AMK109" s="117"/>
      <c r="AML109" s="117"/>
      <c r="AMM109" s="117"/>
      <c r="AMN109" s="117"/>
      <c r="AMO109" s="117"/>
      <c r="AMP109" s="117"/>
      <c r="AMQ109" s="117"/>
      <c r="AMR109" s="117"/>
      <c r="AMS109" s="117"/>
      <c r="AMT109" s="117"/>
      <c r="AMU109" s="117"/>
      <c r="AMV109" s="117"/>
      <c r="AMW109" s="117"/>
      <c r="AMX109" s="117"/>
      <c r="AMY109" s="117"/>
      <c r="AMZ109" s="117"/>
      <c r="ANA109" s="117"/>
      <c r="ANB109" s="117"/>
      <c r="ANC109" s="117"/>
      <c r="AND109" s="117"/>
      <c r="ANE109" s="117"/>
      <c r="ANF109" s="117"/>
      <c r="ANG109" s="117"/>
      <c r="ANH109" s="117"/>
      <c r="ANI109" s="117"/>
      <c r="ANJ109" s="117"/>
      <c r="ANK109" s="117"/>
      <c r="ANL109" s="117"/>
      <c r="ANM109" s="117"/>
      <c r="ANN109" s="117"/>
      <c r="ANO109" s="117"/>
      <c r="ANP109" s="117"/>
      <c r="ANQ109" s="117"/>
      <c r="ANR109" s="117"/>
      <c r="ANS109" s="117"/>
      <c r="ANT109" s="117"/>
      <c r="ANU109" s="117"/>
      <c r="ANV109" s="117"/>
      <c r="ANW109" s="117"/>
      <c r="ANX109" s="117"/>
      <c r="ANY109" s="117"/>
      <c r="ANZ109" s="117"/>
      <c r="AOA109" s="117"/>
      <c r="AOB109" s="117"/>
      <c r="AOC109" s="117"/>
      <c r="AOD109" s="117"/>
      <c r="AOE109" s="117"/>
      <c r="AOF109" s="117"/>
      <c r="AOG109" s="117"/>
      <c r="AOH109" s="117"/>
      <c r="AOI109" s="117"/>
      <c r="AOJ109" s="117"/>
      <c r="AOK109" s="117"/>
      <c r="AOL109" s="117"/>
      <c r="AOM109" s="117"/>
      <c r="AON109" s="117"/>
      <c r="AOO109" s="117"/>
      <c r="AOP109" s="117"/>
      <c r="AOQ109" s="117"/>
      <c r="AOR109" s="117"/>
      <c r="AOS109" s="117"/>
      <c r="AOT109" s="117"/>
      <c r="AOU109" s="117"/>
      <c r="AOV109" s="117"/>
      <c r="AOW109" s="117"/>
      <c r="AOX109" s="117"/>
      <c r="AOY109" s="117"/>
      <c r="AOZ109" s="117"/>
      <c r="APA109" s="117"/>
      <c r="APB109" s="117"/>
      <c r="APC109" s="117"/>
      <c r="APD109" s="117"/>
      <c r="APE109" s="117"/>
      <c r="APF109" s="117"/>
      <c r="APG109" s="117"/>
      <c r="APH109" s="117"/>
      <c r="API109" s="117"/>
      <c r="APJ109" s="117"/>
      <c r="APK109" s="117"/>
      <c r="APL109" s="117"/>
      <c r="APM109" s="117"/>
      <c r="APN109" s="117"/>
      <c r="APO109" s="117"/>
      <c r="APP109" s="117"/>
      <c r="APQ109" s="117"/>
      <c r="APR109" s="117"/>
      <c r="APS109" s="117"/>
      <c r="APT109" s="117"/>
      <c r="APU109" s="117"/>
      <c r="APV109" s="117"/>
      <c r="APW109" s="117"/>
      <c r="APX109" s="117"/>
      <c r="APY109" s="117"/>
      <c r="APZ109" s="117"/>
      <c r="AQA109" s="117"/>
      <c r="AQB109" s="117"/>
      <c r="AQC109" s="117"/>
      <c r="AQD109" s="117"/>
      <c r="AQE109" s="117"/>
      <c r="AQF109" s="117"/>
      <c r="AQG109" s="117"/>
      <c r="AQH109" s="117"/>
      <c r="AQI109" s="117"/>
      <c r="AQJ109" s="117"/>
      <c r="AQK109" s="117"/>
      <c r="AQL109" s="117"/>
      <c r="AQM109" s="117"/>
      <c r="AQN109" s="117"/>
      <c r="AQO109" s="117"/>
      <c r="AQP109" s="117"/>
      <c r="AQQ109" s="117"/>
      <c r="AQR109" s="117"/>
      <c r="AQS109" s="117"/>
      <c r="AQT109" s="117"/>
      <c r="AQU109" s="117"/>
      <c r="AQV109" s="117"/>
      <c r="AQW109" s="117"/>
      <c r="AQX109" s="117"/>
      <c r="AQY109" s="117"/>
      <c r="AQZ109" s="117"/>
      <c r="ARA109" s="117"/>
      <c r="ARB109" s="117"/>
      <c r="ARC109" s="117"/>
      <c r="ARD109" s="117"/>
      <c r="ARE109" s="117"/>
      <c r="ARF109" s="117"/>
      <c r="ARG109" s="117"/>
      <c r="ARH109" s="117"/>
      <c r="ARI109" s="117"/>
      <c r="ARJ109" s="117"/>
      <c r="ARK109" s="117"/>
      <c r="ARL109" s="117"/>
      <c r="ARM109" s="117"/>
      <c r="ARN109" s="117"/>
      <c r="ARO109" s="117"/>
      <c r="ARP109" s="117"/>
      <c r="ARQ109" s="117"/>
      <c r="ARR109" s="117"/>
      <c r="ARS109" s="117"/>
      <c r="ART109" s="117"/>
      <c r="ARU109" s="117"/>
      <c r="ARV109" s="117"/>
      <c r="ARW109" s="117"/>
      <c r="ARX109" s="117"/>
      <c r="ARY109" s="117"/>
      <c r="ARZ109" s="117"/>
      <c r="ASA109" s="117"/>
      <c r="ASB109" s="117"/>
      <c r="ASC109" s="117"/>
      <c r="ASD109" s="117"/>
      <c r="ASE109" s="117"/>
      <c r="ASF109" s="117"/>
      <c r="ASG109" s="117"/>
      <c r="ASH109" s="117"/>
      <c r="ASI109" s="117"/>
      <c r="ASJ109" s="117"/>
      <c r="ASK109" s="117"/>
      <c r="ASL109" s="117"/>
      <c r="ASM109" s="117"/>
      <c r="ASN109" s="117"/>
      <c r="ASO109" s="117"/>
      <c r="ASP109" s="117"/>
      <c r="ASQ109" s="117"/>
      <c r="ASR109" s="117"/>
      <c r="ASS109" s="117"/>
      <c r="AST109" s="117"/>
      <c r="ASU109" s="117"/>
      <c r="ASV109" s="117"/>
      <c r="ASW109" s="117"/>
      <c r="ASX109" s="117"/>
      <c r="ASY109" s="117"/>
      <c r="ASZ109" s="117"/>
      <c r="ATA109" s="117"/>
      <c r="ATB109" s="117"/>
      <c r="ATC109" s="117"/>
      <c r="ATD109" s="117"/>
      <c r="ATE109" s="117"/>
      <c r="ATF109" s="117"/>
      <c r="ATG109" s="117"/>
      <c r="ATH109" s="117"/>
      <c r="ATI109" s="117"/>
      <c r="ATJ109" s="117"/>
      <c r="ATK109" s="117"/>
      <c r="ATL109" s="117"/>
      <c r="ATM109" s="117"/>
      <c r="ATN109" s="117"/>
      <c r="ATO109" s="117"/>
      <c r="ATP109" s="117"/>
      <c r="ATQ109" s="117"/>
      <c r="ATR109" s="117"/>
      <c r="ATS109" s="117"/>
      <c r="ATT109" s="117"/>
      <c r="ATU109" s="117"/>
      <c r="ATV109" s="117"/>
      <c r="ATW109" s="117"/>
      <c r="ATX109" s="117"/>
      <c r="ATY109" s="117"/>
      <c r="ATZ109" s="117"/>
      <c r="AUA109" s="117"/>
      <c r="AUB109" s="117"/>
      <c r="AUC109" s="117"/>
      <c r="AUD109" s="117"/>
      <c r="AUE109" s="117"/>
      <c r="AUF109" s="117"/>
      <c r="AUG109" s="117"/>
      <c r="AUH109" s="117"/>
      <c r="AUI109" s="117"/>
      <c r="AUJ109" s="117"/>
      <c r="AUK109" s="117"/>
      <c r="AUL109" s="117"/>
      <c r="AUM109" s="117"/>
      <c r="AUN109" s="117"/>
      <c r="AUO109" s="117"/>
      <c r="AUP109" s="117"/>
      <c r="AUQ109" s="117"/>
      <c r="AUR109" s="117"/>
      <c r="AUS109" s="117"/>
      <c r="AUT109" s="117"/>
      <c r="AUU109" s="117"/>
      <c r="AUV109" s="117"/>
      <c r="AUW109" s="117"/>
      <c r="AUX109" s="117"/>
      <c r="AUY109" s="117"/>
      <c r="AUZ109" s="117"/>
      <c r="AVA109" s="117"/>
      <c r="AVB109" s="117"/>
      <c r="AVC109" s="117"/>
      <c r="AVD109" s="117"/>
      <c r="AVE109" s="117"/>
      <c r="AVF109" s="117"/>
      <c r="AVG109" s="117"/>
      <c r="AVH109" s="117"/>
      <c r="AVI109" s="117"/>
      <c r="AVJ109" s="117"/>
      <c r="AVK109" s="117"/>
      <c r="AVL109" s="117"/>
      <c r="AVM109" s="117"/>
      <c r="AVN109" s="117"/>
      <c r="AVO109" s="117"/>
      <c r="AVP109" s="117"/>
      <c r="AVQ109" s="117"/>
      <c r="AVR109" s="117"/>
      <c r="AVS109" s="117"/>
      <c r="AVT109" s="117"/>
      <c r="AVU109" s="117"/>
      <c r="AVV109" s="117"/>
      <c r="AVW109" s="117"/>
      <c r="AVX109" s="117"/>
      <c r="AVY109" s="117"/>
      <c r="AVZ109" s="117"/>
      <c r="AWA109" s="117"/>
      <c r="AWB109" s="117"/>
      <c r="AWC109" s="117"/>
      <c r="AWD109" s="117"/>
      <c r="AWE109" s="117"/>
      <c r="AWF109" s="117"/>
      <c r="AWG109" s="117"/>
      <c r="AWH109" s="117"/>
      <c r="AWI109" s="117"/>
      <c r="AWJ109" s="117"/>
      <c r="AWK109" s="117"/>
      <c r="AWL109" s="117"/>
      <c r="AWM109" s="117"/>
      <c r="AWN109" s="117"/>
      <c r="AWO109" s="117"/>
      <c r="AWP109" s="117"/>
      <c r="AWQ109" s="117"/>
      <c r="AWR109" s="117"/>
      <c r="AWS109" s="117"/>
      <c r="AWT109" s="117"/>
      <c r="AWU109" s="117"/>
      <c r="AWV109" s="117"/>
      <c r="AWW109" s="117"/>
      <c r="AWX109" s="117"/>
      <c r="AWY109" s="117"/>
      <c r="AWZ109" s="117"/>
      <c r="AXA109" s="117"/>
      <c r="AXB109" s="117"/>
      <c r="AXC109" s="117"/>
      <c r="AXD109" s="117"/>
      <c r="AXE109" s="117"/>
      <c r="AXF109" s="117"/>
      <c r="AXG109" s="117"/>
      <c r="AXH109" s="117"/>
      <c r="AXI109" s="117"/>
      <c r="AXJ109" s="117"/>
      <c r="AXK109" s="117"/>
      <c r="AXL109" s="117"/>
      <c r="AXM109" s="117"/>
      <c r="AXN109" s="117"/>
      <c r="AXO109" s="117"/>
      <c r="AXP109" s="117"/>
      <c r="AXQ109" s="117"/>
      <c r="AXR109" s="117"/>
      <c r="AXS109" s="117"/>
      <c r="AXT109" s="117"/>
      <c r="AXU109" s="117"/>
      <c r="AXV109" s="117"/>
      <c r="AXW109" s="117"/>
      <c r="AXX109" s="117"/>
      <c r="AXY109" s="117"/>
      <c r="AXZ109" s="117"/>
      <c r="AYA109" s="117"/>
      <c r="AYB109" s="117"/>
      <c r="AYC109" s="117"/>
      <c r="AYD109" s="117"/>
      <c r="AYE109" s="117"/>
      <c r="AYF109" s="117"/>
      <c r="AYG109" s="117"/>
      <c r="AYH109" s="117"/>
      <c r="AYI109" s="117"/>
      <c r="AYJ109" s="117"/>
      <c r="AYK109" s="117"/>
      <c r="AYL109" s="117"/>
      <c r="AYM109" s="117"/>
      <c r="AYN109" s="117"/>
      <c r="AYO109" s="117"/>
      <c r="AYP109" s="117"/>
      <c r="AYQ109" s="117"/>
      <c r="AYR109" s="117"/>
      <c r="AYS109" s="117"/>
      <c r="AYT109" s="117"/>
      <c r="AYU109" s="117"/>
      <c r="AYV109" s="117"/>
      <c r="AYW109" s="117"/>
      <c r="AYX109" s="117"/>
      <c r="AYY109" s="117"/>
      <c r="AYZ109" s="117"/>
      <c r="AZA109" s="117"/>
      <c r="AZB109" s="117"/>
      <c r="AZC109" s="117"/>
      <c r="AZD109" s="117"/>
      <c r="AZE109" s="117"/>
      <c r="AZF109" s="117"/>
      <c r="AZG109" s="117"/>
      <c r="AZH109" s="117"/>
      <c r="AZI109" s="117"/>
      <c r="AZJ109" s="117"/>
      <c r="AZK109" s="117"/>
      <c r="AZL109" s="117"/>
      <c r="AZM109" s="117"/>
      <c r="AZN109" s="117"/>
      <c r="AZO109" s="117"/>
      <c r="AZP109" s="117"/>
      <c r="AZQ109" s="117"/>
      <c r="AZR109" s="117"/>
      <c r="AZS109" s="117"/>
      <c r="AZT109" s="117"/>
      <c r="AZU109" s="117"/>
      <c r="AZV109" s="117"/>
      <c r="AZW109" s="117"/>
      <c r="AZX109" s="117"/>
      <c r="AZY109" s="117"/>
      <c r="AZZ109" s="117"/>
      <c r="BAA109" s="117"/>
      <c r="BAB109" s="117"/>
      <c r="BAC109" s="117"/>
      <c r="BAD109" s="117"/>
      <c r="BAE109" s="117"/>
      <c r="BAF109" s="117"/>
      <c r="BAG109" s="117"/>
      <c r="BAH109" s="117"/>
      <c r="BAI109" s="117"/>
      <c r="BAJ109" s="117"/>
      <c r="BAK109" s="117"/>
      <c r="BAL109" s="117"/>
      <c r="BAM109" s="117"/>
      <c r="BAN109" s="117"/>
      <c r="BAO109" s="117"/>
      <c r="BAP109" s="117"/>
      <c r="BAQ109" s="117"/>
      <c r="BAR109" s="117"/>
      <c r="BAS109" s="117"/>
      <c r="BAT109" s="117"/>
      <c r="BAU109" s="117"/>
      <c r="BAV109" s="117"/>
      <c r="BAW109" s="117"/>
      <c r="BAX109" s="117"/>
      <c r="BAY109" s="117"/>
      <c r="BAZ109" s="117"/>
      <c r="BBA109" s="117"/>
      <c r="BBB109" s="117"/>
      <c r="BBC109" s="117"/>
      <c r="BBD109" s="117"/>
      <c r="BBE109" s="117"/>
      <c r="BBF109" s="117"/>
      <c r="BBG109" s="117"/>
      <c r="BBH109" s="117"/>
      <c r="BBI109" s="117"/>
      <c r="BBJ109" s="117"/>
      <c r="BBK109" s="117"/>
      <c r="BBL109" s="117"/>
      <c r="BBM109" s="117"/>
      <c r="BBN109" s="117"/>
      <c r="BBO109" s="117"/>
      <c r="BBP109" s="117"/>
      <c r="BBQ109" s="117"/>
      <c r="BBR109" s="117"/>
      <c r="BBS109" s="117"/>
      <c r="BBT109" s="117"/>
      <c r="BBU109" s="117"/>
      <c r="BBV109" s="117"/>
      <c r="BBW109" s="117"/>
      <c r="BBX109" s="117"/>
      <c r="BBY109" s="117"/>
      <c r="BBZ109" s="117"/>
      <c r="BCA109" s="117"/>
      <c r="BCB109" s="117"/>
      <c r="BCC109" s="117"/>
      <c r="BCD109" s="117"/>
      <c r="BCE109" s="117"/>
      <c r="BCF109" s="117"/>
      <c r="BCG109" s="117"/>
      <c r="BCH109" s="117"/>
      <c r="BCI109" s="117"/>
      <c r="BCJ109" s="117"/>
      <c r="BCK109" s="117"/>
      <c r="BCL109" s="117"/>
      <c r="BCM109" s="117"/>
      <c r="BCN109" s="117"/>
      <c r="BCO109" s="117"/>
      <c r="BCP109" s="117"/>
      <c r="BCQ109" s="117"/>
      <c r="BCR109" s="117"/>
      <c r="BCS109" s="117"/>
      <c r="BCT109" s="117"/>
      <c r="BCU109" s="117"/>
      <c r="BCV109" s="117"/>
      <c r="BCW109" s="117"/>
      <c r="BCX109" s="117"/>
      <c r="BCY109" s="117"/>
      <c r="BCZ109" s="117"/>
      <c r="BDA109" s="117"/>
      <c r="BDB109" s="117"/>
      <c r="BDC109" s="117"/>
      <c r="BDD109" s="117"/>
      <c r="BDE109" s="117"/>
      <c r="BDF109" s="117"/>
      <c r="BDG109" s="117"/>
      <c r="BDH109" s="117"/>
      <c r="BDI109" s="117"/>
      <c r="BDJ109" s="117"/>
      <c r="BDK109" s="117"/>
      <c r="BDL109" s="117"/>
      <c r="BDM109" s="117"/>
      <c r="BDN109" s="117"/>
      <c r="BDO109" s="117"/>
      <c r="BDP109" s="117"/>
      <c r="BDQ109" s="117"/>
      <c r="BDR109" s="117"/>
      <c r="BDS109" s="117"/>
      <c r="BDT109" s="117"/>
      <c r="BDU109" s="117"/>
      <c r="BDV109" s="117"/>
      <c r="BDW109" s="117"/>
      <c r="BDX109" s="117"/>
      <c r="BDY109" s="117"/>
      <c r="BDZ109" s="117"/>
      <c r="BEA109" s="117"/>
      <c r="BEB109" s="117"/>
      <c r="BEC109" s="117"/>
      <c r="BED109" s="117"/>
      <c r="BEE109" s="117"/>
      <c r="BEF109" s="117"/>
      <c r="BEG109" s="117"/>
      <c r="BEH109" s="117"/>
      <c r="BEI109" s="117"/>
      <c r="BEJ109" s="117"/>
      <c r="BEK109" s="117"/>
      <c r="BEL109" s="117"/>
      <c r="BEM109" s="117"/>
      <c r="BEN109" s="117"/>
      <c r="BEO109" s="117"/>
      <c r="BEP109" s="117"/>
      <c r="BEQ109" s="117"/>
      <c r="BER109" s="117"/>
      <c r="BES109" s="117"/>
      <c r="BET109" s="117"/>
      <c r="BEU109" s="117"/>
      <c r="BEV109" s="117"/>
      <c r="BEW109" s="117"/>
      <c r="BEX109" s="117"/>
      <c r="BEY109" s="117"/>
      <c r="BEZ109" s="117"/>
      <c r="BFA109" s="117"/>
      <c r="BFB109" s="117"/>
      <c r="BFC109" s="117"/>
      <c r="BFD109" s="117"/>
      <c r="BFE109" s="117"/>
      <c r="BFF109" s="117"/>
      <c r="BFG109" s="117"/>
      <c r="BFH109" s="117"/>
      <c r="BFI109" s="117"/>
      <c r="BFJ109" s="117"/>
      <c r="BFK109" s="117"/>
      <c r="BFL109" s="117"/>
      <c r="BFM109" s="117"/>
      <c r="BFN109" s="117"/>
      <c r="BFO109" s="117"/>
      <c r="BFP109" s="117"/>
      <c r="BFQ109" s="117"/>
      <c r="BFR109" s="117"/>
      <c r="BFS109" s="117"/>
      <c r="BFT109" s="117"/>
      <c r="BFU109" s="117"/>
      <c r="BFV109" s="117"/>
      <c r="BFW109" s="117"/>
      <c r="BFX109" s="117"/>
      <c r="BFY109" s="117"/>
      <c r="BFZ109" s="117"/>
      <c r="BGA109" s="117"/>
      <c r="BGB109" s="117"/>
      <c r="BGC109" s="117"/>
      <c r="BGD109" s="117"/>
      <c r="BGE109" s="117"/>
      <c r="BGF109" s="117"/>
      <c r="BGG109" s="117"/>
      <c r="BGH109" s="117"/>
      <c r="BGI109" s="117"/>
      <c r="BGJ109" s="117"/>
      <c r="BGK109" s="117"/>
      <c r="BGL109" s="117"/>
      <c r="BGM109" s="117"/>
      <c r="BGN109" s="117"/>
      <c r="BGO109" s="117"/>
      <c r="BGP109" s="117"/>
      <c r="BGQ109" s="117"/>
      <c r="BGR109" s="117"/>
      <c r="BGS109" s="117"/>
      <c r="BGT109" s="117"/>
      <c r="BGU109" s="117"/>
      <c r="BGV109" s="117"/>
      <c r="BGW109" s="117"/>
      <c r="BGX109" s="117"/>
      <c r="BGY109" s="117"/>
      <c r="BGZ109" s="117"/>
      <c r="BHA109" s="117"/>
      <c r="BHB109" s="117"/>
      <c r="BHC109" s="117"/>
      <c r="BHD109" s="117"/>
      <c r="BHE109" s="117"/>
      <c r="BHF109" s="117"/>
      <c r="BHG109" s="117"/>
      <c r="BHH109" s="117"/>
      <c r="BHI109" s="117"/>
      <c r="BHJ109" s="117"/>
      <c r="BHK109" s="117"/>
      <c r="BHL109" s="117"/>
      <c r="BHM109" s="117"/>
      <c r="BHN109" s="117"/>
      <c r="BHO109" s="117"/>
      <c r="BHP109" s="117"/>
      <c r="BHQ109" s="117"/>
      <c r="BHR109" s="117"/>
      <c r="BHS109" s="117"/>
      <c r="BHT109" s="117"/>
      <c r="BHU109" s="117"/>
      <c r="BHV109" s="117"/>
      <c r="BHW109" s="117"/>
      <c r="BHX109" s="117"/>
      <c r="BHY109" s="117"/>
      <c r="BHZ109" s="117"/>
      <c r="BIA109" s="117"/>
      <c r="BIB109" s="117"/>
      <c r="BIC109" s="117"/>
      <c r="BID109" s="117"/>
      <c r="BIE109" s="117"/>
      <c r="BIF109" s="117"/>
      <c r="BIG109" s="117"/>
      <c r="BIH109" s="117"/>
      <c r="BII109" s="117"/>
      <c r="BIJ109" s="117"/>
      <c r="BIK109" s="117"/>
      <c r="BIL109" s="117"/>
      <c r="BIM109" s="117"/>
      <c r="BIN109" s="117"/>
      <c r="BIO109" s="117"/>
      <c r="BIP109" s="117"/>
      <c r="BIQ109" s="117"/>
      <c r="BIR109" s="117"/>
      <c r="BIS109" s="117"/>
      <c r="BIT109" s="117"/>
      <c r="BIU109" s="117"/>
      <c r="BIV109" s="117"/>
      <c r="BIW109" s="117"/>
      <c r="BIX109" s="117"/>
      <c r="BIY109" s="117"/>
      <c r="BIZ109" s="117"/>
      <c r="BJA109" s="117"/>
      <c r="BJB109" s="117"/>
      <c r="BJC109" s="117"/>
      <c r="BJD109" s="117"/>
      <c r="BJE109" s="117"/>
      <c r="BJF109" s="117"/>
      <c r="BJG109" s="117"/>
      <c r="BJH109" s="117"/>
      <c r="BJI109" s="117"/>
      <c r="BJJ109" s="117"/>
      <c r="BJK109" s="117"/>
      <c r="BJL109" s="117"/>
      <c r="BJM109" s="117"/>
      <c r="BJN109" s="117"/>
      <c r="BJO109" s="117"/>
      <c r="BJP109" s="117"/>
      <c r="BJQ109" s="117"/>
      <c r="BJR109" s="117"/>
      <c r="BJS109" s="117"/>
      <c r="BJT109" s="117"/>
      <c r="BJU109" s="117"/>
      <c r="BJV109" s="117"/>
      <c r="BJW109" s="117"/>
      <c r="BJX109" s="117"/>
      <c r="BJY109" s="117"/>
      <c r="BJZ109" s="117"/>
      <c r="BKA109" s="117"/>
      <c r="BKB109" s="117"/>
      <c r="BKC109" s="117"/>
      <c r="BKD109" s="117"/>
      <c r="BKE109" s="117"/>
      <c r="BKF109" s="117"/>
      <c r="BKG109" s="117"/>
      <c r="BKH109" s="117"/>
      <c r="BKI109" s="117"/>
      <c r="BKJ109" s="117"/>
      <c r="BKK109" s="117"/>
      <c r="BKL109" s="117"/>
      <c r="BKM109" s="117"/>
      <c r="BKN109" s="117"/>
      <c r="BKO109" s="117"/>
      <c r="BKP109" s="117"/>
      <c r="BKQ109" s="117"/>
      <c r="BKR109" s="117"/>
      <c r="BKS109" s="117"/>
      <c r="BKT109" s="117"/>
      <c r="BKU109" s="117"/>
      <c r="BKV109" s="117"/>
      <c r="BKW109" s="117"/>
      <c r="BKX109" s="117"/>
      <c r="BKY109" s="117"/>
      <c r="BKZ109" s="117"/>
      <c r="BLA109" s="117"/>
      <c r="BLB109" s="117"/>
      <c r="BLC109" s="117"/>
      <c r="BLD109" s="117"/>
      <c r="BLE109" s="117"/>
      <c r="BLF109" s="117"/>
      <c r="BLG109" s="117"/>
      <c r="BLH109" s="117"/>
      <c r="BLI109" s="117"/>
      <c r="BLJ109" s="117"/>
      <c r="BLK109" s="117"/>
      <c r="BLL109" s="117"/>
      <c r="BLM109" s="117"/>
      <c r="BLN109" s="117"/>
      <c r="BLO109" s="117"/>
      <c r="BLP109" s="117"/>
      <c r="BLQ109" s="117"/>
      <c r="BLR109" s="117"/>
      <c r="BLS109" s="117"/>
      <c r="BLT109" s="117"/>
      <c r="BLU109" s="117"/>
      <c r="BLV109" s="117"/>
      <c r="BLW109" s="117"/>
      <c r="BLX109" s="117"/>
      <c r="BLY109" s="117"/>
      <c r="BLZ109" s="117"/>
      <c r="BMA109" s="117"/>
      <c r="BMB109" s="117"/>
      <c r="BMC109" s="117"/>
      <c r="BMD109" s="117"/>
      <c r="BME109" s="117"/>
      <c r="BMF109" s="117"/>
      <c r="BMG109" s="117"/>
      <c r="BMH109" s="117"/>
      <c r="BMI109" s="117"/>
      <c r="BMJ109" s="117"/>
      <c r="BMK109" s="117"/>
      <c r="BML109" s="117"/>
      <c r="BMM109" s="117"/>
      <c r="BMN109" s="117"/>
      <c r="BMO109" s="117"/>
      <c r="BMP109" s="117"/>
      <c r="BMQ109" s="117"/>
      <c r="BMR109" s="117"/>
      <c r="BMS109" s="117"/>
      <c r="BMT109" s="117"/>
      <c r="BMU109" s="117"/>
      <c r="BMV109" s="117"/>
      <c r="BMW109" s="117"/>
      <c r="BMX109" s="117"/>
      <c r="BMY109" s="117"/>
      <c r="BMZ109" s="117"/>
      <c r="BNA109" s="117"/>
      <c r="BNB109" s="117"/>
      <c r="BNC109" s="117"/>
      <c r="BND109" s="117"/>
      <c r="BNE109" s="117"/>
      <c r="BNF109" s="117"/>
      <c r="BNG109" s="117"/>
      <c r="BNH109" s="117"/>
      <c r="BNI109" s="117"/>
      <c r="BNJ109" s="117"/>
      <c r="BNK109" s="117"/>
      <c r="BNL109" s="117"/>
      <c r="BNM109" s="117"/>
      <c r="BNN109" s="117"/>
      <c r="BNO109" s="117"/>
      <c r="BNP109" s="117"/>
      <c r="BNQ109" s="117"/>
      <c r="BNR109" s="117"/>
      <c r="BNS109" s="117"/>
      <c r="BNT109" s="117"/>
      <c r="BNU109" s="117"/>
      <c r="BNV109" s="117"/>
      <c r="BNW109" s="117"/>
      <c r="BNX109" s="117"/>
      <c r="BNY109" s="117"/>
      <c r="BNZ109" s="117"/>
      <c r="BOA109" s="117"/>
      <c r="BOB109" s="117"/>
      <c r="BOC109" s="117"/>
      <c r="BOD109" s="117"/>
      <c r="BOE109" s="117"/>
      <c r="BOF109" s="117"/>
      <c r="BOG109" s="117"/>
      <c r="BOH109" s="117"/>
      <c r="BOI109" s="117"/>
      <c r="BOJ109" s="117"/>
      <c r="BOK109" s="117"/>
      <c r="BOL109" s="117"/>
      <c r="BOM109" s="117"/>
      <c r="BON109" s="117"/>
      <c r="BOO109" s="117"/>
      <c r="BOP109" s="117"/>
      <c r="BOQ109" s="117"/>
      <c r="BOR109" s="117"/>
      <c r="BOS109" s="117"/>
      <c r="BOT109" s="117"/>
      <c r="BOU109" s="117"/>
      <c r="BOV109" s="117"/>
      <c r="BOW109" s="117"/>
      <c r="BOX109" s="117"/>
      <c r="BOY109" s="117"/>
      <c r="BOZ109" s="117"/>
      <c r="BPA109" s="117"/>
      <c r="BPB109" s="117"/>
      <c r="BPC109" s="117"/>
      <c r="BPD109" s="117"/>
      <c r="BPE109" s="117"/>
      <c r="BPF109" s="117"/>
      <c r="BPG109" s="117"/>
      <c r="BPH109" s="117"/>
      <c r="BPI109" s="117"/>
      <c r="BPJ109" s="117"/>
      <c r="BPK109" s="117"/>
      <c r="BPL109" s="117"/>
      <c r="BPM109" s="117"/>
      <c r="BPN109" s="117"/>
      <c r="BPO109" s="117"/>
      <c r="BPP109" s="117"/>
      <c r="BPQ109" s="117"/>
      <c r="BPR109" s="117"/>
      <c r="BPS109" s="117"/>
      <c r="BPT109" s="117"/>
      <c r="BPU109" s="117"/>
      <c r="BPV109" s="117"/>
      <c r="BPW109" s="117"/>
      <c r="BPX109" s="117"/>
      <c r="BPY109" s="117"/>
      <c r="BPZ109" s="117"/>
      <c r="BQA109" s="117"/>
      <c r="BQB109" s="117"/>
      <c r="BQC109" s="117"/>
      <c r="BQD109" s="117"/>
      <c r="BQE109" s="117"/>
      <c r="BQF109" s="117"/>
      <c r="BQG109" s="117"/>
      <c r="BQH109" s="117"/>
      <c r="BQI109" s="117"/>
      <c r="BQJ109" s="117"/>
      <c r="BQK109" s="117"/>
      <c r="BQL109" s="117"/>
      <c r="BQM109" s="117"/>
      <c r="BQN109" s="117"/>
      <c r="BQO109" s="117"/>
      <c r="BQP109" s="117"/>
      <c r="BQQ109" s="117"/>
      <c r="BQR109" s="117"/>
      <c r="BQS109" s="117"/>
      <c r="BQT109" s="117"/>
      <c r="BQU109" s="117"/>
      <c r="BQV109" s="117"/>
      <c r="BQW109" s="117"/>
      <c r="BQX109" s="117"/>
      <c r="BQY109" s="117"/>
      <c r="BQZ109" s="117"/>
      <c r="BRA109" s="117"/>
      <c r="BRB109" s="117"/>
      <c r="BRC109" s="117"/>
      <c r="BRD109" s="117"/>
      <c r="BRE109" s="117"/>
      <c r="BRF109" s="117"/>
      <c r="BRG109" s="117"/>
      <c r="BRH109" s="117"/>
      <c r="BRI109" s="117"/>
      <c r="BRJ109" s="117"/>
      <c r="BRK109" s="117"/>
      <c r="BRL109" s="117"/>
      <c r="BRM109" s="117"/>
      <c r="BRN109" s="117"/>
      <c r="BRO109" s="117"/>
      <c r="BRP109" s="117"/>
      <c r="BRQ109" s="117"/>
      <c r="BRR109" s="117"/>
      <c r="BRS109" s="117"/>
      <c r="BRT109" s="117"/>
      <c r="BRU109" s="117"/>
      <c r="BRV109" s="117"/>
      <c r="BRW109" s="117"/>
      <c r="BRX109" s="117"/>
      <c r="BRY109" s="117"/>
      <c r="BRZ109" s="117"/>
      <c r="BSA109" s="117"/>
      <c r="BSB109" s="117"/>
      <c r="BSC109" s="117"/>
      <c r="BSD109" s="117"/>
      <c r="BSE109" s="117"/>
      <c r="BSF109" s="117"/>
      <c r="BSG109" s="117"/>
      <c r="BSH109" s="117"/>
      <c r="BSI109" s="117"/>
      <c r="BSJ109" s="117"/>
      <c r="BSK109" s="117"/>
      <c r="BSL109" s="117"/>
      <c r="BSM109" s="117"/>
      <c r="BSN109" s="117"/>
      <c r="BSO109" s="117"/>
      <c r="BSP109" s="117"/>
      <c r="BSQ109" s="117"/>
      <c r="BSR109" s="117"/>
      <c r="BSS109" s="117"/>
      <c r="BST109" s="117"/>
      <c r="BSU109" s="117"/>
      <c r="BSV109" s="117"/>
      <c r="BSW109" s="117"/>
      <c r="BSX109" s="117"/>
      <c r="BSY109" s="117"/>
      <c r="BSZ109" s="117"/>
      <c r="BTA109" s="117"/>
      <c r="BTB109" s="117"/>
      <c r="BTC109" s="117"/>
      <c r="BTD109" s="117"/>
      <c r="BTE109" s="117"/>
      <c r="BTF109" s="117"/>
      <c r="BTG109" s="117"/>
      <c r="BTH109" s="117"/>
      <c r="BTI109" s="117"/>
      <c r="BTJ109" s="117"/>
      <c r="BTK109" s="117"/>
      <c r="BTL109" s="117"/>
      <c r="BTM109" s="117"/>
      <c r="BTN109" s="117"/>
      <c r="BTO109" s="117"/>
      <c r="BTP109" s="117"/>
      <c r="BTQ109" s="117"/>
      <c r="BTR109" s="117"/>
      <c r="BTS109" s="117"/>
      <c r="BTT109" s="117"/>
      <c r="BTU109" s="117"/>
      <c r="BTV109" s="117"/>
      <c r="BTW109" s="117"/>
      <c r="BTX109" s="117"/>
      <c r="BTY109" s="117"/>
      <c r="BTZ109" s="117"/>
      <c r="BUA109" s="117"/>
      <c r="BUB109" s="117"/>
      <c r="BUC109" s="117"/>
      <c r="BUD109" s="117"/>
      <c r="BUE109" s="117"/>
      <c r="BUF109" s="117"/>
      <c r="BUG109" s="117"/>
      <c r="BUH109" s="117"/>
      <c r="BUI109" s="117"/>
      <c r="BUJ109" s="117"/>
      <c r="BUK109" s="117"/>
      <c r="BUL109" s="117"/>
      <c r="BUM109" s="117"/>
      <c r="BUN109" s="117"/>
      <c r="BUO109" s="117"/>
      <c r="BUP109" s="117"/>
      <c r="BUQ109" s="117"/>
      <c r="BUR109" s="117"/>
      <c r="BUS109" s="117"/>
      <c r="BUT109" s="117"/>
      <c r="BUU109" s="117"/>
      <c r="BUV109" s="117"/>
      <c r="BUW109" s="117"/>
      <c r="BUX109" s="117"/>
      <c r="BUY109" s="117"/>
      <c r="BUZ109" s="117"/>
      <c r="BVA109" s="117"/>
      <c r="BVB109" s="117"/>
      <c r="BVC109" s="117"/>
      <c r="BVD109" s="117"/>
      <c r="BVE109" s="117"/>
      <c r="BVF109" s="117"/>
      <c r="BVG109" s="117"/>
      <c r="BVH109" s="117"/>
      <c r="BVI109" s="117"/>
      <c r="BVJ109" s="117"/>
      <c r="BVK109" s="117"/>
      <c r="BVL109" s="117"/>
      <c r="BVM109" s="117"/>
      <c r="BVN109" s="117"/>
      <c r="BVO109" s="117"/>
      <c r="BVP109" s="117"/>
      <c r="BVQ109" s="117"/>
      <c r="BVR109" s="117"/>
      <c r="BVS109" s="117"/>
      <c r="BVT109" s="117"/>
      <c r="BVU109" s="117"/>
      <c r="BVV109" s="117"/>
      <c r="BVW109" s="117"/>
      <c r="BVX109" s="117"/>
      <c r="BVY109" s="117"/>
      <c r="BVZ109" s="117"/>
      <c r="BWA109" s="117"/>
      <c r="BWB109" s="117"/>
      <c r="BWC109" s="117"/>
      <c r="BWD109" s="117"/>
      <c r="BWE109" s="117"/>
      <c r="BWF109" s="117"/>
      <c r="BWG109" s="117"/>
      <c r="BWH109" s="117"/>
      <c r="BWI109" s="117"/>
      <c r="BWJ109" s="117"/>
      <c r="BWK109" s="117"/>
      <c r="BWL109" s="117"/>
      <c r="BWM109" s="117"/>
      <c r="BWN109" s="117"/>
      <c r="BWO109" s="117"/>
      <c r="BWP109" s="117"/>
      <c r="BWQ109" s="117"/>
      <c r="BWR109" s="117"/>
      <c r="BWS109" s="117"/>
      <c r="BWT109" s="117"/>
      <c r="BWU109" s="117"/>
      <c r="BWV109" s="117"/>
      <c r="BWW109" s="117"/>
      <c r="BWX109" s="117"/>
      <c r="BWY109" s="117"/>
      <c r="BWZ109" s="117"/>
      <c r="BXA109" s="117"/>
      <c r="BXB109" s="117"/>
      <c r="BXC109" s="117"/>
      <c r="BXD109" s="117"/>
      <c r="BXE109" s="117"/>
      <c r="BXF109" s="117"/>
      <c r="BXG109" s="117"/>
      <c r="BXH109" s="117"/>
      <c r="BXI109" s="117"/>
      <c r="BXJ109" s="117"/>
      <c r="BXK109" s="117"/>
      <c r="BXL109" s="117"/>
      <c r="BXM109" s="117"/>
      <c r="BXN109" s="117"/>
      <c r="BXO109" s="117"/>
      <c r="BXP109" s="117"/>
      <c r="BXQ109" s="117"/>
      <c r="BXR109" s="117"/>
      <c r="BXS109" s="117"/>
      <c r="BXT109" s="117"/>
      <c r="BXU109" s="117"/>
      <c r="BXV109" s="117"/>
      <c r="BXW109" s="117"/>
      <c r="BXX109" s="117"/>
      <c r="BXY109" s="117"/>
      <c r="BXZ109" s="117"/>
      <c r="BYA109" s="117"/>
      <c r="BYB109" s="117"/>
      <c r="BYC109" s="117"/>
      <c r="BYD109" s="117"/>
      <c r="BYE109" s="117"/>
      <c r="BYF109" s="117"/>
      <c r="BYG109" s="117"/>
      <c r="BYH109" s="117"/>
      <c r="BYI109" s="117"/>
      <c r="BYJ109" s="117"/>
      <c r="BYK109" s="117"/>
      <c r="BYL109" s="117"/>
      <c r="BYM109" s="117"/>
      <c r="BYN109" s="117"/>
      <c r="BYO109" s="117"/>
      <c r="BYP109" s="117"/>
      <c r="BYQ109" s="117"/>
      <c r="BYR109" s="117"/>
      <c r="BYS109" s="117"/>
      <c r="BYT109" s="117"/>
      <c r="BYU109" s="117"/>
      <c r="BYV109" s="117"/>
      <c r="BYW109" s="117"/>
      <c r="BYX109" s="117"/>
      <c r="BYY109" s="117"/>
      <c r="BYZ109" s="117"/>
      <c r="BZA109" s="117"/>
      <c r="BZB109" s="117"/>
      <c r="BZC109" s="117"/>
      <c r="BZD109" s="117"/>
      <c r="BZE109" s="117"/>
      <c r="BZF109" s="117"/>
      <c r="BZG109" s="117"/>
      <c r="BZH109" s="117"/>
      <c r="BZI109" s="117"/>
      <c r="BZJ109" s="117"/>
      <c r="BZK109" s="117"/>
      <c r="BZL109" s="117"/>
      <c r="BZM109" s="117"/>
      <c r="BZN109" s="117"/>
      <c r="BZO109" s="117"/>
      <c r="BZP109" s="117"/>
      <c r="BZQ109" s="117"/>
      <c r="BZR109" s="117"/>
      <c r="BZS109" s="117"/>
      <c r="BZT109" s="117"/>
      <c r="BZU109" s="117"/>
      <c r="BZV109" s="117"/>
      <c r="BZW109" s="117"/>
      <c r="BZX109" s="117"/>
      <c r="BZY109" s="117"/>
      <c r="BZZ109" s="117"/>
      <c r="CAA109" s="117"/>
      <c r="CAB109" s="117"/>
      <c r="CAC109" s="117"/>
      <c r="CAD109" s="117"/>
      <c r="CAE109" s="117"/>
      <c r="CAF109" s="117"/>
      <c r="CAG109" s="117"/>
      <c r="CAH109" s="117"/>
      <c r="CAI109" s="117"/>
      <c r="CAJ109" s="117"/>
      <c r="CAK109" s="117"/>
      <c r="CAL109" s="117"/>
      <c r="CAM109" s="117"/>
      <c r="CAN109" s="117"/>
      <c r="CAO109" s="117"/>
      <c r="CAP109" s="117"/>
      <c r="CAQ109" s="117"/>
      <c r="CAR109" s="117"/>
      <c r="CAS109" s="117"/>
      <c r="CAT109" s="117"/>
      <c r="CAU109" s="117"/>
      <c r="CAV109" s="117"/>
      <c r="CAW109" s="117"/>
      <c r="CAX109" s="117"/>
      <c r="CAY109" s="117"/>
      <c r="CAZ109" s="117"/>
      <c r="CBA109" s="117"/>
      <c r="CBB109" s="117"/>
      <c r="CBC109" s="117"/>
      <c r="CBD109" s="117"/>
      <c r="CBE109" s="117"/>
      <c r="CBF109" s="117"/>
      <c r="CBG109" s="117"/>
      <c r="CBH109" s="117"/>
      <c r="CBI109" s="117"/>
      <c r="CBJ109" s="117"/>
      <c r="CBK109" s="117"/>
      <c r="CBL109" s="117"/>
      <c r="CBM109" s="117"/>
      <c r="CBN109" s="117"/>
      <c r="CBO109" s="117"/>
      <c r="CBP109" s="117"/>
      <c r="CBQ109" s="117"/>
      <c r="CBR109" s="117"/>
      <c r="CBS109" s="117"/>
      <c r="CBT109" s="117"/>
      <c r="CBU109" s="117"/>
      <c r="CBV109" s="117"/>
      <c r="CBW109" s="117"/>
      <c r="CBX109" s="117"/>
      <c r="CBY109" s="117"/>
      <c r="CBZ109" s="117"/>
      <c r="CCA109" s="117"/>
      <c r="CCB109" s="117"/>
      <c r="CCC109" s="117"/>
      <c r="CCD109" s="117"/>
      <c r="CCE109" s="117"/>
      <c r="CCF109" s="117"/>
      <c r="CCG109" s="117"/>
      <c r="CCH109" s="117"/>
      <c r="CCI109" s="117"/>
      <c r="CCJ109" s="117"/>
      <c r="CCK109" s="117"/>
      <c r="CCL109" s="117"/>
      <c r="CCM109" s="117"/>
      <c r="CCN109" s="117"/>
      <c r="CCO109" s="117"/>
      <c r="CCP109" s="117"/>
      <c r="CCQ109" s="117"/>
      <c r="CCR109" s="117"/>
      <c r="CCS109" s="117"/>
      <c r="CCT109" s="117"/>
      <c r="CCU109" s="117"/>
      <c r="CCV109" s="117"/>
      <c r="CCW109" s="117"/>
      <c r="CCX109" s="117"/>
      <c r="CCY109" s="117"/>
      <c r="CCZ109" s="117"/>
      <c r="CDA109" s="117"/>
      <c r="CDB109" s="117"/>
      <c r="CDC109" s="117"/>
      <c r="CDD109" s="117"/>
      <c r="CDE109" s="117"/>
      <c r="CDF109" s="117"/>
      <c r="CDG109" s="117"/>
      <c r="CDH109" s="117"/>
      <c r="CDI109" s="117"/>
      <c r="CDJ109" s="117"/>
      <c r="CDK109" s="117"/>
      <c r="CDL109" s="117"/>
      <c r="CDM109" s="117"/>
      <c r="CDN109" s="117"/>
      <c r="CDO109" s="117"/>
      <c r="CDP109" s="117"/>
      <c r="CDQ109" s="117"/>
      <c r="CDR109" s="117"/>
      <c r="CDS109" s="117"/>
      <c r="CDT109" s="117"/>
      <c r="CDU109" s="117"/>
      <c r="CDV109" s="117"/>
      <c r="CDW109" s="117"/>
      <c r="CDX109" s="117"/>
      <c r="CDY109" s="117"/>
      <c r="CDZ109" s="117"/>
      <c r="CEA109" s="117"/>
      <c r="CEB109" s="117"/>
      <c r="CEC109" s="117"/>
      <c r="CED109" s="117"/>
      <c r="CEE109" s="117"/>
      <c r="CEF109" s="117"/>
      <c r="CEG109" s="117"/>
      <c r="CEH109" s="117"/>
      <c r="CEI109" s="117"/>
      <c r="CEJ109" s="117"/>
      <c r="CEK109" s="117"/>
      <c r="CEL109" s="117"/>
      <c r="CEM109" s="117"/>
      <c r="CEN109" s="117"/>
      <c r="CEO109" s="117"/>
      <c r="CEP109" s="117"/>
      <c r="CEQ109" s="117"/>
      <c r="CER109" s="117"/>
      <c r="CES109" s="117"/>
      <c r="CET109" s="117"/>
      <c r="CEU109" s="117"/>
      <c r="CEV109" s="117"/>
      <c r="CEW109" s="117"/>
      <c r="CEX109" s="117"/>
      <c r="CEY109" s="117"/>
      <c r="CEZ109" s="117"/>
      <c r="CFA109" s="117"/>
      <c r="CFB109" s="117"/>
      <c r="CFC109" s="117"/>
      <c r="CFD109" s="117"/>
      <c r="CFE109" s="117"/>
      <c r="CFF109" s="117"/>
      <c r="CFG109" s="117"/>
      <c r="CFH109" s="117"/>
      <c r="CFI109" s="117"/>
      <c r="CFJ109" s="117"/>
      <c r="CFK109" s="117"/>
      <c r="CFL109" s="117"/>
      <c r="CFM109" s="117"/>
      <c r="CFN109" s="117"/>
      <c r="CFO109" s="117"/>
      <c r="CFP109" s="117"/>
      <c r="CFQ109" s="117"/>
      <c r="CFR109" s="117"/>
      <c r="CFS109" s="117"/>
      <c r="CFT109" s="117"/>
      <c r="CFU109" s="117"/>
      <c r="CFV109" s="117"/>
      <c r="CFW109" s="117"/>
      <c r="CFX109" s="117"/>
      <c r="CFY109" s="117"/>
      <c r="CFZ109" s="117"/>
      <c r="CGA109" s="117"/>
      <c r="CGB109" s="117"/>
      <c r="CGC109" s="117"/>
      <c r="CGD109" s="117"/>
      <c r="CGE109" s="117"/>
      <c r="CGF109" s="117"/>
      <c r="CGG109" s="117"/>
      <c r="CGH109" s="117"/>
      <c r="CGI109" s="117"/>
      <c r="CGJ109" s="117"/>
      <c r="CGK109" s="117"/>
      <c r="CGL109" s="117"/>
      <c r="CGM109" s="117"/>
      <c r="CGN109" s="117"/>
      <c r="CGO109" s="117"/>
      <c r="CGP109" s="117"/>
      <c r="CGQ109" s="117"/>
      <c r="CGR109" s="117"/>
      <c r="CGS109" s="117"/>
      <c r="CGT109" s="117"/>
      <c r="CGU109" s="117"/>
      <c r="CGV109" s="117"/>
      <c r="CGW109" s="117"/>
      <c r="CGX109" s="117"/>
      <c r="CGY109" s="117"/>
      <c r="CGZ109" s="117"/>
      <c r="CHA109" s="117"/>
      <c r="CHB109" s="117"/>
      <c r="CHC109" s="117"/>
      <c r="CHD109" s="117"/>
      <c r="CHE109" s="117"/>
      <c r="CHF109" s="117"/>
      <c r="CHG109" s="117"/>
      <c r="CHH109" s="117"/>
      <c r="CHI109" s="117"/>
      <c r="CHJ109" s="117"/>
      <c r="CHK109" s="117"/>
      <c r="CHL109" s="117"/>
      <c r="CHM109" s="117"/>
      <c r="CHN109" s="117"/>
      <c r="CHO109" s="117"/>
      <c r="CHP109" s="117"/>
      <c r="CHQ109" s="117"/>
      <c r="CHR109" s="117"/>
      <c r="CHS109" s="117"/>
      <c r="CHT109" s="117"/>
      <c r="CHU109" s="117"/>
      <c r="CHV109" s="117"/>
      <c r="CHW109" s="117"/>
      <c r="CHX109" s="117"/>
      <c r="CHY109" s="117"/>
      <c r="CHZ109" s="117"/>
      <c r="CIA109" s="117"/>
      <c r="CIB109" s="117"/>
      <c r="CIC109" s="117"/>
      <c r="CID109" s="117"/>
      <c r="CIE109" s="117"/>
      <c r="CIF109" s="117"/>
      <c r="CIG109" s="117"/>
      <c r="CIH109" s="117"/>
      <c r="CII109" s="117"/>
      <c r="CIJ109" s="117"/>
      <c r="CIK109" s="117"/>
      <c r="CIL109" s="117"/>
      <c r="CIM109" s="117"/>
      <c r="CIN109" s="117"/>
      <c r="CIO109" s="117"/>
      <c r="CIP109" s="117"/>
      <c r="CIQ109" s="117"/>
      <c r="CIR109" s="117"/>
      <c r="CIS109" s="117"/>
      <c r="CIT109" s="117"/>
      <c r="CIU109" s="117"/>
      <c r="CIV109" s="117"/>
      <c r="CIW109" s="117"/>
      <c r="CIX109" s="117"/>
      <c r="CIY109" s="117"/>
      <c r="CIZ109" s="117"/>
      <c r="CJA109" s="117"/>
      <c r="CJB109" s="117"/>
      <c r="CJC109" s="117"/>
      <c r="CJD109" s="117"/>
      <c r="CJE109" s="117"/>
      <c r="CJF109" s="117"/>
      <c r="CJG109" s="117"/>
      <c r="CJH109" s="117"/>
      <c r="CJI109" s="117"/>
      <c r="CJJ109" s="117"/>
      <c r="CJK109" s="117"/>
      <c r="CJL109" s="117"/>
      <c r="CJM109" s="117"/>
      <c r="CJN109" s="117"/>
      <c r="CJO109" s="117"/>
      <c r="CJP109" s="117"/>
      <c r="CJQ109" s="117"/>
      <c r="CJR109" s="117"/>
      <c r="CJS109" s="117"/>
      <c r="CJT109" s="117"/>
      <c r="CJU109" s="117"/>
      <c r="CJV109" s="117"/>
      <c r="CJW109" s="117"/>
      <c r="CJX109" s="117"/>
      <c r="CJY109" s="117"/>
      <c r="CJZ109" s="117"/>
      <c r="CKA109" s="117"/>
      <c r="CKB109" s="117"/>
      <c r="CKC109" s="117"/>
      <c r="CKD109" s="117"/>
      <c r="CKE109" s="117"/>
      <c r="CKF109" s="117"/>
      <c r="CKG109" s="117"/>
      <c r="CKH109" s="117"/>
      <c r="CKI109" s="117"/>
      <c r="CKJ109" s="117"/>
      <c r="CKK109" s="117"/>
      <c r="CKL109" s="117"/>
      <c r="CKM109" s="117"/>
      <c r="CKN109" s="117"/>
      <c r="CKO109" s="117"/>
      <c r="CKP109" s="117"/>
      <c r="CKQ109" s="117"/>
      <c r="CKR109" s="117"/>
      <c r="CKS109" s="117"/>
      <c r="CKT109" s="117"/>
      <c r="CKU109" s="117"/>
      <c r="CKV109" s="117"/>
      <c r="CKW109" s="117"/>
      <c r="CKX109" s="117"/>
      <c r="CKY109" s="117"/>
      <c r="CKZ109" s="117"/>
      <c r="CLA109" s="117"/>
      <c r="CLB109" s="117"/>
      <c r="CLC109" s="117"/>
      <c r="CLD109" s="117"/>
      <c r="CLE109" s="117"/>
      <c r="CLF109" s="117"/>
      <c r="CLG109" s="117"/>
      <c r="CLH109" s="117"/>
      <c r="CLI109" s="117"/>
      <c r="CLJ109" s="117"/>
      <c r="CLK109" s="117"/>
      <c r="CLL109" s="117"/>
      <c r="CLM109" s="117"/>
      <c r="CLN109" s="117"/>
      <c r="CLO109" s="117"/>
      <c r="CLP109" s="117"/>
      <c r="CLQ109" s="117"/>
      <c r="CLR109" s="117"/>
      <c r="CLS109" s="117"/>
      <c r="CLT109" s="117"/>
      <c r="CLU109" s="117"/>
      <c r="CLV109" s="117"/>
      <c r="CLW109" s="117"/>
      <c r="CLX109" s="117"/>
      <c r="CLY109" s="117"/>
      <c r="CLZ109" s="117"/>
      <c r="CMA109" s="117"/>
      <c r="CMB109" s="117"/>
      <c r="CMC109" s="117"/>
      <c r="CMD109" s="117"/>
      <c r="CME109" s="117"/>
      <c r="CMF109" s="117"/>
      <c r="CMG109" s="117"/>
      <c r="CMH109" s="117"/>
      <c r="CMI109" s="117"/>
      <c r="CMJ109" s="117"/>
      <c r="CMK109" s="117"/>
      <c r="CML109" s="117"/>
      <c r="CMM109" s="117"/>
      <c r="CMN109" s="117"/>
      <c r="CMO109" s="117"/>
      <c r="CMP109" s="117"/>
      <c r="CMQ109" s="117"/>
      <c r="CMR109" s="117"/>
      <c r="CMS109" s="117"/>
      <c r="CMT109" s="117"/>
      <c r="CMU109" s="117"/>
      <c r="CMV109" s="117"/>
      <c r="CMW109" s="117"/>
      <c r="CMX109" s="117"/>
      <c r="CMY109" s="117"/>
      <c r="CMZ109" s="117"/>
      <c r="CNA109" s="117"/>
      <c r="CNB109" s="117"/>
      <c r="CNC109" s="117"/>
      <c r="CND109" s="117"/>
      <c r="CNE109" s="117"/>
      <c r="CNF109" s="117"/>
      <c r="CNG109" s="117"/>
      <c r="CNH109" s="117"/>
      <c r="CNI109" s="117"/>
      <c r="CNJ109" s="117"/>
      <c r="CNK109" s="117"/>
      <c r="CNL109" s="117"/>
      <c r="CNM109" s="117"/>
      <c r="CNN109" s="117"/>
      <c r="CNO109" s="117"/>
      <c r="CNP109" s="117"/>
      <c r="CNQ109" s="117"/>
      <c r="CNR109" s="117"/>
      <c r="CNS109" s="117"/>
      <c r="CNT109" s="117"/>
      <c r="CNU109" s="117"/>
      <c r="CNV109" s="117"/>
      <c r="CNW109" s="117"/>
      <c r="CNX109" s="117"/>
      <c r="CNY109" s="117"/>
      <c r="CNZ109" s="117"/>
      <c r="COA109" s="117"/>
      <c r="COB109" s="117"/>
      <c r="COC109" s="117"/>
      <c r="COD109" s="117"/>
      <c r="COE109" s="117"/>
      <c r="COF109" s="117"/>
      <c r="COG109" s="117"/>
      <c r="COH109" s="117"/>
      <c r="COI109" s="117"/>
      <c r="COJ109" s="117"/>
      <c r="COK109" s="117"/>
      <c r="COL109" s="117"/>
      <c r="COM109" s="117"/>
      <c r="CON109" s="117"/>
      <c r="COO109" s="117"/>
      <c r="COP109" s="117"/>
      <c r="COQ109" s="117"/>
      <c r="COR109" s="117"/>
      <c r="COS109" s="117"/>
      <c r="COT109" s="117"/>
      <c r="COU109" s="117"/>
      <c r="COV109" s="117"/>
      <c r="COW109" s="117"/>
      <c r="COX109" s="117"/>
      <c r="COY109" s="117"/>
      <c r="COZ109" s="117"/>
      <c r="CPA109" s="117"/>
      <c r="CPB109" s="117"/>
      <c r="CPC109" s="117"/>
      <c r="CPD109" s="117"/>
      <c r="CPE109" s="117"/>
      <c r="CPF109" s="117"/>
      <c r="CPG109" s="117"/>
      <c r="CPH109" s="117"/>
      <c r="CPI109" s="117"/>
      <c r="CPJ109" s="117"/>
      <c r="CPK109" s="117"/>
      <c r="CPL109" s="117"/>
      <c r="CPM109" s="117"/>
      <c r="CPN109" s="117"/>
      <c r="CPO109" s="117"/>
      <c r="CPP109" s="117"/>
      <c r="CPQ109" s="117"/>
      <c r="CPR109" s="117"/>
      <c r="CPS109" s="117"/>
      <c r="CPT109" s="117"/>
      <c r="CPU109" s="117"/>
      <c r="CPV109" s="117"/>
      <c r="CPW109" s="117"/>
      <c r="CPX109" s="117"/>
      <c r="CPY109" s="117"/>
      <c r="CPZ109" s="117"/>
      <c r="CQA109" s="117"/>
      <c r="CQB109" s="117"/>
      <c r="CQC109" s="117"/>
      <c r="CQD109" s="117"/>
      <c r="CQE109" s="117"/>
      <c r="CQF109" s="117"/>
      <c r="CQG109" s="117"/>
      <c r="CQH109" s="117"/>
      <c r="CQI109" s="117"/>
      <c r="CQJ109" s="117"/>
      <c r="CQK109" s="117"/>
      <c r="CQL109" s="117"/>
      <c r="CQM109" s="117"/>
      <c r="CQN109" s="117"/>
      <c r="CQO109" s="117"/>
      <c r="CQP109" s="117"/>
      <c r="CQQ109" s="117"/>
      <c r="CQR109" s="117"/>
      <c r="CQS109" s="117"/>
      <c r="CQT109" s="117"/>
      <c r="CQU109" s="117"/>
      <c r="CQV109" s="117"/>
      <c r="CQW109" s="117"/>
      <c r="CQX109" s="117"/>
      <c r="CQY109" s="117"/>
      <c r="CQZ109" s="117"/>
      <c r="CRA109" s="117"/>
      <c r="CRB109" s="117"/>
      <c r="CRC109" s="117"/>
      <c r="CRD109" s="117"/>
      <c r="CRE109" s="117"/>
      <c r="CRF109" s="117"/>
      <c r="CRG109" s="117"/>
      <c r="CRH109" s="117"/>
      <c r="CRI109" s="117"/>
      <c r="CRJ109" s="117"/>
      <c r="CRK109" s="117"/>
      <c r="CRL109" s="117"/>
      <c r="CRM109" s="117"/>
      <c r="CRN109" s="117"/>
      <c r="CRO109" s="117"/>
      <c r="CRP109" s="117"/>
      <c r="CRQ109" s="117"/>
      <c r="CRR109" s="117"/>
      <c r="CRS109" s="117"/>
      <c r="CRT109" s="117"/>
      <c r="CRU109" s="117"/>
      <c r="CRV109" s="117"/>
      <c r="CRW109" s="117"/>
      <c r="CRX109" s="117"/>
      <c r="CRY109" s="117"/>
      <c r="CRZ109" s="117"/>
      <c r="CSA109" s="117"/>
      <c r="CSB109" s="117"/>
      <c r="CSC109" s="117"/>
      <c r="CSD109" s="117"/>
      <c r="CSE109" s="117"/>
      <c r="CSF109" s="117"/>
      <c r="CSG109" s="117"/>
      <c r="CSH109" s="117"/>
      <c r="CSI109" s="117"/>
      <c r="CSJ109" s="117"/>
      <c r="CSK109" s="117"/>
      <c r="CSL109" s="117"/>
      <c r="CSM109" s="117"/>
      <c r="CSN109" s="117"/>
      <c r="CSO109" s="117"/>
      <c r="CSP109" s="117"/>
      <c r="CSQ109" s="117"/>
      <c r="CSR109" s="117"/>
      <c r="CSS109" s="117"/>
      <c r="CST109" s="117"/>
      <c r="CSU109" s="117"/>
      <c r="CSV109" s="117"/>
      <c r="CSW109" s="117"/>
      <c r="CSX109" s="117"/>
      <c r="CSY109" s="117"/>
      <c r="CSZ109" s="117"/>
      <c r="CTA109" s="117"/>
      <c r="CTB109" s="117"/>
      <c r="CTC109" s="117"/>
      <c r="CTD109" s="117"/>
      <c r="CTE109" s="117"/>
      <c r="CTF109" s="117"/>
      <c r="CTG109" s="117"/>
      <c r="CTH109" s="117"/>
      <c r="CTI109" s="117"/>
      <c r="CTJ109" s="117"/>
      <c r="CTK109" s="117"/>
      <c r="CTL109" s="117"/>
      <c r="CTM109" s="117"/>
      <c r="CTN109" s="117"/>
      <c r="CTO109" s="117"/>
      <c r="CTP109" s="117"/>
      <c r="CTQ109" s="117"/>
      <c r="CTR109" s="117"/>
      <c r="CTS109" s="117"/>
      <c r="CTT109" s="117"/>
      <c r="CTU109" s="117"/>
      <c r="CTV109" s="117"/>
      <c r="CTW109" s="117"/>
      <c r="CTX109" s="117"/>
      <c r="CTY109" s="117"/>
      <c r="CTZ109" s="117"/>
      <c r="CUA109" s="117"/>
      <c r="CUB109" s="117"/>
      <c r="CUC109" s="117"/>
      <c r="CUD109" s="117"/>
      <c r="CUE109" s="117"/>
      <c r="CUF109" s="117"/>
      <c r="CUG109" s="117"/>
      <c r="CUH109" s="117"/>
      <c r="CUI109" s="117"/>
      <c r="CUJ109" s="117"/>
      <c r="CUK109" s="117"/>
      <c r="CUL109" s="117"/>
      <c r="CUM109" s="117"/>
      <c r="CUN109" s="117"/>
      <c r="CUO109" s="117"/>
      <c r="CUP109" s="117"/>
      <c r="CUQ109" s="117"/>
      <c r="CUR109" s="117"/>
      <c r="CUS109" s="117"/>
      <c r="CUT109" s="117"/>
      <c r="CUU109" s="117"/>
      <c r="CUV109" s="117"/>
      <c r="CUW109" s="117"/>
      <c r="CUX109" s="117"/>
      <c r="CUY109" s="117"/>
      <c r="CUZ109" s="117"/>
      <c r="CVA109" s="117"/>
      <c r="CVB109" s="117"/>
      <c r="CVC109" s="117"/>
      <c r="CVD109" s="117"/>
      <c r="CVE109" s="117"/>
      <c r="CVF109" s="117"/>
      <c r="CVG109" s="117"/>
      <c r="CVH109" s="117"/>
      <c r="CVI109" s="117"/>
      <c r="CVJ109" s="117"/>
      <c r="CVK109" s="117"/>
      <c r="CVL109" s="117"/>
      <c r="CVM109" s="117"/>
      <c r="CVN109" s="117"/>
      <c r="CVO109" s="117"/>
      <c r="CVP109" s="117"/>
      <c r="CVQ109" s="117"/>
      <c r="CVR109" s="117"/>
      <c r="CVS109" s="117"/>
      <c r="CVT109" s="117"/>
      <c r="CVU109" s="117"/>
      <c r="CVV109" s="117"/>
      <c r="CVW109" s="117"/>
      <c r="CVX109" s="117"/>
      <c r="CVY109" s="117"/>
      <c r="CVZ109" s="117"/>
      <c r="CWA109" s="117"/>
      <c r="CWB109" s="117"/>
      <c r="CWC109" s="117"/>
      <c r="CWD109" s="117"/>
      <c r="CWE109" s="117"/>
      <c r="CWF109" s="117"/>
      <c r="CWG109" s="117"/>
      <c r="CWH109" s="117"/>
      <c r="CWI109" s="117"/>
      <c r="CWJ109" s="117"/>
      <c r="CWK109" s="117"/>
      <c r="CWL109" s="117"/>
      <c r="CWM109" s="117"/>
      <c r="CWN109" s="117"/>
      <c r="CWO109" s="117"/>
      <c r="CWP109" s="117"/>
      <c r="CWQ109" s="117"/>
      <c r="CWR109" s="117"/>
      <c r="CWS109" s="117"/>
      <c r="CWT109" s="117"/>
      <c r="CWU109" s="117"/>
      <c r="CWV109" s="117"/>
      <c r="CWW109" s="117"/>
      <c r="CWX109" s="117"/>
      <c r="CWY109" s="117"/>
      <c r="CWZ109" s="117"/>
      <c r="CXA109" s="117"/>
      <c r="CXB109" s="117"/>
      <c r="CXC109" s="117"/>
      <c r="CXD109" s="117"/>
      <c r="CXE109" s="117"/>
      <c r="CXF109" s="117"/>
      <c r="CXG109" s="117"/>
      <c r="CXH109" s="117"/>
      <c r="CXI109" s="117"/>
      <c r="CXJ109" s="117"/>
      <c r="CXK109" s="117"/>
      <c r="CXL109" s="117"/>
      <c r="CXM109" s="117"/>
      <c r="CXN109" s="117"/>
      <c r="CXO109" s="117"/>
      <c r="CXP109" s="117"/>
      <c r="CXQ109" s="117"/>
      <c r="CXR109" s="117"/>
      <c r="CXS109" s="117"/>
      <c r="CXT109" s="117"/>
      <c r="CXU109" s="117"/>
      <c r="CXV109" s="117"/>
      <c r="CXW109" s="117"/>
      <c r="CXX109" s="117"/>
      <c r="CXY109" s="117"/>
      <c r="CXZ109" s="117"/>
      <c r="CYA109" s="117"/>
      <c r="CYB109" s="117"/>
      <c r="CYC109" s="117"/>
      <c r="CYD109" s="117"/>
      <c r="CYE109" s="117"/>
      <c r="CYF109" s="117"/>
      <c r="CYG109" s="117"/>
      <c r="CYH109" s="117"/>
      <c r="CYI109" s="117"/>
      <c r="CYJ109" s="117"/>
      <c r="CYK109" s="117"/>
      <c r="CYL109" s="117"/>
      <c r="CYM109" s="117"/>
      <c r="CYN109" s="117"/>
      <c r="CYO109" s="117"/>
      <c r="CYP109" s="117"/>
      <c r="CYQ109" s="117"/>
      <c r="CYR109" s="117"/>
      <c r="CYS109" s="117"/>
      <c r="CYT109" s="117"/>
      <c r="CYU109" s="117"/>
      <c r="CYV109" s="117"/>
      <c r="CYW109" s="117"/>
      <c r="CYX109" s="117"/>
      <c r="CYY109" s="117"/>
      <c r="CYZ109" s="117"/>
      <c r="CZA109" s="117"/>
      <c r="CZB109" s="117"/>
      <c r="CZC109" s="117"/>
      <c r="CZD109" s="117"/>
      <c r="CZE109" s="117"/>
      <c r="CZF109" s="117"/>
      <c r="CZG109" s="117"/>
      <c r="CZH109" s="117"/>
      <c r="CZI109" s="117"/>
      <c r="CZJ109" s="117"/>
      <c r="CZK109" s="117"/>
      <c r="CZL109" s="117"/>
      <c r="CZM109" s="117"/>
      <c r="CZN109" s="117"/>
      <c r="CZO109" s="117"/>
      <c r="CZP109" s="117"/>
      <c r="CZQ109" s="117"/>
      <c r="CZR109" s="117"/>
      <c r="CZS109" s="117"/>
      <c r="CZT109" s="117"/>
      <c r="CZU109" s="117"/>
      <c r="CZV109" s="117"/>
      <c r="CZW109" s="117"/>
      <c r="CZX109" s="117"/>
      <c r="CZY109" s="117"/>
      <c r="CZZ109" s="117"/>
      <c r="DAA109" s="117"/>
      <c r="DAB109" s="117"/>
      <c r="DAC109" s="117"/>
      <c r="DAD109" s="117"/>
      <c r="DAE109" s="117"/>
      <c r="DAF109" s="117"/>
      <c r="DAG109" s="117"/>
      <c r="DAH109" s="117"/>
      <c r="DAI109" s="117"/>
      <c r="DAJ109" s="117"/>
      <c r="DAK109" s="117"/>
      <c r="DAL109" s="117"/>
      <c r="DAM109" s="117"/>
      <c r="DAN109" s="117"/>
      <c r="DAO109" s="117"/>
      <c r="DAP109" s="117"/>
      <c r="DAQ109" s="117"/>
      <c r="DAR109" s="117"/>
      <c r="DAS109" s="117"/>
      <c r="DAT109" s="117"/>
      <c r="DAU109" s="117"/>
      <c r="DAV109" s="117"/>
      <c r="DAW109" s="117"/>
      <c r="DAX109" s="117"/>
      <c r="DAY109" s="117"/>
      <c r="DAZ109" s="117"/>
      <c r="DBA109" s="117"/>
      <c r="DBB109" s="117"/>
      <c r="DBC109" s="117"/>
      <c r="DBD109" s="117"/>
      <c r="DBE109" s="117"/>
      <c r="DBF109" s="117"/>
      <c r="DBG109" s="117"/>
      <c r="DBH109" s="117"/>
      <c r="DBI109" s="117"/>
      <c r="DBJ109" s="117"/>
      <c r="DBK109" s="117"/>
      <c r="DBL109" s="117"/>
      <c r="DBM109" s="117"/>
      <c r="DBN109" s="117"/>
      <c r="DBO109" s="117"/>
      <c r="DBP109" s="117"/>
      <c r="DBQ109" s="117"/>
      <c r="DBR109" s="117"/>
      <c r="DBS109" s="117"/>
      <c r="DBT109" s="117"/>
      <c r="DBU109" s="117"/>
      <c r="DBV109" s="117"/>
      <c r="DBW109" s="117"/>
      <c r="DBX109" s="117"/>
      <c r="DBY109" s="117"/>
      <c r="DBZ109" s="117"/>
      <c r="DCA109" s="117"/>
      <c r="DCB109" s="117"/>
      <c r="DCC109" s="117"/>
      <c r="DCD109" s="117"/>
      <c r="DCE109" s="117"/>
      <c r="DCF109" s="117"/>
      <c r="DCG109" s="117"/>
      <c r="DCH109" s="117"/>
      <c r="DCI109" s="117"/>
      <c r="DCJ109" s="117"/>
      <c r="DCK109" s="117"/>
      <c r="DCL109" s="117"/>
      <c r="DCM109" s="117"/>
      <c r="DCN109" s="117"/>
      <c r="DCO109" s="117"/>
      <c r="DCP109" s="117"/>
      <c r="DCQ109" s="117"/>
      <c r="DCR109" s="117"/>
      <c r="DCS109" s="117"/>
      <c r="DCT109" s="117"/>
      <c r="DCU109" s="117"/>
      <c r="DCV109" s="117"/>
      <c r="DCW109" s="117"/>
      <c r="DCX109" s="117"/>
      <c r="DCY109" s="117"/>
      <c r="DCZ109" s="117"/>
      <c r="DDA109" s="117"/>
      <c r="DDB109" s="117"/>
      <c r="DDC109" s="117"/>
      <c r="DDD109" s="117"/>
      <c r="DDE109" s="117"/>
      <c r="DDF109" s="117"/>
      <c r="DDG109" s="117"/>
      <c r="DDH109" s="117"/>
      <c r="DDI109" s="117"/>
      <c r="DDJ109" s="117"/>
      <c r="DDK109" s="117"/>
      <c r="DDL109" s="117"/>
      <c r="DDM109" s="117"/>
      <c r="DDN109" s="117"/>
      <c r="DDO109" s="117"/>
      <c r="DDP109" s="117"/>
      <c r="DDQ109" s="117"/>
      <c r="DDR109" s="117"/>
      <c r="DDS109" s="117"/>
      <c r="DDT109" s="117"/>
      <c r="DDU109" s="117"/>
      <c r="DDV109" s="117"/>
      <c r="DDW109" s="117"/>
      <c r="DDX109" s="117"/>
      <c r="DDY109" s="117"/>
      <c r="DDZ109" s="117"/>
      <c r="DEA109" s="117"/>
      <c r="DEB109" s="117"/>
      <c r="DEC109" s="117"/>
      <c r="DED109" s="117"/>
      <c r="DEE109" s="117"/>
      <c r="DEF109" s="117"/>
      <c r="DEG109" s="117"/>
      <c r="DEH109" s="117"/>
      <c r="DEI109" s="117"/>
      <c r="DEJ109" s="117"/>
      <c r="DEK109" s="117"/>
      <c r="DEL109" s="117"/>
      <c r="DEM109" s="117"/>
      <c r="DEN109" s="117"/>
      <c r="DEO109" s="117"/>
      <c r="DEP109" s="117"/>
      <c r="DEQ109" s="117"/>
      <c r="DER109" s="117"/>
      <c r="DES109" s="117"/>
      <c r="DET109" s="117"/>
      <c r="DEU109" s="117"/>
      <c r="DEV109" s="117"/>
      <c r="DEW109" s="117"/>
      <c r="DEX109" s="117"/>
      <c r="DEY109" s="117"/>
      <c r="DEZ109" s="117"/>
      <c r="DFA109" s="117"/>
      <c r="DFB109" s="117"/>
      <c r="DFC109" s="117"/>
      <c r="DFD109" s="117"/>
      <c r="DFE109" s="117"/>
      <c r="DFF109" s="117"/>
      <c r="DFG109" s="117"/>
      <c r="DFH109" s="117"/>
      <c r="DFI109" s="117"/>
      <c r="DFJ109" s="117"/>
      <c r="DFK109" s="117"/>
      <c r="DFL109" s="117"/>
      <c r="DFM109" s="117"/>
      <c r="DFN109" s="117"/>
      <c r="DFO109" s="117"/>
      <c r="DFP109" s="117"/>
      <c r="DFQ109" s="117"/>
      <c r="DFR109" s="117"/>
      <c r="DFS109" s="117"/>
      <c r="DFT109" s="117"/>
      <c r="DFU109" s="117"/>
      <c r="DFV109" s="117"/>
      <c r="DFW109" s="117"/>
      <c r="DFX109" s="117"/>
      <c r="DFY109" s="117"/>
      <c r="DFZ109" s="117"/>
      <c r="DGA109" s="117"/>
      <c r="DGB109" s="117"/>
      <c r="DGC109" s="117"/>
      <c r="DGD109" s="117"/>
      <c r="DGE109" s="117"/>
      <c r="DGF109" s="117"/>
      <c r="DGG109" s="117"/>
      <c r="DGH109" s="117"/>
      <c r="DGI109" s="117"/>
      <c r="DGJ109" s="117"/>
      <c r="DGK109" s="117"/>
      <c r="DGL109" s="117"/>
      <c r="DGM109" s="117"/>
      <c r="DGN109" s="117"/>
      <c r="DGO109" s="117"/>
      <c r="DGP109" s="117"/>
      <c r="DGQ109" s="117"/>
      <c r="DGR109" s="117"/>
      <c r="DGS109" s="117"/>
      <c r="DGT109" s="117"/>
      <c r="DGU109" s="117"/>
      <c r="DGV109" s="117"/>
      <c r="DGW109" s="117"/>
      <c r="DGX109" s="117"/>
      <c r="DGY109" s="117"/>
      <c r="DGZ109" s="117"/>
      <c r="DHA109" s="117"/>
      <c r="DHB109" s="117"/>
      <c r="DHC109" s="117"/>
      <c r="DHD109" s="117"/>
      <c r="DHE109" s="117"/>
      <c r="DHF109" s="117"/>
      <c r="DHG109" s="117"/>
      <c r="DHH109" s="117"/>
      <c r="DHI109" s="117"/>
      <c r="DHJ109" s="117"/>
      <c r="DHK109" s="117"/>
      <c r="DHL109" s="117"/>
      <c r="DHM109" s="117"/>
      <c r="DHN109" s="117"/>
      <c r="DHO109" s="117"/>
      <c r="DHP109" s="117"/>
      <c r="DHQ109" s="117"/>
      <c r="DHR109" s="117"/>
      <c r="DHS109" s="117"/>
      <c r="DHT109" s="117"/>
      <c r="DHU109" s="117"/>
      <c r="DHV109" s="117"/>
      <c r="DHW109" s="117"/>
      <c r="DHX109" s="117"/>
      <c r="DHY109" s="117"/>
      <c r="DHZ109" s="117"/>
      <c r="DIA109" s="117"/>
      <c r="DIB109" s="117"/>
      <c r="DIC109" s="117"/>
      <c r="DID109" s="117"/>
      <c r="DIE109" s="117"/>
      <c r="DIF109" s="117"/>
      <c r="DIG109" s="117"/>
      <c r="DIH109" s="117"/>
      <c r="DII109" s="117"/>
      <c r="DIJ109" s="117"/>
      <c r="DIK109" s="117"/>
      <c r="DIL109" s="117"/>
      <c r="DIM109" s="117"/>
      <c r="DIN109" s="117"/>
      <c r="DIO109" s="117"/>
      <c r="DIP109" s="117"/>
      <c r="DIQ109" s="117"/>
      <c r="DIR109" s="117"/>
      <c r="DIS109" s="117"/>
      <c r="DIT109" s="117"/>
      <c r="DIU109" s="117"/>
      <c r="DIV109" s="117"/>
      <c r="DIW109" s="117"/>
      <c r="DIX109" s="117"/>
      <c r="DIY109" s="117"/>
      <c r="DIZ109" s="117"/>
      <c r="DJA109" s="117"/>
      <c r="DJB109" s="117"/>
      <c r="DJC109" s="117"/>
      <c r="DJD109" s="117"/>
      <c r="DJE109" s="117"/>
      <c r="DJF109" s="117"/>
      <c r="DJG109" s="117"/>
      <c r="DJH109" s="117"/>
      <c r="DJI109" s="117"/>
      <c r="DJJ109" s="117"/>
      <c r="DJK109" s="117"/>
      <c r="DJL109" s="117"/>
      <c r="DJM109" s="117"/>
      <c r="DJN109" s="117"/>
      <c r="DJO109" s="117"/>
      <c r="DJP109" s="117"/>
      <c r="DJQ109" s="117"/>
      <c r="DJR109" s="117"/>
      <c r="DJS109" s="117"/>
      <c r="DJT109" s="117"/>
      <c r="DJU109" s="117"/>
      <c r="DJV109" s="117"/>
      <c r="DJW109" s="117"/>
      <c r="DJX109" s="117"/>
      <c r="DJY109" s="117"/>
      <c r="DJZ109" s="117"/>
      <c r="DKA109" s="117"/>
      <c r="DKB109" s="117"/>
      <c r="DKC109" s="117"/>
      <c r="DKD109" s="117"/>
      <c r="DKE109" s="117"/>
      <c r="DKF109" s="117"/>
      <c r="DKG109" s="117"/>
      <c r="DKH109" s="117"/>
      <c r="DKI109" s="117"/>
      <c r="DKJ109" s="117"/>
      <c r="DKK109" s="117"/>
      <c r="DKL109" s="117"/>
      <c r="DKM109" s="117"/>
      <c r="DKN109" s="117"/>
      <c r="DKO109" s="117"/>
      <c r="DKP109" s="117"/>
      <c r="DKQ109" s="117"/>
      <c r="DKR109" s="117"/>
      <c r="DKS109" s="117"/>
      <c r="DKT109" s="117"/>
      <c r="DKU109" s="117"/>
      <c r="DKV109" s="117"/>
      <c r="DKW109" s="117"/>
      <c r="DKX109" s="117"/>
      <c r="DKY109" s="117"/>
      <c r="DKZ109" s="117"/>
      <c r="DLA109" s="117"/>
      <c r="DLB109" s="117"/>
      <c r="DLC109" s="117"/>
      <c r="DLD109" s="117"/>
      <c r="DLE109" s="117"/>
      <c r="DLF109" s="117"/>
      <c r="DLG109" s="117"/>
      <c r="DLH109" s="117"/>
      <c r="DLI109" s="117"/>
      <c r="DLJ109" s="117"/>
      <c r="DLK109" s="117"/>
      <c r="DLL109" s="117"/>
      <c r="DLM109" s="117"/>
      <c r="DLN109" s="117"/>
      <c r="DLO109" s="117"/>
      <c r="DLP109" s="117"/>
      <c r="DLQ109" s="117"/>
      <c r="DLR109" s="117"/>
      <c r="DLS109" s="117"/>
      <c r="DLT109" s="117"/>
      <c r="DLU109" s="117"/>
      <c r="DLV109" s="117"/>
      <c r="DLW109" s="117"/>
      <c r="DLX109" s="117"/>
      <c r="DLY109" s="117"/>
      <c r="DLZ109" s="117"/>
      <c r="DMA109" s="117"/>
      <c r="DMB109" s="117"/>
      <c r="DMC109" s="117"/>
      <c r="DMD109" s="117"/>
      <c r="DME109" s="117"/>
      <c r="DMF109" s="117"/>
      <c r="DMG109" s="117"/>
      <c r="DMH109" s="117"/>
      <c r="DMI109" s="117"/>
      <c r="DMJ109" s="117"/>
      <c r="DMK109" s="117"/>
      <c r="DML109" s="117"/>
      <c r="DMM109" s="117"/>
      <c r="DMN109" s="117"/>
      <c r="DMO109" s="117"/>
      <c r="DMP109" s="117"/>
      <c r="DMQ109" s="117"/>
      <c r="DMR109" s="117"/>
      <c r="DMS109" s="117"/>
      <c r="DMT109" s="117"/>
      <c r="DMU109" s="117"/>
      <c r="DMV109" s="117"/>
      <c r="DMW109" s="117"/>
      <c r="DMX109" s="117"/>
      <c r="DMY109" s="117"/>
      <c r="DMZ109" s="117"/>
      <c r="DNA109" s="117"/>
      <c r="DNB109" s="117"/>
      <c r="DNC109" s="117"/>
      <c r="DND109" s="117"/>
      <c r="DNE109" s="117"/>
      <c r="DNF109" s="117"/>
      <c r="DNG109" s="117"/>
      <c r="DNH109" s="117"/>
      <c r="DNI109" s="117"/>
      <c r="DNJ109" s="117"/>
      <c r="DNK109" s="117"/>
      <c r="DNL109" s="117"/>
      <c r="DNM109" s="117"/>
      <c r="DNN109" s="117"/>
      <c r="DNO109" s="117"/>
      <c r="DNP109" s="117"/>
      <c r="DNQ109" s="117"/>
      <c r="DNR109" s="117"/>
      <c r="DNS109" s="117"/>
      <c r="DNT109" s="117"/>
      <c r="DNU109" s="117"/>
      <c r="DNV109" s="117"/>
      <c r="DNW109" s="117"/>
      <c r="DNX109" s="117"/>
      <c r="DNY109" s="117"/>
      <c r="DNZ109" s="117"/>
      <c r="DOA109" s="117"/>
      <c r="DOB109" s="117"/>
      <c r="DOC109" s="117"/>
      <c r="DOD109" s="117"/>
      <c r="DOE109" s="117"/>
      <c r="DOF109" s="117"/>
      <c r="DOG109" s="117"/>
      <c r="DOH109" s="117"/>
      <c r="DOI109" s="117"/>
      <c r="DOJ109" s="117"/>
      <c r="DOK109" s="117"/>
      <c r="DOL109" s="117"/>
      <c r="DOM109" s="117"/>
      <c r="DON109" s="117"/>
      <c r="DOO109" s="117"/>
      <c r="DOP109" s="117"/>
      <c r="DOQ109" s="117"/>
      <c r="DOR109" s="117"/>
      <c r="DOS109" s="117"/>
      <c r="DOT109" s="117"/>
      <c r="DOU109" s="117"/>
      <c r="DOV109" s="117"/>
      <c r="DOW109" s="117"/>
      <c r="DOX109" s="117"/>
      <c r="DOY109" s="117"/>
      <c r="DOZ109" s="117"/>
      <c r="DPA109" s="117"/>
      <c r="DPB109" s="117"/>
      <c r="DPC109" s="117"/>
      <c r="DPD109" s="117"/>
      <c r="DPE109" s="117"/>
      <c r="DPF109" s="117"/>
      <c r="DPG109" s="117"/>
      <c r="DPH109" s="117"/>
      <c r="DPI109" s="117"/>
      <c r="DPJ109" s="117"/>
      <c r="DPK109" s="117"/>
      <c r="DPL109" s="117"/>
      <c r="DPM109" s="117"/>
      <c r="DPN109" s="117"/>
      <c r="DPO109" s="117"/>
      <c r="DPP109" s="117"/>
      <c r="DPQ109" s="117"/>
      <c r="DPR109" s="117"/>
      <c r="DPS109" s="117"/>
      <c r="DPT109" s="117"/>
      <c r="DPU109" s="117"/>
      <c r="DPV109" s="117"/>
      <c r="DPW109" s="117"/>
      <c r="DPX109" s="117"/>
      <c r="DPY109" s="117"/>
      <c r="DPZ109" s="117"/>
      <c r="DQA109" s="117"/>
      <c r="DQB109" s="117"/>
      <c r="DQC109" s="117"/>
      <c r="DQD109" s="117"/>
      <c r="DQE109" s="117"/>
      <c r="DQF109" s="117"/>
      <c r="DQG109" s="117"/>
      <c r="DQH109" s="117"/>
      <c r="DQI109" s="117"/>
      <c r="DQJ109" s="117"/>
      <c r="DQK109" s="117"/>
      <c r="DQL109" s="117"/>
      <c r="DQM109" s="117"/>
      <c r="DQN109" s="117"/>
      <c r="DQO109" s="117"/>
      <c r="DQP109" s="117"/>
      <c r="DQQ109" s="117"/>
      <c r="DQR109" s="117"/>
      <c r="DQS109" s="117"/>
      <c r="DQT109" s="117"/>
      <c r="DQU109" s="117"/>
      <c r="DQV109" s="117"/>
      <c r="DQW109" s="117"/>
      <c r="DQX109" s="117"/>
      <c r="DQY109" s="117"/>
      <c r="DQZ109" s="117"/>
      <c r="DRA109" s="117"/>
      <c r="DRB109" s="117"/>
      <c r="DRC109" s="117"/>
      <c r="DRD109" s="117"/>
      <c r="DRE109" s="117"/>
      <c r="DRF109" s="117"/>
      <c r="DRG109" s="117"/>
      <c r="DRH109" s="117"/>
      <c r="DRI109" s="117"/>
      <c r="DRJ109" s="117"/>
      <c r="DRK109" s="117"/>
      <c r="DRL109" s="117"/>
      <c r="DRM109" s="117"/>
      <c r="DRN109" s="117"/>
      <c r="DRO109" s="117"/>
      <c r="DRP109" s="117"/>
      <c r="DRQ109" s="117"/>
      <c r="DRR109" s="117"/>
      <c r="DRS109" s="117"/>
      <c r="DRT109" s="117"/>
      <c r="DRU109" s="117"/>
      <c r="DRV109" s="117"/>
      <c r="DRW109" s="117"/>
      <c r="DRX109" s="117"/>
      <c r="DRY109" s="117"/>
      <c r="DRZ109" s="117"/>
      <c r="DSA109" s="117"/>
      <c r="DSB109" s="117"/>
      <c r="DSC109" s="117"/>
      <c r="DSD109" s="117"/>
      <c r="DSE109" s="117"/>
      <c r="DSF109" s="117"/>
      <c r="DSG109" s="117"/>
      <c r="DSH109" s="117"/>
      <c r="DSI109" s="117"/>
      <c r="DSJ109" s="117"/>
      <c r="DSK109" s="117"/>
      <c r="DSL109" s="117"/>
      <c r="DSM109" s="117"/>
      <c r="DSN109" s="117"/>
      <c r="DSO109" s="117"/>
      <c r="DSP109" s="117"/>
      <c r="DSQ109" s="117"/>
      <c r="DSR109" s="117"/>
      <c r="DSS109" s="117"/>
      <c r="DST109" s="117"/>
      <c r="DSU109" s="117"/>
      <c r="DSV109" s="117"/>
      <c r="DSW109" s="117"/>
      <c r="DSX109" s="117"/>
      <c r="DSY109" s="117"/>
      <c r="DSZ109" s="117"/>
      <c r="DTA109" s="117"/>
      <c r="DTB109" s="117"/>
      <c r="DTC109" s="117"/>
      <c r="DTD109" s="117"/>
      <c r="DTE109" s="117"/>
      <c r="DTF109" s="117"/>
      <c r="DTG109" s="117"/>
      <c r="DTH109" s="117"/>
      <c r="DTI109" s="117"/>
      <c r="DTJ109" s="117"/>
      <c r="DTK109" s="117"/>
      <c r="DTL109" s="117"/>
      <c r="DTM109" s="117"/>
      <c r="DTN109" s="117"/>
      <c r="DTO109" s="117"/>
      <c r="DTP109" s="117"/>
      <c r="DTQ109" s="117"/>
      <c r="DTR109" s="117"/>
      <c r="DTS109" s="117"/>
      <c r="DTT109" s="117"/>
      <c r="DTU109" s="117"/>
      <c r="DTV109" s="117"/>
      <c r="DTW109" s="117"/>
      <c r="DTX109" s="117"/>
      <c r="DTY109" s="117"/>
      <c r="DTZ109" s="117"/>
      <c r="DUA109" s="117"/>
      <c r="DUB109" s="117"/>
      <c r="DUC109" s="117"/>
      <c r="DUD109" s="117"/>
      <c r="DUE109" s="117"/>
      <c r="DUF109" s="117"/>
      <c r="DUG109" s="117"/>
      <c r="DUH109" s="117"/>
      <c r="DUI109" s="117"/>
      <c r="DUJ109" s="117"/>
      <c r="DUK109" s="117"/>
      <c r="DUL109" s="117"/>
      <c r="DUM109" s="117"/>
      <c r="DUN109" s="117"/>
      <c r="DUO109" s="117"/>
      <c r="DUP109" s="117"/>
      <c r="DUQ109" s="117"/>
      <c r="DUR109" s="117"/>
      <c r="DUS109" s="117"/>
      <c r="DUT109" s="117"/>
      <c r="DUU109" s="117"/>
      <c r="DUV109" s="117"/>
      <c r="DUW109" s="117"/>
      <c r="DUX109" s="117"/>
      <c r="DUY109" s="117"/>
      <c r="DUZ109" s="117"/>
      <c r="DVA109" s="117"/>
      <c r="DVB109" s="117"/>
      <c r="DVC109" s="117"/>
      <c r="DVD109" s="117"/>
      <c r="DVE109" s="117"/>
      <c r="DVF109" s="117"/>
      <c r="DVG109" s="117"/>
      <c r="DVH109" s="117"/>
      <c r="DVI109" s="117"/>
      <c r="DVJ109" s="117"/>
      <c r="DVK109" s="117"/>
      <c r="DVL109" s="117"/>
      <c r="DVM109" s="117"/>
      <c r="DVN109" s="117"/>
      <c r="DVO109" s="117"/>
      <c r="DVP109" s="117"/>
      <c r="DVQ109" s="117"/>
      <c r="DVR109" s="117"/>
      <c r="DVS109" s="117"/>
      <c r="DVT109" s="117"/>
      <c r="DVU109" s="117"/>
      <c r="DVV109" s="117"/>
      <c r="DVW109" s="117"/>
      <c r="DVX109" s="117"/>
      <c r="DVY109" s="117"/>
      <c r="DVZ109" s="117"/>
      <c r="DWA109" s="117"/>
      <c r="DWB109" s="117"/>
      <c r="DWC109" s="117"/>
      <c r="DWD109" s="117"/>
      <c r="DWE109" s="117"/>
      <c r="DWF109" s="117"/>
      <c r="DWG109" s="117"/>
      <c r="DWH109" s="117"/>
      <c r="DWI109" s="117"/>
      <c r="DWJ109" s="117"/>
      <c r="DWK109" s="117"/>
      <c r="DWL109" s="117"/>
      <c r="DWM109" s="117"/>
      <c r="DWN109" s="117"/>
      <c r="DWO109" s="117"/>
      <c r="DWP109" s="117"/>
      <c r="DWQ109" s="117"/>
      <c r="DWR109" s="117"/>
      <c r="DWS109" s="117"/>
      <c r="DWT109" s="117"/>
      <c r="DWU109" s="117"/>
      <c r="DWV109" s="117"/>
      <c r="DWW109" s="117"/>
      <c r="DWX109" s="117"/>
      <c r="DWY109" s="117"/>
      <c r="DWZ109" s="117"/>
      <c r="DXA109" s="117"/>
      <c r="DXB109" s="117"/>
      <c r="DXC109" s="117"/>
      <c r="DXD109" s="117"/>
      <c r="DXE109" s="117"/>
      <c r="DXF109" s="117"/>
      <c r="DXG109" s="117"/>
      <c r="DXH109" s="117"/>
      <c r="DXI109" s="117"/>
      <c r="DXJ109" s="117"/>
      <c r="DXK109" s="117"/>
      <c r="DXL109" s="117"/>
      <c r="DXM109" s="117"/>
      <c r="DXN109" s="117"/>
      <c r="DXO109" s="117"/>
      <c r="DXP109" s="117"/>
      <c r="DXQ109" s="117"/>
      <c r="DXR109" s="117"/>
      <c r="DXS109" s="117"/>
      <c r="DXT109" s="117"/>
      <c r="DXU109" s="117"/>
      <c r="DXV109" s="117"/>
      <c r="DXW109" s="117"/>
      <c r="DXX109" s="117"/>
      <c r="DXY109" s="117"/>
      <c r="DXZ109" s="117"/>
      <c r="DYA109" s="117"/>
      <c r="DYB109" s="117"/>
      <c r="DYC109" s="117"/>
      <c r="DYD109" s="117"/>
      <c r="DYE109" s="117"/>
      <c r="DYF109" s="117"/>
      <c r="DYG109" s="117"/>
      <c r="DYH109" s="117"/>
      <c r="DYI109" s="117"/>
      <c r="DYJ109" s="117"/>
      <c r="DYK109" s="117"/>
      <c r="DYL109" s="117"/>
      <c r="DYM109" s="117"/>
      <c r="DYN109" s="117"/>
      <c r="DYO109" s="117"/>
      <c r="DYP109" s="117"/>
      <c r="DYQ109" s="117"/>
      <c r="DYR109" s="117"/>
      <c r="DYS109" s="117"/>
      <c r="DYT109" s="117"/>
      <c r="DYU109" s="117"/>
      <c r="DYV109" s="117"/>
      <c r="DYW109" s="117"/>
      <c r="DYX109" s="117"/>
      <c r="DYY109" s="117"/>
      <c r="DYZ109" s="117"/>
      <c r="DZA109" s="117"/>
      <c r="DZB109" s="117"/>
      <c r="DZC109" s="117"/>
      <c r="DZD109" s="117"/>
      <c r="DZE109" s="117"/>
      <c r="DZF109" s="117"/>
      <c r="DZG109" s="117"/>
      <c r="DZH109" s="117"/>
      <c r="DZI109" s="117"/>
      <c r="DZJ109" s="117"/>
      <c r="DZK109" s="117"/>
      <c r="DZL109" s="117"/>
      <c r="DZM109" s="117"/>
      <c r="DZN109" s="117"/>
      <c r="DZO109" s="117"/>
      <c r="DZP109" s="117"/>
      <c r="DZQ109" s="117"/>
      <c r="DZR109" s="117"/>
      <c r="DZS109" s="117"/>
      <c r="DZT109" s="117"/>
      <c r="DZU109" s="117"/>
      <c r="DZV109" s="117"/>
      <c r="DZW109" s="117"/>
      <c r="DZX109" s="117"/>
      <c r="DZY109" s="117"/>
      <c r="DZZ109" s="117"/>
      <c r="EAA109" s="117"/>
      <c r="EAB109" s="117"/>
      <c r="EAC109" s="117"/>
      <c r="EAD109" s="117"/>
      <c r="EAE109" s="117"/>
      <c r="EAF109" s="117"/>
      <c r="EAG109" s="117"/>
      <c r="EAH109" s="117"/>
      <c r="EAI109" s="117"/>
      <c r="EAJ109" s="117"/>
      <c r="EAK109" s="117"/>
      <c r="EAL109" s="117"/>
      <c r="EAM109" s="117"/>
      <c r="EAN109" s="117"/>
      <c r="EAO109" s="117"/>
      <c r="EAP109" s="117"/>
      <c r="EAQ109" s="117"/>
      <c r="EAR109" s="117"/>
      <c r="EAS109" s="117"/>
      <c r="EAT109" s="117"/>
      <c r="EAU109" s="117"/>
      <c r="EAV109" s="117"/>
      <c r="EAW109" s="117"/>
      <c r="EAX109" s="117"/>
      <c r="EAY109" s="117"/>
      <c r="EAZ109" s="117"/>
      <c r="EBA109" s="117"/>
      <c r="EBB109" s="117"/>
      <c r="EBC109" s="117"/>
      <c r="EBD109" s="117"/>
      <c r="EBE109" s="117"/>
      <c r="EBF109" s="117"/>
      <c r="EBG109" s="117"/>
      <c r="EBH109" s="117"/>
      <c r="EBI109" s="117"/>
      <c r="EBJ109" s="117"/>
      <c r="EBK109" s="117"/>
      <c r="EBL109" s="117"/>
      <c r="EBM109" s="117"/>
      <c r="EBN109" s="117"/>
      <c r="EBO109" s="117"/>
      <c r="EBP109" s="117"/>
      <c r="EBQ109" s="117"/>
      <c r="EBR109" s="117"/>
      <c r="EBS109" s="117"/>
      <c r="EBT109" s="117"/>
      <c r="EBU109" s="117"/>
      <c r="EBV109" s="117"/>
      <c r="EBW109" s="117"/>
      <c r="EBX109" s="117"/>
      <c r="EBY109" s="117"/>
      <c r="EBZ109" s="117"/>
      <c r="ECA109" s="117"/>
      <c r="ECB109" s="117"/>
      <c r="ECC109" s="117"/>
      <c r="ECD109" s="117"/>
      <c r="ECE109" s="117"/>
      <c r="ECF109" s="117"/>
      <c r="ECG109" s="117"/>
      <c r="ECH109" s="117"/>
      <c r="ECI109" s="117"/>
      <c r="ECJ109" s="117"/>
      <c r="ECK109" s="117"/>
      <c r="ECL109" s="117"/>
      <c r="ECM109" s="117"/>
      <c r="ECN109" s="117"/>
      <c r="ECO109" s="117"/>
      <c r="ECP109" s="117"/>
      <c r="ECQ109" s="117"/>
      <c r="ECR109" s="117"/>
      <c r="ECS109" s="117"/>
      <c r="ECT109" s="117"/>
      <c r="ECU109" s="117"/>
      <c r="ECV109" s="117"/>
      <c r="ECW109" s="117"/>
      <c r="ECX109" s="117"/>
      <c r="ECY109" s="117"/>
      <c r="ECZ109" s="117"/>
      <c r="EDA109" s="117"/>
      <c r="EDB109" s="117"/>
      <c r="EDC109" s="117"/>
      <c r="EDD109" s="117"/>
      <c r="EDE109" s="117"/>
      <c r="EDF109" s="117"/>
      <c r="EDG109" s="117"/>
      <c r="EDH109" s="117"/>
      <c r="EDI109" s="117"/>
      <c r="EDJ109" s="117"/>
      <c r="EDK109" s="117"/>
      <c r="EDL109" s="117"/>
      <c r="EDM109" s="117"/>
      <c r="EDN109" s="117"/>
      <c r="EDO109" s="117"/>
      <c r="EDP109" s="117"/>
      <c r="EDQ109" s="117"/>
      <c r="EDR109" s="117"/>
      <c r="EDS109" s="117"/>
      <c r="EDT109" s="117"/>
      <c r="EDU109" s="117"/>
      <c r="EDV109" s="117"/>
      <c r="EDW109" s="117"/>
      <c r="EDX109" s="117"/>
      <c r="EDY109" s="117"/>
      <c r="EDZ109" s="117"/>
      <c r="EEA109" s="117"/>
      <c r="EEB109" s="117"/>
      <c r="EEC109" s="117"/>
      <c r="EED109" s="117"/>
      <c r="EEE109" s="117"/>
      <c r="EEF109" s="117"/>
      <c r="EEG109" s="117"/>
      <c r="EEH109" s="117"/>
      <c r="EEI109" s="117"/>
      <c r="EEJ109" s="117"/>
      <c r="EEK109" s="117"/>
      <c r="EEL109" s="117"/>
      <c r="EEM109" s="117"/>
      <c r="EEN109" s="117"/>
      <c r="EEO109" s="117"/>
      <c r="EEP109" s="117"/>
      <c r="EEQ109" s="117"/>
      <c r="EER109" s="117"/>
      <c r="EES109" s="117"/>
      <c r="EET109" s="117"/>
      <c r="EEU109" s="117"/>
      <c r="EEV109" s="117"/>
      <c r="EEW109" s="117"/>
      <c r="EEX109" s="117"/>
      <c r="EEY109" s="117"/>
      <c r="EEZ109" s="117"/>
      <c r="EFA109" s="117"/>
      <c r="EFB109" s="117"/>
      <c r="EFC109" s="117"/>
      <c r="EFD109" s="117"/>
      <c r="EFE109" s="117"/>
      <c r="EFF109" s="117"/>
      <c r="EFG109" s="117"/>
      <c r="EFH109" s="117"/>
      <c r="EFI109" s="117"/>
      <c r="EFJ109" s="117"/>
      <c r="EFK109" s="117"/>
      <c r="EFL109" s="117"/>
      <c r="EFM109" s="117"/>
      <c r="EFN109" s="117"/>
      <c r="EFO109" s="117"/>
      <c r="EFP109" s="117"/>
      <c r="EFQ109" s="117"/>
      <c r="EFR109" s="117"/>
      <c r="EFS109" s="117"/>
      <c r="EFT109" s="117"/>
      <c r="EFU109" s="117"/>
      <c r="EFV109" s="117"/>
      <c r="EFW109" s="117"/>
      <c r="EFX109" s="117"/>
      <c r="EFY109" s="117"/>
      <c r="EFZ109" s="117"/>
      <c r="EGA109" s="117"/>
      <c r="EGB109" s="117"/>
      <c r="EGC109" s="117"/>
      <c r="EGD109" s="117"/>
      <c r="EGE109" s="117"/>
      <c r="EGF109" s="117"/>
      <c r="EGG109" s="117"/>
      <c r="EGH109" s="117"/>
      <c r="EGI109" s="117"/>
      <c r="EGJ109" s="117"/>
      <c r="EGK109" s="117"/>
      <c r="EGL109" s="117"/>
      <c r="EGM109" s="117"/>
      <c r="EGN109" s="117"/>
      <c r="EGO109" s="117"/>
      <c r="EGP109" s="117"/>
      <c r="EGQ109" s="117"/>
      <c r="EGR109" s="117"/>
      <c r="EGS109" s="117"/>
      <c r="EGT109" s="117"/>
      <c r="EGU109" s="117"/>
      <c r="EGV109" s="117"/>
      <c r="EGW109" s="117"/>
      <c r="EGX109" s="117"/>
      <c r="EGY109" s="117"/>
      <c r="EGZ109" s="117"/>
      <c r="EHA109" s="117"/>
      <c r="EHB109" s="117"/>
      <c r="EHC109" s="117"/>
      <c r="EHD109" s="117"/>
      <c r="EHE109" s="117"/>
      <c r="EHF109" s="117"/>
      <c r="EHG109" s="117"/>
      <c r="EHH109" s="117"/>
      <c r="EHI109" s="117"/>
      <c r="EHJ109" s="117"/>
      <c r="EHK109" s="117"/>
      <c r="EHL109" s="117"/>
      <c r="EHM109" s="117"/>
      <c r="EHN109" s="117"/>
      <c r="EHO109" s="117"/>
      <c r="EHP109" s="117"/>
      <c r="EHQ109" s="117"/>
      <c r="EHR109" s="117"/>
      <c r="EHS109" s="117"/>
      <c r="EHT109" s="117"/>
      <c r="EHU109" s="117"/>
      <c r="EHV109" s="117"/>
      <c r="EHW109" s="117"/>
      <c r="EHX109" s="117"/>
      <c r="EHY109" s="117"/>
      <c r="EHZ109" s="117"/>
      <c r="EIA109" s="117"/>
      <c r="EIB109" s="117"/>
      <c r="EIC109" s="117"/>
      <c r="EID109" s="117"/>
      <c r="EIE109" s="117"/>
      <c r="EIF109" s="117"/>
      <c r="EIG109" s="117"/>
      <c r="EIH109" s="117"/>
      <c r="EII109" s="117"/>
      <c r="EIJ109" s="117"/>
      <c r="EIK109" s="117"/>
      <c r="EIL109" s="117"/>
      <c r="EIM109" s="117"/>
      <c r="EIN109" s="117"/>
      <c r="EIO109" s="117"/>
      <c r="EIP109" s="117"/>
      <c r="EIQ109" s="117"/>
      <c r="EIR109" s="117"/>
      <c r="EIS109" s="117"/>
      <c r="EIT109" s="117"/>
      <c r="EIU109" s="117"/>
      <c r="EIV109" s="117"/>
      <c r="EIW109" s="117"/>
      <c r="EIX109" s="117"/>
      <c r="EIY109" s="117"/>
      <c r="EIZ109" s="117"/>
      <c r="EJA109" s="117"/>
      <c r="EJB109" s="117"/>
      <c r="EJC109" s="117"/>
      <c r="EJD109" s="117"/>
      <c r="EJE109" s="117"/>
      <c r="EJF109" s="117"/>
      <c r="EJG109" s="117"/>
      <c r="EJH109" s="117"/>
      <c r="EJI109" s="117"/>
      <c r="EJJ109" s="117"/>
      <c r="EJK109" s="117"/>
      <c r="EJL109" s="117"/>
      <c r="EJM109" s="117"/>
      <c r="EJN109" s="117"/>
      <c r="EJO109" s="117"/>
      <c r="EJP109" s="117"/>
      <c r="EJQ109" s="117"/>
      <c r="EJR109" s="117"/>
      <c r="EJS109" s="117"/>
      <c r="EJT109" s="117"/>
      <c r="EJU109" s="117"/>
      <c r="EJV109" s="117"/>
      <c r="EJW109" s="117"/>
      <c r="EJX109" s="117"/>
      <c r="EJY109" s="117"/>
      <c r="EJZ109" s="117"/>
      <c r="EKA109" s="117"/>
      <c r="EKB109" s="117"/>
      <c r="EKC109" s="117"/>
      <c r="EKD109" s="117"/>
      <c r="EKE109" s="117"/>
      <c r="EKF109" s="117"/>
      <c r="EKG109" s="117"/>
      <c r="EKH109" s="117"/>
      <c r="EKI109" s="117"/>
      <c r="EKJ109" s="117"/>
      <c r="EKK109" s="117"/>
      <c r="EKL109" s="117"/>
      <c r="EKM109" s="117"/>
      <c r="EKN109" s="117"/>
      <c r="EKO109" s="117"/>
      <c r="EKP109" s="117"/>
      <c r="EKQ109" s="117"/>
      <c r="EKR109" s="117"/>
      <c r="EKS109" s="117"/>
      <c r="EKT109" s="117"/>
      <c r="EKU109" s="117"/>
      <c r="EKV109" s="117"/>
      <c r="EKW109" s="117"/>
      <c r="EKX109" s="117"/>
      <c r="EKY109" s="117"/>
      <c r="EKZ109" s="117"/>
      <c r="ELA109" s="117"/>
      <c r="ELB109" s="117"/>
      <c r="ELC109" s="117"/>
      <c r="ELD109" s="117"/>
      <c r="ELE109" s="117"/>
      <c r="ELF109" s="117"/>
      <c r="ELG109" s="117"/>
      <c r="ELH109" s="117"/>
      <c r="ELI109" s="117"/>
      <c r="ELJ109" s="117"/>
      <c r="ELK109" s="117"/>
      <c r="ELL109" s="117"/>
      <c r="ELM109" s="117"/>
      <c r="ELN109" s="117"/>
      <c r="ELO109" s="117"/>
      <c r="ELP109" s="117"/>
      <c r="ELQ109" s="117"/>
      <c r="ELR109" s="117"/>
      <c r="ELS109" s="117"/>
      <c r="ELT109" s="117"/>
      <c r="ELU109" s="117"/>
      <c r="ELV109" s="117"/>
      <c r="ELW109" s="117"/>
      <c r="ELX109" s="117"/>
      <c r="ELY109" s="117"/>
      <c r="ELZ109" s="117"/>
      <c r="EMA109" s="117"/>
      <c r="EMB109" s="117"/>
      <c r="EMC109" s="117"/>
      <c r="EMD109" s="117"/>
      <c r="EME109" s="117"/>
      <c r="EMF109" s="117"/>
      <c r="EMG109" s="117"/>
      <c r="EMH109" s="117"/>
      <c r="EMI109" s="117"/>
      <c r="EMJ109" s="117"/>
      <c r="EMK109" s="117"/>
      <c r="EML109" s="117"/>
      <c r="EMM109" s="117"/>
      <c r="EMN109" s="117"/>
      <c r="EMO109" s="117"/>
      <c r="EMP109" s="117"/>
      <c r="EMQ109" s="117"/>
      <c r="EMR109" s="117"/>
      <c r="EMS109" s="117"/>
      <c r="EMT109" s="117"/>
      <c r="EMU109" s="117"/>
      <c r="EMV109" s="117"/>
      <c r="EMW109" s="117"/>
      <c r="EMX109" s="117"/>
      <c r="EMY109" s="117"/>
      <c r="EMZ109" s="117"/>
      <c r="ENA109" s="117"/>
      <c r="ENB109" s="117"/>
      <c r="ENC109" s="117"/>
      <c r="END109" s="117"/>
      <c r="ENE109" s="117"/>
      <c r="ENF109" s="117"/>
      <c r="ENG109" s="117"/>
      <c r="ENH109" s="117"/>
      <c r="ENI109" s="117"/>
      <c r="ENJ109" s="117"/>
      <c r="ENK109" s="117"/>
      <c r="ENL109" s="117"/>
      <c r="ENM109" s="117"/>
      <c r="ENN109" s="117"/>
      <c r="ENO109" s="117"/>
      <c r="ENP109" s="117"/>
      <c r="ENQ109" s="117"/>
      <c r="ENR109" s="117"/>
      <c r="ENS109" s="117"/>
      <c r="ENT109" s="117"/>
      <c r="ENU109" s="117"/>
      <c r="ENV109" s="117"/>
      <c r="ENW109" s="117"/>
      <c r="ENX109" s="117"/>
      <c r="ENY109" s="117"/>
      <c r="ENZ109" s="117"/>
      <c r="EOA109" s="117"/>
      <c r="EOB109" s="117"/>
      <c r="EOC109" s="117"/>
      <c r="EOD109" s="117"/>
      <c r="EOE109" s="117"/>
      <c r="EOF109" s="117"/>
      <c r="EOG109" s="117"/>
      <c r="EOH109" s="117"/>
      <c r="EOI109" s="117"/>
      <c r="EOJ109" s="117"/>
      <c r="EOK109" s="117"/>
      <c r="EOL109" s="117"/>
      <c r="EOM109" s="117"/>
      <c r="EON109" s="117"/>
      <c r="EOO109" s="117"/>
      <c r="EOP109" s="117"/>
      <c r="EOQ109" s="117"/>
      <c r="EOR109" s="117"/>
      <c r="EOS109" s="117"/>
      <c r="EOT109" s="117"/>
      <c r="EOU109" s="117"/>
      <c r="EOV109" s="117"/>
      <c r="EOW109" s="117"/>
      <c r="EOX109" s="117"/>
      <c r="EOY109" s="117"/>
      <c r="EOZ109" s="117"/>
      <c r="EPA109" s="117"/>
      <c r="EPB109" s="117"/>
      <c r="EPC109" s="117"/>
      <c r="EPD109" s="117"/>
      <c r="EPE109" s="117"/>
      <c r="EPF109" s="117"/>
      <c r="EPG109" s="117"/>
      <c r="EPH109" s="117"/>
      <c r="EPI109" s="117"/>
      <c r="EPJ109" s="117"/>
      <c r="EPK109" s="117"/>
      <c r="EPL109" s="117"/>
      <c r="EPM109" s="117"/>
      <c r="EPN109" s="117"/>
      <c r="EPO109" s="117"/>
      <c r="EPP109" s="117"/>
      <c r="EPQ109" s="117"/>
      <c r="EPR109" s="117"/>
      <c r="EPS109" s="117"/>
      <c r="EPT109" s="117"/>
      <c r="EPU109" s="117"/>
      <c r="EPV109" s="117"/>
      <c r="EPW109" s="117"/>
      <c r="EPX109" s="117"/>
      <c r="EPY109" s="117"/>
      <c r="EPZ109" s="117"/>
      <c r="EQA109" s="117"/>
      <c r="EQB109" s="117"/>
      <c r="EQC109" s="117"/>
      <c r="EQD109" s="117"/>
      <c r="EQE109" s="117"/>
      <c r="EQF109" s="117"/>
      <c r="EQG109" s="117"/>
      <c r="EQH109" s="117"/>
      <c r="EQI109" s="117"/>
      <c r="EQJ109" s="117"/>
      <c r="EQK109" s="117"/>
      <c r="EQL109" s="117"/>
      <c r="EQM109" s="117"/>
      <c r="EQN109" s="117"/>
      <c r="EQO109" s="117"/>
      <c r="EQP109" s="117"/>
      <c r="EQQ109" s="117"/>
      <c r="EQR109" s="117"/>
      <c r="EQS109" s="117"/>
      <c r="EQT109" s="117"/>
      <c r="EQU109" s="117"/>
      <c r="EQV109" s="117"/>
      <c r="EQW109" s="117"/>
      <c r="EQX109" s="117"/>
      <c r="EQY109" s="117"/>
      <c r="EQZ109" s="117"/>
      <c r="ERA109" s="117"/>
      <c r="ERB109" s="117"/>
      <c r="ERC109" s="117"/>
      <c r="ERD109" s="117"/>
      <c r="ERE109" s="117"/>
      <c r="ERF109" s="117"/>
      <c r="ERG109" s="117"/>
      <c r="ERH109" s="117"/>
      <c r="ERI109" s="117"/>
      <c r="ERJ109" s="117"/>
      <c r="ERK109" s="117"/>
      <c r="ERL109" s="117"/>
      <c r="ERM109" s="117"/>
      <c r="ERN109" s="117"/>
      <c r="ERO109" s="117"/>
      <c r="ERP109" s="117"/>
      <c r="ERQ109" s="117"/>
      <c r="ERR109" s="117"/>
      <c r="ERS109" s="117"/>
      <c r="ERT109" s="117"/>
      <c r="ERU109" s="117"/>
      <c r="ERV109" s="117"/>
      <c r="ERW109" s="117"/>
      <c r="ERX109" s="117"/>
      <c r="ERY109" s="117"/>
      <c r="ERZ109" s="117"/>
      <c r="ESA109" s="117"/>
      <c r="ESB109" s="117"/>
      <c r="ESC109" s="117"/>
      <c r="ESD109" s="117"/>
      <c r="ESE109" s="117"/>
      <c r="ESF109" s="117"/>
      <c r="ESG109" s="117"/>
      <c r="ESH109" s="117"/>
      <c r="ESI109" s="117"/>
      <c r="ESJ109" s="117"/>
      <c r="ESK109" s="117"/>
      <c r="ESL109" s="117"/>
      <c r="ESM109" s="117"/>
      <c r="ESN109" s="117"/>
      <c r="ESO109" s="117"/>
      <c r="ESP109" s="117"/>
      <c r="ESQ109" s="117"/>
      <c r="ESR109" s="117"/>
      <c r="ESS109" s="117"/>
      <c r="EST109" s="117"/>
      <c r="ESU109" s="117"/>
      <c r="ESV109" s="117"/>
      <c r="ESW109" s="117"/>
      <c r="ESX109" s="117"/>
      <c r="ESY109" s="117"/>
      <c r="ESZ109" s="117"/>
      <c r="ETA109" s="117"/>
      <c r="ETB109" s="117"/>
      <c r="ETC109" s="117"/>
      <c r="ETD109" s="117"/>
      <c r="ETE109" s="117"/>
      <c r="ETF109" s="117"/>
      <c r="ETG109" s="117"/>
      <c r="ETH109" s="117"/>
      <c r="ETI109" s="117"/>
      <c r="ETJ109" s="117"/>
      <c r="ETK109" s="117"/>
      <c r="ETL109" s="117"/>
      <c r="ETM109" s="117"/>
      <c r="ETN109" s="117"/>
      <c r="ETO109" s="117"/>
      <c r="ETP109" s="117"/>
      <c r="ETQ109" s="117"/>
      <c r="ETR109" s="117"/>
      <c r="ETS109" s="117"/>
      <c r="ETT109" s="117"/>
      <c r="ETU109" s="117"/>
      <c r="ETV109" s="117"/>
      <c r="ETW109" s="117"/>
      <c r="ETX109" s="117"/>
      <c r="ETY109" s="117"/>
      <c r="ETZ109" s="117"/>
      <c r="EUA109" s="117"/>
      <c r="EUB109" s="117"/>
      <c r="EUC109" s="117"/>
      <c r="EUD109" s="117"/>
      <c r="EUE109" s="117"/>
      <c r="EUF109" s="117"/>
      <c r="EUG109" s="117"/>
      <c r="EUH109" s="117"/>
      <c r="EUI109" s="117"/>
      <c r="EUJ109" s="117"/>
      <c r="EUK109" s="117"/>
      <c r="EUL109" s="117"/>
      <c r="EUM109" s="117"/>
      <c r="EUN109" s="117"/>
      <c r="EUO109" s="117"/>
      <c r="EUP109" s="117"/>
      <c r="EUQ109" s="117"/>
      <c r="EUR109" s="117"/>
      <c r="EUS109" s="117"/>
      <c r="EUT109" s="117"/>
      <c r="EUU109" s="117"/>
      <c r="EUV109" s="117"/>
      <c r="EUW109" s="117"/>
      <c r="EUX109" s="117"/>
      <c r="EUY109" s="117"/>
      <c r="EUZ109" s="117"/>
      <c r="EVA109" s="117"/>
      <c r="EVB109" s="117"/>
      <c r="EVC109" s="117"/>
      <c r="EVD109" s="117"/>
      <c r="EVE109" s="117"/>
      <c r="EVF109" s="117"/>
      <c r="EVG109" s="117"/>
      <c r="EVH109" s="117"/>
      <c r="EVI109" s="117"/>
      <c r="EVJ109" s="117"/>
      <c r="EVK109" s="117"/>
      <c r="EVL109" s="117"/>
      <c r="EVM109" s="117"/>
      <c r="EVN109" s="117"/>
      <c r="EVO109" s="117"/>
      <c r="EVP109" s="117"/>
      <c r="EVQ109" s="117"/>
      <c r="EVR109" s="117"/>
      <c r="EVS109" s="117"/>
      <c r="EVT109" s="117"/>
      <c r="EVU109" s="117"/>
      <c r="EVV109" s="117"/>
      <c r="EVW109" s="117"/>
      <c r="EVX109" s="117"/>
      <c r="EVY109" s="117"/>
      <c r="EVZ109" s="117"/>
      <c r="EWA109" s="117"/>
      <c r="EWB109" s="117"/>
      <c r="EWC109" s="117"/>
      <c r="EWD109" s="117"/>
      <c r="EWE109" s="117"/>
      <c r="EWF109" s="117"/>
      <c r="EWG109" s="117"/>
      <c r="EWH109" s="117"/>
      <c r="EWI109" s="117"/>
      <c r="EWJ109" s="117"/>
      <c r="EWK109" s="117"/>
      <c r="EWL109" s="117"/>
      <c r="EWM109" s="117"/>
      <c r="EWN109" s="117"/>
      <c r="EWO109" s="117"/>
      <c r="EWP109" s="117"/>
      <c r="EWQ109" s="117"/>
      <c r="EWR109" s="117"/>
      <c r="EWS109" s="117"/>
      <c r="EWT109" s="117"/>
      <c r="EWU109" s="117"/>
      <c r="EWV109" s="117"/>
      <c r="EWW109" s="117"/>
      <c r="EWX109" s="117"/>
      <c r="EWY109" s="117"/>
      <c r="EWZ109" s="117"/>
      <c r="EXA109" s="117"/>
      <c r="EXB109" s="117"/>
      <c r="EXC109" s="117"/>
      <c r="EXD109" s="117"/>
      <c r="EXE109" s="117"/>
      <c r="EXF109" s="117"/>
      <c r="EXG109" s="117"/>
      <c r="EXH109" s="117"/>
      <c r="EXI109" s="117"/>
      <c r="EXJ109" s="117"/>
      <c r="EXK109" s="117"/>
      <c r="EXL109" s="117"/>
      <c r="EXM109" s="117"/>
      <c r="EXN109" s="117"/>
      <c r="EXO109" s="117"/>
      <c r="EXP109" s="117"/>
      <c r="EXQ109" s="117"/>
      <c r="EXR109" s="117"/>
      <c r="EXS109" s="117"/>
      <c r="EXT109" s="117"/>
      <c r="EXU109" s="117"/>
      <c r="EXV109" s="117"/>
      <c r="EXW109" s="117"/>
      <c r="EXX109" s="117"/>
      <c r="EXY109" s="117"/>
      <c r="EXZ109" s="117"/>
      <c r="EYA109" s="117"/>
      <c r="EYB109" s="117"/>
      <c r="EYC109" s="117"/>
      <c r="EYD109" s="117"/>
      <c r="EYE109" s="117"/>
      <c r="EYF109" s="117"/>
      <c r="EYG109" s="117"/>
      <c r="EYH109" s="117"/>
      <c r="EYI109" s="117"/>
      <c r="EYJ109" s="117"/>
      <c r="EYK109" s="117"/>
      <c r="EYL109" s="117"/>
      <c r="EYM109" s="117"/>
      <c r="EYN109" s="117"/>
      <c r="EYO109" s="117"/>
      <c r="EYP109" s="117"/>
      <c r="EYQ109" s="117"/>
      <c r="EYR109" s="117"/>
      <c r="EYS109" s="117"/>
      <c r="EYT109" s="117"/>
      <c r="EYU109" s="117"/>
      <c r="EYV109" s="117"/>
      <c r="EYW109" s="117"/>
      <c r="EYX109" s="117"/>
      <c r="EYY109" s="117"/>
      <c r="EYZ109" s="117"/>
      <c r="EZA109" s="117"/>
      <c r="EZB109" s="117"/>
      <c r="EZC109" s="117"/>
      <c r="EZD109" s="117"/>
      <c r="EZE109" s="117"/>
      <c r="EZF109" s="117"/>
      <c r="EZG109" s="117"/>
      <c r="EZH109" s="117"/>
      <c r="EZI109" s="117"/>
      <c r="EZJ109" s="117"/>
      <c r="EZK109" s="117"/>
      <c r="EZL109" s="117"/>
      <c r="EZM109" s="117"/>
      <c r="EZN109" s="117"/>
      <c r="EZO109" s="117"/>
      <c r="EZP109" s="117"/>
      <c r="EZQ109" s="117"/>
      <c r="EZR109" s="117"/>
      <c r="EZS109" s="117"/>
      <c r="EZT109" s="117"/>
      <c r="EZU109" s="117"/>
      <c r="EZV109" s="117"/>
      <c r="EZW109" s="117"/>
      <c r="EZX109" s="117"/>
      <c r="EZY109" s="117"/>
      <c r="EZZ109" s="117"/>
      <c r="FAA109" s="117"/>
      <c r="FAB109" s="117"/>
      <c r="FAC109" s="117"/>
      <c r="FAD109" s="117"/>
      <c r="FAE109" s="117"/>
      <c r="FAF109" s="117"/>
      <c r="FAG109" s="117"/>
      <c r="FAH109" s="117"/>
      <c r="FAI109" s="117"/>
      <c r="FAJ109" s="117"/>
      <c r="FAK109" s="117"/>
      <c r="FAL109" s="117"/>
      <c r="FAM109" s="117"/>
      <c r="FAN109" s="117"/>
      <c r="FAO109" s="117"/>
      <c r="FAP109" s="117"/>
      <c r="FAQ109" s="117"/>
      <c r="FAR109" s="117"/>
      <c r="FAS109" s="117"/>
      <c r="FAT109" s="117"/>
      <c r="FAU109" s="117"/>
      <c r="FAV109" s="117"/>
      <c r="FAW109" s="117"/>
      <c r="FAX109" s="117"/>
      <c r="FAY109" s="117"/>
      <c r="FAZ109" s="117"/>
      <c r="FBA109" s="117"/>
      <c r="FBB109" s="117"/>
      <c r="FBC109" s="117"/>
      <c r="FBD109" s="117"/>
      <c r="FBE109" s="117"/>
      <c r="FBF109" s="117"/>
      <c r="FBG109" s="117"/>
      <c r="FBH109" s="117"/>
      <c r="FBI109" s="117"/>
      <c r="FBJ109" s="117"/>
      <c r="FBK109" s="117"/>
      <c r="FBL109" s="117"/>
      <c r="FBM109" s="117"/>
      <c r="FBN109" s="117"/>
      <c r="FBO109" s="117"/>
      <c r="FBP109" s="117"/>
      <c r="FBQ109" s="117"/>
      <c r="FBR109" s="117"/>
      <c r="FBS109" s="117"/>
      <c r="FBT109" s="117"/>
      <c r="FBU109" s="117"/>
      <c r="FBV109" s="117"/>
      <c r="FBW109" s="117"/>
      <c r="FBX109" s="117"/>
      <c r="FBY109" s="117"/>
      <c r="FBZ109" s="117"/>
      <c r="FCA109" s="117"/>
      <c r="FCB109" s="117"/>
      <c r="FCC109" s="117"/>
      <c r="FCD109" s="117"/>
      <c r="FCE109" s="117"/>
      <c r="FCF109" s="117"/>
      <c r="FCG109" s="117"/>
      <c r="FCH109" s="117"/>
      <c r="FCI109" s="117"/>
      <c r="FCJ109" s="117"/>
      <c r="FCK109" s="117"/>
      <c r="FCL109" s="117"/>
      <c r="FCM109" s="117"/>
      <c r="FCN109" s="117"/>
      <c r="FCO109" s="117"/>
      <c r="FCP109" s="117"/>
      <c r="FCQ109" s="117"/>
      <c r="FCR109" s="117"/>
      <c r="FCS109" s="117"/>
      <c r="FCT109" s="117"/>
      <c r="FCU109" s="117"/>
      <c r="FCV109" s="117"/>
      <c r="FCW109" s="117"/>
      <c r="FCX109" s="117"/>
      <c r="FCY109" s="117"/>
      <c r="FCZ109" s="117"/>
      <c r="FDA109" s="117"/>
      <c r="FDB109" s="117"/>
      <c r="FDC109" s="117"/>
      <c r="FDD109" s="117"/>
      <c r="FDE109" s="117"/>
      <c r="FDF109" s="117"/>
      <c r="FDG109" s="117"/>
      <c r="FDH109" s="117"/>
      <c r="FDI109" s="117"/>
      <c r="FDJ109" s="117"/>
      <c r="FDK109" s="117"/>
      <c r="FDL109" s="117"/>
      <c r="FDM109" s="117"/>
      <c r="FDN109" s="117"/>
      <c r="FDO109" s="117"/>
      <c r="FDP109" s="117"/>
      <c r="FDQ109" s="117"/>
      <c r="FDR109" s="117"/>
      <c r="FDS109" s="117"/>
      <c r="FDT109" s="117"/>
      <c r="FDU109" s="117"/>
      <c r="FDV109" s="117"/>
      <c r="FDW109" s="117"/>
      <c r="FDX109" s="117"/>
      <c r="FDY109" s="117"/>
      <c r="FDZ109" s="117"/>
      <c r="FEA109" s="117"/>
      <c r="FEB109" s="117"/>
      <c r="FEC109" s="117"/>
      <c r="FED109" s="117"/>
      <c r="FEE109" s="117"/>
      <c r="FEF109" s="117"/>
      <c r="FEG109" s="117"/>
      <c r="FEH109" s="117"/>
      <c r="FEI109" s="117"/>
      <c r="FEJ109" s="117"/>
      <c r="FEK109" s="117"/>
      <c r="FEL109" s="117"/>
      <c r="FEM109" s="117"/>
      <c r="FEN109" s="117"/>
      <c r="FEO109" s="117"/>
      <c r="FEP109" s="117"/>
      <c r="FEQ109" s="117"/>
      <c r="FER109" s="117"/>
      <c r="FES109" s="117"/>
      <c r="FET109" s="117"/>
      <c r="FEU109" s="117"/>
      <c r="FEV109" s="117"/>
      <c r="FEW109" s="117"/>
      <c r="FEX109" s="117"/>
      <c r="FEY109" s="117"/>
      <c r="FEZ109" s="117"/>
      <c r="FFA109" s="117"/>
      <c r="FFB109" s="117"/>
      <c r="FFC109" s="117"/>
      <c r="FFD109" s="117"/>
      <c r="FFE109" s="117"/>
      <c r="FFF109" s="117"/>
      <c r="FFG109" s="117"/>
      <c r="FFH109" s="117"/>
      <c r="FFI109" s="117"/>
      <c r="FFJ109" s="117"/>
      <c r="FFK109" s="117"/>
      <c r="FFL109" s="117"/>
      <c r="FFM109" s="117"/>
      <c r="FFN109" s="117"/>
      <c r="FFO109" s="117"/>
      <c r="FFP109" s="117"/>
      <c r="FFQ109" s="117"/>
      <c r="FFR109" s="117"/>
      <c r="FFS109" s="117"/>
      <c r="FFT109" s="117"/>
      <c r="FFU109" s="117"/>
      <c r="FFV109" s="117"/>
      <c r="FFW109" s="117"/>
      <c r="FFX109" s="117"/>
      <c r="FFY109" s="117"/>
      <c r="FFZ109" s="117"/>
      <c r="FGA109" s="117"/>
      <c r="FGB109" s="117"/>
      <c r="FGC109" s="117"/>
      <c r="FGD109" s="117"/>
      <c r="FGE109" s="117"/>
      <c r="FGF109" s="117"/>
      <c r="FGG109" s="117"/>
      <c r="FGH109" s="117"/>
      <c r="FGI109" s="117"/>
      <c r="FGJ109" s="117"/>
      <c r="FGK109" s="117"/>
      <c r="FGL109" s="117"/>
      <c r="FGM109" s="117"/>
      <c r="FGN109" s="117"/>
      <c r="FGO109" s="117"/>
      <c r="FGP109" s="117"/>
      <c r="FGQ109" s="117"/>
      <c r="FGR109" s="117"/>
      <c r="FGS109" s="117"/>
      <c r="FGT109" s="117"/>
      <c r="FGU109" s="117"/>
      <c r="FGV109" s="117"/>
      <c r="FGW109" s="117"/>
      <c r="FGX109" s="117"/>
      <c r="FGY109" s="117"/>
      <c r="FGZ109" s="117"/>
      <c r="FHA109" s="117"/>
      <c r="FHB109" s="117"/>
      <c r="FHC109" s="117"/>
      <c r="FHD109" s="117"/>
      <c r="FHE109" s="117"/>
      <c r="FHF109" s="117"/>
      <c r="FHG109" s="117"/>
      <c r="FHH109" s="117"/>
      <c r="FHI109" s="117"/>
      <c r="FHJ109" s="117"/>
      <c r="FHK109" s="117"/>
      <c r="FHL109" s="117"/>
      <c r="FHM109" s="117"/>
      <c r="FHN109" s="117"/>
      <c r="FHO109" s="117"/>
      <c r="FHP109" s="117"/>
      <c r="FHQ109" s="117"/>
      <c r="FHR109" s="117"/>
      <c r="FHS109" s="117"/>
      <c r="FHT109" s="117"/>
      <c r="FHU109" s="117"/>
      <c r="FHV109" s="117"/>
      <c r="FHW109" s="117"/>
      <c r="FHX109" s="117"/>
      <c r="FHY109" s="117"/>
      <c r="FHZ109" s="117"/>
      <c r="FIA109" s="117"/>
      <c r="FIB109" s="117"/>
      <c r="FIC109" s="117"/>
      <c r="FID109" s="117"/>
      <c r="FIE109" s="117"/>
      <c r="FIF109" s="117"/>
      <c r="FIG109" s="117"/>
      <c r="FIH109" s="117"/>
      <c r="FII109" s="117"/>
      <c r="FIJ109" s="117"/>
      <c r="FIK109" s="117"/>
      <c r="FIL109" s="117"/>
      <c r="FIM109" s="117"/>
      <c r="FIN109" s="117"/>
      <c r="FIO109" s="117"/>
      <c r="FIP109" s="117"/>
      <c r="FIQ109" s="117"/>
      <c r="FIR109" s="117"/>
      <c r="FIS109" s="117"/>
      <c r="FIT109" s="117"/>
      <c r="FIU109" s="117"/>
      <c r="FIV109" s="117"/>
      <c r="FIW109" s="117"/>
      <c r="FIX109" s="117"/>
      <c r="FIY109" s="117"/>
      <c r="FIZ109" s="117"/>
      <c r="FJA109" s="117"/>
      <c r="FJB109" s="117"/>
      <c r="FJC109" s="117"/>
      <c r="FJD109" s="117"/>
      <c r="FJE109" s="117"/>
      <c r="FJF109" s="117"/>
      <c r="FJG109" s="117"/>
      <c r="FJH109" s="117"/>
      <c r="FJI109" s="117"/>
      <c r="FJJ109" s="117"/>
      <c r="FJK109" s="117"/>
      <c r="FJL109" s="117"/>
      <c r="FJM109" s="117"/>
      <c r="FJN109" s="117"/>
      <c r="FJO109" s="117"/>
      <c r="FJP109" s="117"/>
      <c r="FJQ109" s="117"/>
      <c r="FJR109" s="117"/>
      <c r="FJS109" s="117"/>
      <c r="FJT109" s="117"/>
      <c r="FJU109" s="117"/>
      <c r="FJV109" s="117"/>
      <c r="FJW109" s="117"/>
      <c r="FJX109" s="117"/>
      <c r="FJY109" s="117"/>
      <c r="FJZ109" s="117"/>
      <c r="FKA109" s="117"/>
      <c r="FKB109" s="117"/>
      <c r="FKC109" s="117"/>
      <c r="FKD109" s="117"/>
      <c r="FKE109" s="117"/>
      <c r="FKF109" s="117"/>
      <c r="FKG109" s="117"/>
      <c r="FKH109" s="117"/>
      <c r="FKI109" s="117"/>
      <c r="FKJ109" s="117"/>
      <c r="FKK109" s="117"/>
      <c r="FKL109" s="117"/>
      <c r="FKM109" s="117"/>
      <c r="FKN109" s="117"/>
      <c r="FKO109" s="117"/>
      <c r="FKP109" s="117"/>
      <c r="FKQ109" s="117"/>
      <c r="FKR109" s="117"/>
      <c r="FKS109" s="117"/>
      <c r="FKT109" s="117"/>
      <c r="FKU109" s="117"/>
      <c r="FKV109" s="117"/>
      <c r="FKW109" s="117"/>
      <c r="FKX109" s="117"/>
      <c r="FKY109" s="117"/>
      <c r="FKZ109" s="117"/>
      <c r="FLA109" s="117"/>
      <c r="FLB109" s="117"/>
      <c r="FLC109" s="117"/>
      <c r="FLD109" s="117"/>
      <c r="FLE109" s="117"/>
      <c r="FLF109" s="117"/>
      <c r="FLG109" s="117"/>
      <c r="FLH109" s="117"/>
      <c r="FLI109" s="117"/>
      <c r="FLJ109" s="117"/>
      <c r="FLK109" s="117"/>
      <c r="FLL109" s="117"/>
      <c r="FLM109" s="117"/>
      <c r="FLN109" s="117"/>
      <c r="FLO109" s="117"/>
      <c r="FLP109" s="117"/>
      <c r="FLQ109" s="117"/>
      <c r="FLR109" s="117"/>
      <c r="FLS109" s="117"/>
      <c r="FLT109" s="117"/>
      <c r="FLU109" s="117"/>
      <c r="FLV109" s="117"/>
      <c r="FLW109" s="117"/>
      <c r="FLX109" s="117"/>
      <c r="FLY109" s="117"/>
      <c r="FLZ109" s="117"/>
      <c r="FMA109" s="117"/>
      <c r="FMB109" s="117"/>
      <c r="FMC109" s="117"/>
      <c r="FMD109" s="117"/>
      <c r="FME109" s="117"/>
      <c r="FMF109" s="117"/>
      <c r="FMG109" s="117"/>
      <c r="FMH109" s="117"/>
      <c r="FMI109" s="117"/>
      <c r="FMJ109" s="117"/>
      <c r="FMK109" s="117"/>
      <c r="FML109" s="117"/>
      <c r="FMM109" s="117"/>
      <c r="FMN109" s="117"/>
      <c r="FMO109" s="117"/>
      <c r="FMP109" s="117"/>
      <c r="FMQ109" s="117"/>
      <c r="FMR109" s="117"/>
      <c r="FMS109" s="117"/>
      <c r="FMT109" s="117"/>
      <c r="FMU109" s="117"/>
      <c r="FMV109" s="117"/>
      <c r="FMW109" s="117"/>
      <c r="FMX109" s="117"/>
      <c r="FMY109" s="117"/>
      <c r="FMZ109" s="117"/>
      <c r="FNA109" s="117"/>
      <c r="FNB109" s="117"/>
      <c r="FNC109" s="117"/>
      <c r="FND109" s="117"/>
      <c r="FNE109" s="117"/>
      <c r="FNF109" s="117"/>
      <c r="FNG109" s="117"/>
      <c r="FNH109" s="117"/>
      <c r="FNI109" s="117"/>
      <c r="FNJ109" s="117"/>
      <c r="FNK109" s="117"/>
      <c r="FNL109" s="117"/>
      <c r="FNM109" s="117"/>
      <c r="FNN109" s="117"/>
      <c r="FNO109" s="117"/>
      <c r="FNP109" s="117"/>
      <c r="FNQ109" s="117"/>
      <c r="FNR109" s="117"/>
      <c r="FNS109" s="117"/>
      <c r="FNT109" s="117"/>
      <c r="FNU109" s="117"/>
      <c r="FNV109" s="117"/>
      <c r="FNW109" s="117"/>
      <c r="FNX109" s="117"/>
      <c r="FNY109" s="117"/>
      <c r="FNZ109" s="117"/>
      <c r="FOA109" s="117"/>
      <c r="FOB109" s="117"/>
      <c r="FOC109" s="117"/>
      <c r="FOD109" s="117"/>
      <c r="FOE109" s="117"/>
      <c r="FOF109" s="117"/>
      <c r="FOG109" s="117"/>
      <c r="FOH109" s="117"/>
      <c r="FOI109" s="117"/>
      <c r="FOJ109" s="117"/>
      <c r="FOK109" s="117"/>
      <c r="FOL109" s="117"/>
      <c r="FOM109" s="117"/>
      <c r="FON109" s="117"/>
      <c r="FOO109" s="117"/>
      <c r="FOP109" s="117"/>
      <c r="FOQ109" s="117"/>
      <c r="FOR109" s="117"/>
      <c r="FOS109" s="117"/>
      <c r="FOT109" s="117"/>
      <c r="FOU109" s="117"/>
      <c r="FOV109" s="117"/>
      <c r="FOW109" s="117"/>
      <c r="FOX109" s="117"/>
      <c r="FOY109" s="117"/>
      <c r="FOZ109" s="117"/>
      <c r="FPA109" s="117"/>
      <c r="FPB109" s="117"/>
      <c r="FPC109" s="117"/>
      <c r="FPD109" s="117"/>
      <c r="FPE109" s="117"/>
      <c r="FPF109" s="117"/>
      <c r="FPG109" s="117"/>
      <c r="FPH109" s="117"/>
      <c r="FPI109" s="117"/>
      <c r="FPJ109" s="117"/>
      <c r="FPK109" s="117"/>
      <c r="FPL109" s="117"/>
      <c r="FPM109" s="117"/>
      <c r="FPN109" s="117"/>
      <c r="FPO109" s="117"/>
      <c r="FPP109" s="117"/>
      <c r="FPQ109" s="117"/>
      <c r="FPR109" s="117"/>
      <c r="FPS109" s="117"/>
      <c r="FPT109" s="117"/>
      <c r="FPU109" s="117"/>
      <c r="FPV109" s="117"/>
      <c r="FPW109" s="117"/>
      <c r="FPX109" s="117"/>
      <c r="FPY109" s="117"/>
      <c r="FPZ109" s="117"/>
      <c r="FQA109" s="117"/>
      <c r="FQB109" s="117"/>
      <c r="FQC109" s="117"/>
      <c r="FQD109" s="117"/>
      <c r="FQE109" s="117"/>
      <c r="FQF109" s="117"/>
      <c r="FQG109" s="117"/>
      <c r="FQH109" s="117"/>
      <c r="FQI109" s="117"/>
      <c r="FQJ109" s="117"/>
      <c r="FQK109" s="117"/>
      <c r="FQL109" s="117"/>
      <c r="FQM109" s="117"/>
      <c r="FQN109" s="117"/>
      <c r="FQO109" s="117"/>
      <c r="FQP109" s="117"/>
      <c r="FQQ109" s="117"/>
      <c r="FQR109" s="117"/>
      <c r="FQS109" s="117"/>
      <c r="FQT109" s="117"/>
      <c r="FQU109" s="117"/>
      <c r="FQV109" s="117"/>
      <c r="FQW109" s="117"/>
      <c r="FQX109" s="117"/>
      <c r="FQY109" s="117"/>
      <c r="FQZ109" s="117"/>
      <c r="FRA109" s="117"/>
      <c r="FRB109" s="117"/>
      <c r="FRC109" s="117"/>
      <c r="FRD109" s="117"/>
      <c r="FRE109" s="117"/>
      <c r="FRF109" s="117"/>
      <c r="FRG109" s="117"/>
      <c r="FRH109" s="117"/>
      <c r="FRI109" s="117"/>
      <c r="FRJ109" s="117"/>
      <c r="FRK109" s="117"/>
      <c r="FRL109" s="117"/>
      <c r="FRM109" s="117"/>
      <c r="FRN109" s="117"/>
      <c r="FRO109" s="117"/>
      <c r="FRP109" s="117"/>
      <c r="FRQ109" s="117"/>
      <c r="FRR109" s="117"/>
      <c r="FRS109" s="117"/>
      <c r="FRT109" s="117"/>
      <c r="FRU109" s="117"/>
      <c r="FRV109" s="117"/>
      <c r="FRW109" s="117"/>
      <c r="FRX109" s="117"/>
      <c r="FRY109" s="117"/>
      <c r="FRZ109" s="117"/>
      <c r="FSA109" s="117"/>
      <c r="FSB109" s="117"/>
      <c r="FSC109" s="117"/>
      <c r="FSD109" s="117"/>
      <c r="FSE109" s="117"/>
      <c r="FSF109" s="117"/>
      <c r="FSG109" s="117"/>
      <c r="FSH109" s="117"/>
      <c r="FSI109" s="117"/>
      <c r="FSJ109" s="117"/>
      <c r="FSK109" s="117"/>
      <c r="FSL109" s="117"/>
      <c r="FSM109" s="117"/>
      <c r="FSN109" s="117"/>
      <c r="FSO109" s="117"/>
      <c r="FSP109" s="117"/>
      <c r="FSQ109" s="117"/>
      <c r="FSR109" s="117"/>
      <c r="FSS109" s="117"/>
      <c r="FST109" s="117"/>
      <c r="FSU109" s="117"/>
      <c r="FSV109" s="117"/>
      <c r="FSW109" s="117"/>
      <c r="FSX109" s="117"/>
      <c r="FSY109" s="117"/>
      <c r="FSZ109" s="117"/>
      <c r="FTA109" s="117"/>
      <c r="FTB109" s="117"/>
      <c r="FTC109" s="117"/>
      <c r="FTD109" s="117"/>
      <c r="FTE109" s="117"/>
      <c r="FTF109" s="117"/>
      <c r="FTG109" s="117"/>
      <c r="FTH109" s="117"/>
      <c r="FTI109" s="117"/>
      <c r="FTJ109" s="117"/>
      <c r="FTK109" s="117"/>
      <c r="FTL109" s="117"/>
      <c r="FTM109" s="117"/>
      <c r="FTN109" s="117"/>
      <c r="FTO109" s="117"/>
      <c r="FTP109" s="117"/>
      <c r="FTQ109" s="117"/>
      <c r="FTR109" s="117"/>
      <c r="FTS109" s="117"/>
      <c r="FTT109" s="117"/>
      <c r="FTU109" s="117"/>
      <c r="FTV109" s="117"/>
      <c r="FTW109" s="117"/>
      <c r="FTX109" s="117"/>
      <c r="FTY109" s="117"/>
      <c r="FTZ109" s="117"/>
      <c r="FUA109" s="117"/>
      <c r="FUB109" s="117"/>
      <c r="FUC109" s="117"/>
      <c r="FUD109" s="117"/>
      <c r="FUE109" s="117"/>
      <c r="FUF109" s="117"/>
      <c r="FUG109" s="117"/>
      <c r="FUH109" s="117"/>
      <c r="FUI109" s="117"/>
      <c r="FUJ109" s="117"/>
      <c r="FUK109" s="117"/>
      <c r="FUL109" s="117"/>
      <c r="FUM109" s="117"/>
      <c r="FUN109" s="117"/>
      <c r="FUO109" s="117"/>
      <c r="FUP109" s="117"/>
      <c r="FUQ109" s="117"/>
      <c r="FUR109" s="117"/>
      <c r="FUS109" s="117"/>
      <c r="FUT109" s="117"/>
      <c r="FUU109" s="117"/>
      <c r="FUV109" s="117"/>
      <c r="FUW109" s="117"/>
      <c r="FUX109" s="117"/>
      <c r="FUY109" s="117"/>
      <c r="FUZ109" s="117"/>
      <c r="FVA109" s="117"/>
      <c r="FVB109" s="117"/>
      <c r="FVC109" s="117"/>
      <c r="FVD109" s="117"/>
      <c r="FVE109" s="117"/>
      <c r="FVF109" s="117"/>
      <c r="FVG109" s="117"/>
      <c r="FVH109" s="117"/>
      <c r="FVI109" s="117"/>
      <c r="FVJ109" s="117"/>
      <c r="FVK109" s="117"/>
      <c r="FVL109" s="117"/>
      <c r="FVM109" s="117"/>
      <c r="FVN109" s="117"/>
      <c r="FVO109" s="117"/>
      <c r="FVP109" s="117"/>
      <c r="FVQ109" s="117"/>
      <c r="FVR109" s="117"/>
      <c r="FVS109" s="117"/>
      <c r="FVT109" s="117"/>
      <c r="FVU109" s="117"/>
      <c r="FVV109" s="117"/>
      <c r="FVW109" s="117"/>
      <c r="FVX109" s="117"/>
      <c r="FVY109" s="117"/>
      <c r="FVZ109" s="117"/>
      <c r="FWA109" s="117"/>
      <c r="FWB109" s="117"/>
      <c r="FWC109" s="117"/>
      <c r="FWD109" s="117"/>
      <c r="FWE109" s="117"/>
      <c r="FWF109" s="117"/>
      <c r="FWG109" s="117"/>
      <c r="FWH109" s="117"/>
      <c r="FWI109" s="117"/>
      <c r="FWJ109" s="117"/>
      <c r="FWK109" s="117"/>
      <c r="FWL109" s="117"/>
      <c r="FWM109" s="117"/>
      <c r="FWN109" s="117"/>
      <c r="FWO109" s="117"/>
      <c r="FWP109" s="117"/>
      <c r="FWQ109" s="117"/>
      <c r="FWR109" s="117"/>
      <c r="FWS109" s="117"/>
      <c r="FWT109" s="117"/>
      <c r="FWU109" s="117"/>
      <c r="FWV109" s="117"/>
      <c r="FWW109" s="117"/>
      <c r="FWX109" s="117"/>
      <c r="FWY109" s="117"/>
      <c r="FWZ109" s="117"/>
      <c r="FXA109" s="117"/>
      <c r="FXB109" s="117"/>
      <c r="FXC109" s="117"/>
      <c r="FXD109" s="117"/>
      <c r="FXE109" s="117"/>
      <c r="FXF109" s="117"/>
      <c r="FXG109" s="117"/>
      <c r="FXH109" s="117"/>
      <c r="FXI109" s="117"/>
      <c r="FXJ109" s="117"/>
      <c r="FXK109" s="117"/>
      <c r="FXL109" s="117"/>
      <c r="FXM109" s="117"/>
      <c r="FXN109" s="117"/>
      <c r="FXO109" s="117"/>
      <c r="FXP109" s="117"/>
      <c r="FXQ109" s="117"/>
      <c r="FXR109" s="117"/>
      <c r="FXS109" s="117"/>
      <c r="FXT109" s="117"/>
      <c r="FXU109" s="117"/>
      <c r="FXV109" s="117"/>
      <c r="FXW109" s="117"/>
      <c r="FXX109" s="117"/>
      <c r="FXY109" s="117"/>
      <c r="FXZ109" s="117"/>
      <c r="FYA109" s="117"/>
      <c r="FYB109" s="117"/>
      <c r="FYC109" s="117"/>
      <c r="FYD109" s="117"/>
      <c r="FYE109" s="117"/>
      <c r="FYF109" s="117"/>
      <c r="FYG109" s="117"/>
      <c r="FYH109" s="117"/>
      <c r="FYI109" s="117"/>
      <c r="FYJ109" s="117"/>
      <c r="FYK109" s="117"/>
      <c r="FYL109" s="117"/>
      <c r="FYM109" s="117"/>
      <c r="FYN109" s="117"/>
      <c r="FYO109" s="117"/>
      <c r="FYP109" s="117"/>
      <c r="FYQ109" s="117"/>
      <c r="FYR109" s="117"/>
      <c r="FYS109" s="117"/>
      <c r="FYT109" s="117"/>
      <c r="FYU109" s="117"/>
      <c r="FYV109" s="117"/>
      <c r="FYW109" s="117"/>
      <c r="FYX109" s="117"/>
      <c r="FYY109" s="117"/>
      <c r="FYZ109" s="117"/>
      <c r="FZA109" s="117"/>
      <c r="FZB109" s="117"/>
      <c r="FZC109" s="117"/>
      <c r="FZD109" s="117"/>
      <c r="FZE109" s="117"/>
      <c r="FZF109" s="117"/>
      <c r="FZG109" s="117"/>
      <c r="FZH109" s="117"/>
      <c r="FZI109" s="117"/>
      <c r="FZJ109" s="117"/>
      <c r="FZK109" s="117"/>
      <c r="FZL109" s="117"/>
      <c r="FZM109" s="117"/>
      <c r="FZN109" s="117"/>
      <c r="FZO109" s="117"/>
      <c r="FZP109" s="117"/>
      <c r="FZQ109" s="117"/>
      <c r="FZR109" s="117"/>
      <c r="FZS109" s="117"/>
      <c r="FZT109" s="117"/>
      <c r="FZU109" s="117"/>
      <c r="FZV109" s="117"/>
      <c r="FZW109" s="117"/>
      <c r="FZX109" s="117"/>
      <c r="FZY109" s="117"/>
      <c r="FZZ109" s="117"/>
      <c r="GAA109" s="117"/>
      <c r="GAB109" s="117"/>
      <c r="GAC109" s="117"/>
      <c r="GAD109" s="117"/>
      <c r="GAE109" s="117"/>
      <c r="GAF109" s="117"/>
      <c r="GAG109" s="117"/>
      <c r="GAH109" s="117"/>
      <c r="GAI109" s="117"/>
      <c r="GAJ109" s="117"/>
      <c r="GAK109" s="117"/>
      <c r="GAL109" s="117"/>
      <c r="GAM109" s="117"/>
      <c r="GAN109" s="117"/>
      <c r="GAO109" s="117"/>
      <c r="GAP109" s="117"/>
      <c r="GAQ109" s="117"/>
      <c r="GAR109" s="117"/>
      <c r="GAS109" s="117"/>
      <c r="GAT109" s="117"/>
      <c r="GAU109" s="117"/>
      <c r="GAV109" s="117"/>
      <c r="GAW109" s="117"/>
      <c r="GAX109" s="117"/>
      <c r="GAY109" s="117"/>
      <c r="GAZ109" s="117"/>
      <c r="GBA109" s="117"/>
      <c r="GBB109" s="117"/>
      <c r="GBC109" s="117"/>
      <c r="GBD109" s="117"/>
      <c r="GBE109" s="117"/>
      <c r="GBF109" s="117"/>
      <c r="GBG109" s="117"/>
      <c r="GBH109" s="117"/>
      <c r="GBI109" s="117"/>
      <c r="GBJ109" s="117"/>
      <c r="GBK109" s="117"/>
      <c r="GBL109" s="117"/>
      <c r="GBM109" s="117"/>
      <c r="GBN109" s="117"/>
      <c r="GBO109" s="117"/>
      <c r="GBP109" s="117"/>
      <c r="GBQ109" s="117"/>
      <c r="GBR109" s="117"/>
      <c r="GBS109" s="117"/>
      <c r="GBT109" s="117"/>
      <c r="GBU109" s="117"/>
      <c r="GBV109" s="117"/>
      <c r="GBW109" s="117"/>
      <c r="GBX109" s="117"/>
      <c r="GBY109" s="117"/>
      <c r="GBZ109" s="117"/>
      <c r="GCA109" s="117"/>
      <c r="GCB109" s="117"/>
      <c r="GCC109" s="117"/>
      <c r="GCD109" s="117"/>
      <c r="GCE109" s="117"/>
      <c r="GCF109" s="117"/>
      <c r="GCG109" s="117"/>
      <c r="GCH109" s="117"/>
      <c r="GCI109" s="117"/>
      <c r="GCJ109" s="117"/>
      <c r="GCK109" s="117"/>
      <c r="GCL109" s="117"/>
      <c r="GCM109" s="117"/>
      <c r="GCN109" s="117"/>
      <c r="GCO109" s="117"/>
      <c r="GCP109" s="117"/>
      <c r="GCQ109" s="117"/>
      <c r="GCR109" s="117"/>
      <c r="GCS109" s="117"/>
      <c r="GCT109" s="117"/>
      <c r="GCU109" s="117"/>
      <c r="GCV109" s="117"/>
      <c r="GCW109" s="117"/>
      <c r="GCX109" s="117"/>
      <c r="GCY109" s="117"/>
      <c r="GCZ109" s="117"/>
      <c r="GDA109" s="117"/>
      <c r="GDB109" s="117"/>
      <c r="GDC109" s="117"/>
      <c r="GDD109" s="117"/>
      <c r="GDE109" s="117"/>
      <c r="GDF109" s="117"/>
      <c r="GDG109" s="117"/>
      <c r="GDH109" s="117"/>
      <c r="GDI109" s="117"/>
      <c r="GDJ109" s="117"/>
      <c r="GDK109" s="117"/>
      <c r="GDL109" s="117"/>
      <c r="GDM109" s="117"/>
      <c r="GDN109" s="117"/>
      <c r="GDO109" s="117"/>
      <c r="GDP109" s="117"/>
      <c r="GDQ109" s="117"/>
      <c r="GDR109" s="117"/>
      <c r="GDS109" s="117"/>
      <c r="GDT109" s="117"/>
      <c r="GDU109" s="117"/>
      <c r="GDV109" s="117"/>
      <c r="GDW109" s="117"/>
      <c r="GDX109" s="117"/>
      <c r="GDY109" s="117"/>
      <c r="GDZ109" s="117"/>
      <c r="GEA109" s="117"/>
      <c r="GEB109" s="117"/>
      <c r="GEC109" s="117"/>
      <c r="GED109" s="117"/>
      <c r="GEE109" s="117"/>
      <c r="GEF109" s="117"/>
      <c r="GEG109" s="117"/>
      <c r="GEH109" s="117"/>
      <c r="GEI109" s="117"/>
      <c r="GEJ109" s="117"/>
      <c r="GEK109" s="117"/>
      <c r="GEL109" s="117"/>
      <c r="GEM109" s="117"/>
      <c r="GEN109" s="117"/>
      <c r="GEO109" s="117"/>
      <c r="GEP109" s="117"/>
      <c r="GEQ109" s="117"/>
      <c r="GER109" s="117"/>
      <c r="GES109" s="117"/>
      <c r="GET109" s="117"/>
      <c r="GEU109" s="117"/>
      <c r="GEV109" s="117"/>
      <c r="GEW109" s="117"/>
      <c r="GEX109" s="117"/>
      <c r="GEY109" s="117"/>
      <c r="GEZ109" s="117"/>
      <c r="GFA109" s="117"/>
      <c r="GFB109" s="117"/>
      <c r="GFC109" s="117"/>
      <c r="GFD109" s="117"/>
      <c r="GFE109" s="117"/>
      <c r="GFF109" s="117"/>
      <c r="GFG109" s="117"/>
      <c r="GFH109" s="117"/>
      <c r="GFI109" s="117"/>
      <c r="GFJ109" s="117"/>
      <c r="GFK109" s="117"/>
      <c r="GFL109" s="117"/>
      <c r="GFM109" s="117"/>
      <c r="GFN109" s="117"/>
      <c r="GFO109" s="117"/>
      <c r="GFP109" s="117"/>
      <c r="GFQ109" s="117"/>
      <c r="GFR109" s="117"/>
      <c r="GFS109" s="117"/>
      <c r="GFT109" s="117"/>
      <c r="GFU109" s="117"/>
      <c r="GFV109" s="117"/>
      <c r="GFW109" s="117"/>
      <c r="GFX109" s="117"/>
      <c r="GFY109" s="117"/>
      <c r="GFZ109" s="117"/>
      <c r="GGA109" s="117"/>
      <c r="GGB109" s="117"/>
      <c r="GGC109" s="117"/>
      <c r="GGD109" s="117"/>
      <c r="GGE109" s="117"/>
      <c r="GGF109" s="117"/>
      <c r="GGG109" s="117"/>
      <c r="GGH109" s="117"/>
      <c r="GGI109" s="117"/>
      <c r="GGJ109" s="117"/>
      <c r="GGK109" s="117"/>
      <c r="GGL109" s="117"/>
      <c r="GGM109" s="117"/>
      <c r="GGN109" s="117"/>
      <c r="GGO109" s="117"/>
      <c r="GGP109" s="117"/>
      <c r="GGQ109" s="117"/>
      <c r="GGR109" s="117"/>
      <c r="GGS109" s="117"/>
      <c r="GGT109" s="117"/>
      <c r="GGU109" s="117"/>
      <c r="GGV109" s="117"/>
      <c r="GGW109" s="117"/>
      <c r="GGX109" s="117"/>
      <c r="GGY109" s="117"/>
      <c r="GGZ109" s="117"/>
      <c r="GHA109" s="117"/>
      <c r="GHB109" s="117"/>
      <c r="GHC109" s="117"/>
      <c r="GHD109" s="117"/>
      <c r="GHE109" s="117"/>
      <c r="GHF109" s="117"/>
      <c r="GHG109" s="117"/>
      <c r="GHH109" s="117"/>
      <c r="GHI109" s="117"/>
      <c r="GHJ109" s="117"/>
      <c r="GHK109" s="117"/>
      <c r="GHL109" s="117"/>
      <c r="GHM109" s="117"/>
      <c r="GHN109" s="117"/>
      <c r="GHO109" s="117"/>
      <c r="GHP109" s="117"/>
      <c r="GHQ109" s="117"/>
      <c r="GHR109" s="117"/>
      <c r="GHS109" s="117"/>
      <c r="GHT109" s="117"/>
      <c r="GHU109" s="117"/>
      <c r="GHV109" s="117"/>
      <c r="GHW109" s="117"/>
      <c r="GHX109" s="117"/>
      <c r="GHY109" s="117"/>
      <c r="GHZ109" s="117"/>
      <c r="GIA109" s="117"/>
      <c r="GIB109" s="117"/>
      <c r="GIC109" s="117"/>
      <c r="GID109" s="117"/>
      <c r="GIE109" s="117"/>
      <c r="GIF109" s="117"/>
      <c r="GIG109" s="117"/>
      <c r="GIH109" s="117"/>
      <c r="GII109" s="117"/>
      <c r="GIJ109" s="117"/>
      <c r="GIK109" s="117"/>
      <c r="GIL109" s="117"/>
      <c r="GIM109" s="117"/>
      <c r="GIN109" s="117"/>
      <c r="GIO109" s="117"/>
      <c r="GIP109" s="117"/>
      <c r="GIQ109" s="117"/>
      <c r="GIR109" s="117"/>
      <c r="GIS109" s="117"/>
      <c r="GIT109" s="117"/>
      <c r="GIU109" s="117"/>
      <c r="GIV109" s="117"/>
      <c r="GIW109" s="117"/>
      <c r="GIX109" s="117"/>
      <c r="GIY109" s="117"/>
      <c r="GIZ109" s="117"/>
      <c r="GJA109" s="117"/>
      <c r="GJB109" s="117"/>
      <c r="GJC109" s="117"/>
      <c r="GJD109" s="117"/>
      <c r="GJE109" s="117"/>
      <c r="GJF109" s="117"/>
      <c r="GJG109" s="117"/>
      <c r="GJH109" s="117"/>
      <c r="GJI109" s="117"/>
      <c r="GJJ109" s="117"/>
      <c r="GJK109" s="117"/>
      <c r="GJL109" s="117"/>
      <c r="GJM109" s="117"/>
      <c r="GJN109" s="117"/>
      <c r="GJO109" s="117"/>
      <c r="GJP109" s="117"/>
      <c r="GJQ109" s="117"/>
      <c r="GJR109" s="117"/>
      <c r="GJS109" s="117"/>
      <c r="GJT109" s="117"/>
      <c r="GJU109" s="117"/>
      <c r="GJV109" s="117"/>
      <c r="GJW109" s="117"/>
      <c r="GJX109" s="117"/>
      <c r="GJY109" s="117"/>
      <c r="GJZ109" s="117"/>
      <c r="GKA109" s="117"/>
      <c r="GKB109" s="117"/>
      <c r="GKC109" s="117"/>
      <c r="GKD109" s="117"/>
      <c r="GKE109" s="117"/>
      <c r="GKF109" s="117"/>
      <c r="GKG109" s="117"/>
      <c r="GKH109" s="117"/>
      <c r="GKI109" s="117"/>
      <c r="GKJ109" s="117"/>
      <c r="GKK109" s="117"/>
      <c r="GKL109" s="117"/>
      <c r="GKM109" s="117"/>
      <c r="GKN109" s="117"/>
      <c r="GKO109" s="117"/>
      <c r="GKP109" s="117"/>
      <c r="GKQ109" s="117"/>
      <c r="GKR109" s="117"/>
      <c r="GKS109" s="117"/>
      <c r="GKT109" s="117"/>
      <c r="GKU109" s="117"/>
      <c r="GKV109" s="117"/>
      <c r="GKW109" s="117"/>
      <c r="GKX109" s="117"/>
      <c r="GKY109" s="117"/>
      <c r="GKZ109" s="117"/>
      <c r="GLA109" s="117"/>
      <c r="GLB109" s="117"/>
      <c r="GLC109" s="117"/>
      <c r="GLD109" s="117"/>
      <c r="GLE109" s="117"/>
      <c r="GLF109" s="117"/>
      <c r="GLG109" s="117"/>
      <c r="GLH109" s="117"/>
      <c r="GLI109" s="117"/>
      <c r="GLJ109" s="117"/>
      <c r="GLK109" s="117"/>
      <c r="GLL109" s="117"/>
      <c r="GLM109" s="117"/>
      <c r="GLN109" s="117"/>
      <c r="GLO109" s="117"/>
      <c r="GLP109" s="117"/>
      <c r="GLQ109" s="117"/>
      <c r="GLR109" s="117"/>
      <c r="GLS109" s="117"/>
      <c r="GLT109" s="117"/>
      <c r="GLU109" s="117"/>
      <c r="GLV109" s="117"/>
      <c r="GLW109" s="117"/>
      <c r="GLX109" s="117"/>
      <c r="GLY109" s="117"/>
      <c r="GLZ109" s="117"/>
      <c r="GMA109" s="117"/>
      <c r="GMB109" s="117"/>
      <c r="GMC109" s="117"/>
      <c r="GMD109" s="117"/>
      <c r="GME109" s="117"/>
      <c r="GMF109" s="117"/>
      <c r="GMG109" s="117"/>
      <c r="GMH109" s="117"/>
      <c r="GMI109" s="117"/>
      <c r="GMJ109" s="117"/>
      <c r="GMK109" s="117"/>
      <c r="GML109" s="117"/>
      <c r="GMM109" s="117"/>
      <c r="GMN109" s="117"/>
      <c r="GMO109" s="117"/>
      <c r="GMP109" s="117"/>
      <c r="GMQ109" s="117"/>
      <c r="GMR109" s="117"/>
      <c r="GMS109" s="117"/>
      <c r="GMT109" s="117"/>
      <c r="GMU109" s="117"/>
      <c r="GMV109" s="117"/>
      <c r="GMW109" s="117"/>
      <c r="GMX109" s="117"/>
      <c r="GMY109" s="117"/>
      <c r="GMZ109" s="117"/>
      <c r="GNA109" s="117"/>
      <c r="GNB109" s="117"/>
      <c r="GNC109" s="117"/>
      <c r="GND109" s="117"/>
      <c r="GNE109" s="117"/>
      <c r="GNF109" s="117"/>
      <c r="GNG109" s="117"/>
      <c r="GNH109" s="117"/>
      <c r="GNI109" s="117"/>
      <c r="GNJ109" s="117"/>
      <c r="GNK109" s="117"/>
      <c r="GNL109" s="117"/>
      <c r="GNM109" s="117"/>
      <c r="GNN109" s="117"/>
      <c r="GNO109" s="117"/>
      <c r="GNP109" s="117"/>
      <c r="GNQ109" s="117"/>
      <c r="GNR109" s="117"/>
      <c r="GNS109" s="117"/>
      <c r="GNT109" s="117"/>
      <c r="GNU109" s="117"/>
      <c r="GNV109" s="117"/>
      <c r="GNW109" s="117"/>
      <c r="GNX109" s="117"/>
      <c r="GNY109" s="117"/>
      <c r="GNZ109" s="117"/>
      <c r="GOA109" s="117"/>
      <c r="GOB109" s="117"/>
      <c r="GOC109" s="117"/>
      <c r="GOD109" s="117"/>
      <c r="GOE109" s="117"/>
      <c r="GOF109" s="117"/>
      <c r="GOG109" s="117"/>
      <c r="GOH109" s="117"/>
      <c r="GOI109" s="117"/>
      <c r="GOJ109" s="117"/>
      <c r="GOK109" s="117"/>
      <c r="GOL109" s="117"/>
      <c r="GOM109" s="117"/>
      <c r="GON109" s="117"/>
      <c r="GOO109" s="117"/>
      <c r="GOP109" s="117"/>
      <c r="GOQ109" s="117"/>
      <c r="GOR109" s="117"/>
      <c r="GOS109" s="117"/>
      <c r="GOT109" s="117"/>
      <c r="GOU109" s="117"/>
      <c r="GOV109" s="117"/>
      <c r="GOW109" s="117"/>
      <c r="GOX109" s="117"/>
      <c r="GOY109" s="117"/>
      <c r="GOZ109" s="117"/>
      <c r="GPA109" s="117"/>
      <c r="GPB109" s="117"/>
      <c r="GPC109" s="117"/>
      <c r="GPD109" s="117"/>
      <c r="GPE109" s="117"/>
      <c r="GPF109" s="117"/>
      <c r="GPG109" s="117"/>
      <c r="GPH109" s="117"/>
      <c r="GPI109" s="117"/>
      <c r="GPJ109" s="117"/>
      <c r="GPK109" s="117"/>
      <c r="GPL109" s="117"/>
      <c r="GPM109" s="117"/>
      <c r="GPN109" s="117"/>
      <c r="GPO109" s="117"/>
      <c r="GPP109" s="117"/>
      <c r="GPQ109" s="117"/>
      <c r="GPR109" s="117"/>
      <c r="GPS109" s="117"/>
      <c r="GPT109" s="117"/>
      <c r="GPU109" s="117"/>
      <c r="GPV109" s="117"/>
      <c r="GPW109" s="117"/>
      <c r="GPX109" s="117"/>
      <c r="GPY109" s="117"/>
      <c r="GPZ109" s="117"/>
      <c r="GQA109" s="117"/>
      <c r="GQB109" s="117"/>
      <c r="GQC109" s="117"/>
      <c r="GQD109" s="117"/>
      <c r="GQE109" s="117"/>
      <c r="GQF109" s="117"/>
      <c r="GQG109" s="117"/>
      <c r="GQH109" s="117"/>
      <c r="GQI109" s="117"/>
      <c r="GQJ109" s="117"/>
      <c r="GQK109" s="117"/>
      <c r="GQL109" s="117"/>
      <c r="GQM109" s="117"/>
      <c r="GQN109" s="117"/>
      <c r="GQO109" s="117"/>
      <c r="GQP109" s="117"/>
      <c r="GQQ109" s="117"/>
      <c r="GQR109" s="117"/>
      <c r="GQS109" s="117"/>
      <c r="GQT109" s="117"/>
      <c r="GQU109" s="117"/>
      <c r="GQV109" s="117"/>
      <c r="GQW109" s="117"/>
      <c r="GQX109" s="117"/>
      <c r="GQY109" s="117"/>
      <c r="GQZ109" s="117"/>
      <c r="GRA109" s="117"/>
      <c r="GRB109" s="117"/>
      <c r="GRC109" s="117"/>
      <c r="GRD109" s="117"/>
      <c r="GRE109" s="117"/>
      <c r="GRF109" s="117"/>
      <c r="GRG109" s="117"/>
      <c r="GRH109" s="117"/>
      <c r="GRI109" s="117"/>
      <c r="GRJ109" s="117"/>
      <c r="GRK109" s="117"/>
      <c r="GRL109" s="117"/>
      <c r="GRM109" s="117"/>
      <c r="GRN109" s="117"/>
      <c r="GRO109" s="117"/>
      <c r="GRP109" s="117"/>
      <c r="GRQ109" s="117"/>
      <c r="GRR109" s="117"/>
      <c r="GRS109" s="117"/>
      <c r="GRT109" s="117"/>
      <c r="GRU109" s="117"/>
      <c r="GRV109" s="117"/>
      <c r="GRW109" s="117"/>
      <c r="GRX109" s="117"/>
      <c r="GRY109" s="117"/>
      <c r="GRZ109" s="117"/>
      <c r="GSA109" s="117"/>
      <c r="GSB109" s="117"/>
      <c r="GSC109" s="117"/>
      <c r="GSD109" s="117"/>
      <c r="GSE109" s="117"/>
      <c r="GSF109" s="117"/>
      <c r="GSG109" s="117"/>
      <c r="GSH109" s="117"/>
      <c r="GSI109" s="117"/>
      <c r="GSJ109" s="117"/>
      <c r="GSK109" s="117"/>
      <c r="GSL109" s="117"/>
      <c r="GSM109" s="117"/>
      <c r="GSN109" s="117"/>
      <c r="GSO109" s="117"/>
      <c r="GSP109" s="117"/>
      <c r="GSQ109" s="117"/>
      <c r="GSR109" s="117"/>
      <c r="GSS109" s="117"/>
      <c r="GST109" s="117"/>
      <c r="GSU109" s="117"/>
      <c r="GSV109" s="117"/>
      <c r="GSW109" s="117"/>
      <c r="GSX109" s="117"/>
      <c r="GSY109" s="117"/>
      <c r="GSZ109" s="117"/>
      <c r="GTA109" s="117"/>
      <c r="GTB109" s="117"/>
      <c r="GTC109" s="117"/>
      <c r="GTD109" s="117"/>
      <c r="GTE109" s="117"/>
      <c r="GTF109" s="117"/>
      <c r="GTG109" s="117"/>
      <c r="GTH109" s="117"/>
      <c r="GTI109" s="117"/>
      <c r="GTJ109" s="117"/>
      <c r="GTK109" s="117"/>
      <c r="GTL109" s="117"/>
      <c r="GTM109" s="117"/>
      <c r="GTN109" s="117"/>
      <c r="GTO109" s="117"/>
      <c r="GTP109" s="117"/>
      <c r="GTQ109" s="117"/>
      <c r="GTR109" s="117"/>
      <c r="GTS109" s="117"/>
      <c r="GTT109" s="117"/>
      <c r="GTU109" s="117"/>
      <c r="GTV109" s="117"/>
      <c r="GTW109" s="117"/>
      <c r="GTX109" s="117"/>
      <c r="GTY109" s="117"/>
      <c r="GTZ109" s="117"/>
      <c r="GUA109" s="117"/>
      <c r="GUB109" s="117"/>
      <c r="GUC109" s="117"/>
      <c r="GUD109" s="117"/>
      <c r="GUE109" s="117"/>
      <c r="GUF109" s="117"/>
      <c r="GUG109" s="117"/>
      <c r="GUH109" s="117"/>
      <c r="GUI109" s="117"/>
      <c r="GUJ109" s="117"/>
      <c r="GUK109" s="117"/>
      <c r="GUL109" s="117"/>
      <c r="GUM109" s="117"/>
      <c r="GUN109" s="117"/>
      <c r="GUO109" s="117"/>
      <c r="GUP109" s="117"/>
      <c r="GUQ109" s="117"/>
      <c r="GUR109" s="117"/>
      <c r="GUS109" s="117"/>
      <c r="GUT109" s="117"/>
      <c r="GUU109" s="117"/>
      <c r="GUV109" s="117"/>
      <c r="GUW109" s="117"/>
      <c r="GUX109" s="117"/>
      <c r="GUY109" s="117"/>
      <c r="GUZ109" s="117"/>
      <c r="GVA109" s="117"/>
      <c r="GVB109" s="117"/>
      <c r="GVC109" s="117"/>
      <c r="GVD109" s="117"/>
      <c r="GVE109" s="117"/>
      <c r="GVF109" s="117"/>
      <c r="GVG109" s="117"/>
      <c r="GVH109" s="117"/>
      <c r="GVI109" s="117"/>
      <c r="GVJ109" s="117"/>
      <c r="GVK109" s="117"/>
      <c r="GVL109" s="117"/>
      <c r="GVM109" s="117"/>
      <c r="GVN109" s="117"/>
      <c r="GVO109" s="117"/>
      <c r="GVP109" s="117"/>
      <c r="GVQ109" s="117"/>
      <c r="GVR109" s="117"/>
      <c r="GVS109" s="117"/>
      <c r="GVT109" s="117"/>
      <c r="GVU109" s="117"/>
      <c r="GVV109" s="117"/>
      <c r="GVW109" s="117"/>
      <c r="GVX109" s="117"/>
      <c r="GVY109" s="117"/>
      <c r="GVZ109" s="117"/>
      <c r="GWA109" s="117"/>
      <c r="GWB109" s="117"/>
      <c r="GWC109" s="117"/>
      <c r="GWD109" s="117"/>
      <c r="GWE109" s="117"/>
      <c r="GWF109" s="117"/>
      <c r="GWG109" s="117"/>
      <c r="GWH109" s="117"/>
      <c r="GWI109" s="117"/>
      <c r="GWJ109" s="117"/>
      <c r="GWK109" s="117"/>
      <c r="GWL109" s="117"/>
      <c r="GWM109" s="117"/>
      <c r="GWN109" s="117"/>
      <c r="GWO109" s="117"/>
      <c r="GWP109" s="117"/>
      <c r="GWQ109" s="117"/>
      <c r="GWR109" s="117"/>
      <c r="GWS109" s="117"/>
      <c r="GWT109" s="117"/>
      <c r="GWU109" s="117"/>
      <c r="GWV109" s="117"/>
      <c r="GWW109" s="117"/>
      <c r="GWX109" s="117"/>
      <c r="GWY109" s="117"/>
      <c r="GWZ109" s="117"/>
      <c r="GXA109" s="117"/>
      <c r="GXB109" s="117"/>
      <c r="GXC109" s="117"/>
      <c r="GXD109" s="117"/>
      <c r="GXE109" s="117"/>
      <c r="GXF109" s="117"/>
      <c r="GXG109" s="117"/>
      <c r="GXH109" s="117"/>
      <c r="GXI109" s="117"/>
      <c r="GXJ109" s="117"/>
      <c r="GXK109" s="117"/>
      <c r="GXL109" s="117"/>
      <c r="GXM109" s="117"/>
      <c r="GXN109" s="117"/>
      <c r="GXO109" s="117"/>
      <c r="GXP109" s="117"/>
      <c r="GXQ109" s="117"/>
      <c r="GXR109" s="117"/>
      <c r="GXS109" s="117"/>
      <c r="GXT109" s="117"/>
      <c r="GXU109" s="117"/>
      <c r="GXV109" s="117"/>
      <c r="GXW109" s="117"/>
      <c r="GXX109" s="117"/>
      <c r="GXY109" s="117"/>
      <c r="GXZ109" s="117"/>
      <c r="GYA109" s="117"/>
      <c r="GYB109" s="117"/>
      <c r="GYC109" s="117"/>
      <c r="GYD109" s="117"/>
      <c r="GYE109" s="117"/>
      <c r="GYF109" s="117"/>
      <c r="GYG109" s="117"/>
      <c r="GYH109" s="117"/>
      <c r="GYI109" s="117"/>
      <c r="GYJ109" s="117"/>
      <c r="GYK109" s="117"/>
      <c r="GYL109" s="117"/>
      <c r="GYM109" s="117"/>
      <c r="GYN109" s="117"/>
      <c r="GYO109" s="117"/>
      <c r="GYP109" s="117"/>
      <c r="GYQ109" s="117"/>
      <c r="GYR109" s="117"/>
      <c r="GYS109" s="117"/>
      <c r="GYT109" s="117"/>
      <c r="GYU109" s="117"/>
      <c r="GYV109" s="117"/>
      <c r="GYW109" s="117"/>
      <c r="GYX109" s="117"/>
      <c r="GYY109" s="117"/>
      <c r="GYZ109" s="117"/>
      <c r="GZA109" s="117"/>
      <c r="GZB109" s="117"/>
      <c r="GZC109" s="117"/>
      <c r="GZD109" s="117"/>
      <c r="GZE109" s="117"/>
      <c r="GZF109" s="117"/>
      <c r="GZG109" s="117"/>
      <c r="GZH109" s="117"/>
      <c r="GZI109" s="117"/>
      <c r="GZJ109" s="117"/>
      <c r="GZK109" s="117"/>
      <c r="GZL109" s="117"/>
      <c r="GZM109" s="117"/>
      <c r="GZN109" s="117"/>
      <c r="GZO109" s="117"/>
      <c r="GZP109" s="117"/>
      <c r="GZQ109" s="117"/>
      <c r="GZR109" s="117"/>
      <c r="GZS109" s="117"/>
      <c r="GZT109" s="117"/>
      <c r="GZU109" s="117"/>
      <c r="GZV109" s="117"/>
      <c r="GZW109" s="117"/>
      <c r="GZX109" s="117"/>
      <c r="GZY109" s="117"/>
      <c r="GZZ109" s="117"/>
      <c r="HAA109" s="117"/>
      <c r="HAB109" s="117"/>
      <c r="HAC109" s="117"/>
      <c r="HAD109" s="117"/>
      <c r="HAE109" s="117"/>
      <c r="HAF109" s="117"/>
      <c r="HAG109" s="117"/>
      <c r="HAH109" s="117"/>
      <c r="HAI109" s="117"/>
      <c r="HAJ109" s="117"/>
      <c r="HAK109" s="117"/>
      <c r="HAL109" s="117"/>
      <c r="HAM109" s="117"/>
      <c r="HAN109" s="117"/>
      <c r="HAO109" s="117"/>
      <c r="HAP109" s="117"/>
      <c r="HAQ109" s="117"/>
      <c r="HAR109" s="117"/>
      <c r="HAS109" s="117"/>
      <c r="HAT109" s="117"/>
      <c r="HAU109" s="117"/>
      <c r="HAV109" s="117"/>
      <c r="HAW109" s="117"/>
      <c r="HAX109" s="117"/>
      <c r="HAY109" s="117"/>
      <c r="HAZ109" s="117"/>
      <c r="HBA109" s="117"/>
      <c r="HBB109" s="117"/>
      <c r="HBC109" s="117"/>
      <c r="HBD109" s="117"/>
      <c r="HBE109" s="117"/>
      <c r="HBF109" s="117"/>
      <c r="HBG109" s="117"/>
      <c r="HBH109" s="117"/>
      <c r="HBI109" s="117"/>
      <c r="HBJ109" s="117"/>
      <c r="HBK109" s="117"/>
      <c r="HBL109" s="117"/>
      <c r="HBM109" s="117"/>
      <c r="HBN109" s="117"/>
      <c r="HBO109" s="117"/>
      <c r="HBP109" s="117"/>
      <c r="HBQ109" s="117"/>
      <c r="HBR109" s="117"/>
      <c r="HBS109" s="117"/>
      <c r="HBT109" s="117"/>
      <c r="HBU109" s="117"/>
      <c r="HBV109" s="117"/>
      <c r="HBW109" s="117"/>
      <c r="HBX109" s="117"/>
      <c r="HBY109" s="117"/>
      <c r="HBZ109" s="117"/>
      <c r="HCA109" s="117"/>
      <c r="HCB109" s="117"/>
      <c r="HCC109" s="117"/>
      <c r="HCD109" s="117"/>
      <c r="HCE109" s="117"/>
      <c r="HCF109" s="117"/>
      <c r="HCG109" s="117"/>
      <c r="HCH109" s="117"/>
      <c r="HCI109" s="117"/>
      <c r="HCJ109" s="117"/>
      <c r="HCK109" s="117"/>
      <c r="HCL109" s="117"/>
      <c r="HCM109" s="117"/>
      <c r="HCN109" s="117"/>
      <c r="HCO109" s="117"/>
      <c r="HCP109" s="117"/>
      <c r="HCQ109" s="117"/>
      <c r="HCR109" s="117"/>
      <c r="HCS109" s="117"/>
      <c r="HCT109" s="117"/>
      <c r="HCU109" s="117"/>
      <c r="HCV109" s="117"/>
      <c r="HCW109" s="117"/>
      <c r="HCX109" s="117"/>
      <c r="HCY109" s="117"/>
      <c r="HCZ109" s="117"/>
      <c r="HDA109" s="117"/>
      <c r="HDB109" s="117"/>
      <c r="HDC109" s="117"/>
      <c r="HDD109" s="117"/>
      <c r="HDE109" s="117"/>
      <c r="HDF109" s="117"/>
      <c r="HDG109" s="117"/>
      <c r="HDH109" s="117"/>
      <c r="HDI109" s="117"/>
      <c r="HDJ109" s="117"/>
      <c r="HDK109" s="117"/>
      <c r="HDL109" s="117"/>
      <c r="HDM109" s="117"/>
      <c r="HDN109" s="117"/>
      <c r="HDO109" s="117"/>
      <c r="HDP109" s="117"/>
      <c r="HDQ109" s="117"/>
      <c r="HDR109" s="117"/>
      <c r="HDS109" s="117"/>
      <c r="HDT109" s="117"/>
      <c r="HDU109" s="117"/>
      <c r="HDV109" s="117"/>
      <c r="HDW109" s="117"/>
      <c r="HDX109" s="117"/>
      <c r="HDY109" s="117"/>
      <c r="HDZ109" s="117"/>
      <c r="HEA109" s="117"/>
      <c r="HEB109" s="117"/>
      <c r="HEC109" s="117"/>
      <c r="HED109" s="117"/>
      <c r="HEE109" s="117"/>
      <c r="HEF109" s="117"/>
      <c r="HEG109" s="117"/>
      <c r="HEH109" s="117"/>
      <c r="HEI109" s="117"/>
      <c r="HEJ109" s="117"/>
      <c r="HEK109" s="117"/>
      <c r="HEL109" s="117"/>
      <c r="HEM109" s="117"/>
      <c r="HEN109" s="117"/>
      <c r="HEO109" s="117"/>
      <c r="HEP109" s="117"/>
      <c r="HEQ109" s="117"/>
      <c r="HER109" s="117"/>
      <c r="HES109" s="117"/>
      <c r="HET109" s="117"/>
      <c r="HEU109" s="117"/>
      <c r="HEV109" s="117"/>
      <c r="HEW109" s="117"/>
      <c r="HEX109" s="117"/>
      <c r="HEY109" s="117"/>
      <c r="HEZ109" s="117"/>
      <c r="HFA109" s="117"/>
      <c r="HFB109" s="117"/>
      <c r="HFC109" s="117"/>
      <c r="HFD109" s="117"/>
      <c r="HFE109" s="117"/>
      <c r="HFF109" s="117"/>
      <c r="HFG109" s="117"/>
      <c r="HFH109" s="117"/>
      <c r="HFI109" s="117"/>
      <c r="HFJ109" s="117"/>
      <c r="HFK109" s="117"/>
      <c r="HFL109" s="117"/>
      <c r="HFM109" s="117"/>
      <c r="HFN109" s="117"/>
      <c r="HFO109" s="117"/>
      <c r="HFP109" s="117"/>
      <c r="HFQ109" s="117"/>
      <c r="HFR109" s="117"/>
      <c r="HFS109" s="117"/>
      <c r="HFT109" s="117"/>
      <c r="HFU109" s="117"/>
      <c r="HFV109" s="117"/>
      <c r="HFW109" s="117"/>
      <c r="HFX109" s="117"/>
      <c r="HFY109" s="117"/>
      <c r="HFZ109" s="117"/>
      <c r="HGA109" s="117"/>
      <c r="HGB109" s="117"/>
      <c r="HGC109" s="117"/>
      <c r="HGD109" s="117"/>
      <c r="HGE109" s="117"/>
      <c r="HGF109" s="117"/>
      <c r="HGG109" s="117"/>
      <c r="HGH109" s="117"/>
      <c r="HGI109" s="117"/>
      <c r="HGJ109" s="117"/>
      <c r="HGK109" s="117"/>
      <c r="HGL109" s="117"/>
      <c r="HGM109" s="117"/>
      <c r="HGN109" s="117"/>
      <c r="HGO109" s="117"/>
      <c r="HGP109" s="117"/>
      <c r="HGQ109" s="117"/>
      <c r="HGR109" s="117"/>
      <c r="HGS109" s="117"/>
      <c r="HGT109" s="117"/>
      <c r="HGU109" s="117"/>
      <c r="HGV109" s="117"/>
      <c r="HGW109" s="117"/>
      <c r="HGX109" s="117"/>
      <c r="HGY109" s="117"/>
      <c r="HGZ109" s="117"/>
      <c r="HHA109" s="117"/>
      <c r="HHB109" s="117"/>
      <c r="HHC109" s="117"/>
      <c r="HHD109" s="117"/>
      <c r="HHE109" s="117"/>
      <c r="HHF109" s="117"/>
      <c r="HHG109" s="117"/>
      <c r="HHH109" s="117"/>
      <c r="HHI109" s="117"/>
      <c r="HHJ109" s="117"/>
      <c r="HHK109" s="117"/>
      <c r="HHL109" s="117"/>
      <c r="HHM109" s="117"/>
      <c r="HHN109" s="117"/>
      <c r="HHO109" s="117"/>
      <c r="HHP109" s="117"/>
      <c r="HHQ109" s="117"/>
      <c r="HHR109" s="117"/>
      <c r="HHS109" s="117"/>
      <c r="HHT109" s="117"/>
      <c r="HHU109" s="117"/>
      <c r="HHV109" s="117"/>
      <c r="HHW109" s="117"/>
      <c r="HHX109" s="117"/>
      <c r="HHY109" s="117"/>
      <c r="HHZ109" s="117"/>
      <c r="HIA109" s="117"/>
      <c r="HIB109" s="117"/>
      <c r="HIC109" s="117"/>
      <c r="HID109" s="117"/>
      <c r="HIE109" s="117"/>
      <c r="HIF109" s="117"/>
      <c r="HIG109" s="117"/>
      <c r="HIH109" s="117"/>
      <c r="HII109" s="117"/>
      <c r="HIJ109" s="117"/>
      <c r="HIK109" s="117"/>
      <c r="HIL109" s="117"/>
      <c r="HIM109" s="117"/>
      <c r="HIN109" s="117"/>
      <c r="HIO109" s="117"/>
      <c r="HIP109" s="117"/>
      <c r="HIQ109" s="117"/>
      <c r="HIR109" s="117"/>
      <c r="HIS109" s="117"/>
      <c r="HIT109" s="117"/>
      <c r="HIU109" s="117"/>
      <c r="HIV109" s="117"/>
      <c r="HIW109" s="117"/>
      <c r="HIX109" s="117"/>
      <c r="HIY109" s="117"/>
      <c r="HIZ109" s="117"/>
      <c r="HJA109" s="117"/>
      <c r="HJB109" s="117"/>
      <c r="HJC109" s="117"/>
      <c r="HJD109" s="117"/>
      <c r="HJE109" s="117"/>
      <c r="HJF109" s="117"/>
      <c r="HJG109" s="117"/>
      <c r="HJH109" s="117"/>
      <c r="HJI109" s="117"/>
      <c r="HJJ109" s="117"/>
      <c r="HJK109" s="117"/>
      <c r="HJL109" s="117"/>
      <c r="HJM109" s="117"/>
      <c r="HJN109" s="117"/>
      <c r="HJO109" s="117"/>
      <c r="HJP109" s="117"/>
      <c r="HJQ109" s="117"/>
      <c r="HJR109" s="117"/>
      <c r="HJS109" s="117"/>
      <c r="HJT109" s="117"/>
      <c r="HJU109" s="117"/>
      <c r="HJV109" s="117"/>
      <c r="HJW109" s="117"/>
      <c r="HJX109" s="117"/>
      <c r="HJY109" s="117"/>
      <c r="HJZ109" s="117"/>
      <c r="HKA109" s="117"/>
      <c r="HKB109" s="117"/>
      <c r="HKC109" s="117"/>
      <c r="HKD109" s="117"/>
      <c r="HKE109" s="117"/>
      <c r="HKF109" s="117"/>
      <c r="HKG109" s="117"/>
      <c r="HKH109" s="117"/>
      <c r="HKI109" s="117"/>
      <c r="HKJ109" s="117"/>
      <c r="HKK109" s="117"/>
      <c r="HKL109" s="117"/>
      <c r="HKM109" s="117"/>
      <c r="HKN109" s="117"/>
      <c r="HKO109" s="117"/>
      <c r="HKP109" s="117"/>
      <c r="HKQ109" s="117"/>
      <c r="HKR109" s="117"/>
      <c r="HKS109" s="117"/>
      <c r="HKT109" s="117"/>
      <c r="HKU109" s="117"/>
      <c r="HKV109" s="117"/>
      <c r="HKW109" s="117"/>
      <c r="HKX109" s="117"/>
      <c r="HKY109" s="117"/>
      <c r="HKZ109" s="117"/>
      <c r="HLA109" s="117"/>
      <c r="HLB109" s="117"/>
      <c r="HLC109" s="117"/>
      <c r="HLD109" s="117"/>
      <c r="HLE109" s="117"/>
      <c r="HLF109" s="117"/>
      <c r="HLG109" s="117"/>
      <c r="HLH109" s="117"/>
      <c r="HLI109" s="117"/>
      <c r="HLJ109" s="117"/>
      <c r="HLK109" s="117"/>
      <c r="HLL109" s="117"/>
      <c r="HLM109" s="117"/>
      <c r="HLN109" s="117"/>
      <c r="HLO109" s="117"/>
      <c r="HLP109" s="117"/>
      <c r="HLQ109" s="117"/>
      <c r="HLR109" s="117"/>
      <c r="HLS109" s="117"/>
      <c r="HLT109" s="117"/>
      <c r="HLU109" s="117"/>
      <c r="HLV109" s="117"/>
      <c r="HLW109" s="117"/>
      <c r="HLX109" s="117"/>
      <c r="HLY109" s="117"/>
      <c r="HLZ109" s="117"/>
      <c r="HMA109" s="117"/>
      <c r="HMB109" s="117"/>
      <c r="HMC109" s="117"/>
      <c r="HMD109" s="117"/>
      <c r="HME109" s="117"/>
      <c r="HMF109" s="117"/>
      <c r="HMG109" s="117"/>
      <c r="HMH109" s="117"/>
      <c r="HMI109" s="117"/>
      <c r="HMJ109" s="117"/>
      <c r="HMK109" s="117"/>
      <c r="HML109" s="117"/>
      <c r="HMM109" s="117"/>
      <c r="HMN109" s="117"/>
      <c r="HMO109" s="117"/>
      <c r="HMP109" s="117"/>
      <c r="HMQ109" s="117"/>
      <c r="HMR109" s="117"/>
      <c r="HMS109" s="117"/>
      <c r="HMT109" s="117"/>
      <c r="HMU109" s="117"/>
      <c r="HMV109" s="117"/>
      <c r="HMW109" s="117"/>
      <c r="HMX109" s="117"/>
      <c r="HMY109" s="117"/>
      <c r="HMZ109" s="117"/>
      <c r="HNA109" s="117"/>
      <c r="HNB109" s="117"/>
      <c r="HNC109" s="117"/>
      <c r="HND109" s="117"/>
      <c r="HNE109" s="117"/>
      <c r="HNF109" s="117"/>
      <c r="HNG109" s="117"/>
      <c r="HNH109" s="117"/>
      <c r="HNI109" s="117"/>
      <c r="HNJ109" s="117"/>
      <c r="HNK109" s="117"/>
      <c r="HNL109" s="117"/>
      <c r="HNM109" s="117"/>
      <c r="HNN109" s="117"/>
      <c r="HNO109" s="117"/>
      <c r="HNP109" s="117"/>
      <c r="HNQ109" s="117"/>
      <c r="HNR109" s="117"/>
      <c r="HNS109" s="117"/>
      <c r="HNT109" s="117"/>
      <c r="HNU109" s="117"/>
      <c r="HNV109" s="117"/>
      <c r="HNW109" s="117"/>
      <c r="HNX109" s="117"/>
      <c r="HNY109" s="117"/>
      <c r="HNZ109" s="117"/>
      <c r="HOA109" s="117"/>
      <c r="HOB109" s="117"/>
      <c r="HOC109" s="117"/>
      <c r="HOD109" s="117"/>
      <c r="HOE109" s="117"/>
      <c r="HOF109" s="117"/>
      <c r="HOG109" s="117"/>
      <c r="HOH109" s="117"/>
      <c r="HOI109" s="117"/>
      <c r="HOJ109" s="117"/>
      <c r="HOK109" s="117"/>
      <c r="HOL109" s="117"/>
      <c r="HOM109" s="117"/>
      <c r="HON109" s="117"/>
      <c r="HOO109" s="117"/>
      <c r="HOP109" s="117"/>
      <c r="HOQ109" s="117"/>
      <c r="HOR109" s="117"/>
      <c r="HOS109" s="117"/>
      <c r="HOT109" s="117"/>
      <c r="HOU109" s="117"/>
      <c r="HOV109" s="117"/>
      <c r="HOW109" s="117"/>
      <c r="HOX109" s="117"/>
      <c r="HOY109" s="117"/>
      <c r="HOZ109" s="117"/>
      <c r="HPA109" s="117"/>
      <c r="HPB109" s="117"/>
      <c r="HPC109" s="117"/>
      <c r="HPD109" s="117"/>
      <c r="HPE109" s="117"/>
      <c r="HPF109" s="117"/>
      <c r="HPG109" s="117"/>
      <c r="HPH109" s="117"/>
      <c r="HPI109" s="117"/>
      <c r="HPJ109" s="117"/>
      <c r="HPK109" s="117"/>
      <c r="HPL109" s="117"/>
      <c r="HPM109" s="117"/>
      <c r="HPN109" s="117"/>
      <c r="HPO109" s="117"/>
      <c r="HPP109" s="117"/>
      <c r="HPQ109" s="117"/>
      <c r="HPR109" s="117"/>
      <c r="HPS109" s="117"/>
      <c r="HPT109" s="117"/>
      <c r="HPU109" s="117"/>
      <c r="HPV109" s="117"/>
      <c r="HPW109" s="117"/>
      <c r="HPX109" s="117"/>
      <c r="HPY109" s="117"/>
      <c r="HPZ109" s="117"/>
      <c r="HQA109" s="117"/>
      <c r="HQB109" s="117"/>
      <c r="HQC109" s="117"/>
      <c r="HQD109" s="117"/>
      <c r="HQE109" s="117"/>
      <c r="HQF109" s="117"/>
      <c r="HQG109" s="117"/>
      <c r="HQH109" s="117"/>
      <c r="HQI109" s="117"/>
      <c r="HQJ109" s="117"/>
      <c r="HQK109" s="117"/>
      <c r="HQL109" s="117"/>
      <c r="HQM109" s="117"/>
      <c r="HQN109" s="117"/>
      <c r="HQO109" s="117"/>
      <c r="HQP109" s="117"/>
      <c r="HQQ109" s="117"/>
      <c r="HQR109" s="117"/>
      <c r="HQS109" s="117"/>
      <c r="HQT109" s="117"/>
      <c r="HQU109" s="117"/>
      <c r="HQV109" s="117"/>
      <c r="HQW109" s="117"/>
      <c r="HQX109" s="117"/>
      <c r="HQY109" s="117"/>
      <c r="HQZ109" s="117"/>
      <c r="HRA109" s="117"/>
      <c r="HRB109" s="117"/>
      <c r="HRC109" s="117"/>
      <c r="HRD109" s="117"/>
      <c r="HRE109" s="117"/>
      <c r="HRF109" s="117"/>
      <c r="HRG109" s="117"/>
      <c r="HRH109" s="117"/>
      <c r="HRI109" s="117"/>
      <c r="HRJ109" s="117"/>
      <c r="HRK109" s="117"/>
      <c r="HRL109" s="117"/>
      <c r="HRM109" s="117"/>
      <c r="HRN109" s="117"/>
      <c r="HRO109" s="117"/>
      <c r="HRP109" s="117"/>
      <c r="HRQ109" s="117"/>
      <c r="HRR109" s="117"/>
      <c r="HRS109" s="117"/>
      <c r="HRT109" s="117"/>
      <c r="HRU109" s="117"/>
      <c r="HRV109" s="117"/>
      <c r="HRW109" s="117"/>
      <c r="HRX109" s="117"/>
      <c r="HRY109" s="117"/>
      <c r="HRZ109" s="117"/>
      <c r="HSA109" s="117"/>
      <c r="HSB109" s="117"/>
      <c r="HSC109" s="117"/>
      <c r="HSD109" s="117"/>
      <c r="HSE109" s="117"/>
      <c r="HSF109" s="117"/>
      <c r="HSG109" s="117"/>
      <c r="HSH109" s="117"/>
      <c r="HSI109" s="117"/>
      <c r="HSJ109" s="117"/>
      <c r="HSK109" s="117"/>
      <c r="HSL109" s="117"/>
      <c r="HSM109" s="117"/>
      <c r="HSN109" s="117"/>
      <c r="HSO109" s="117"/>
      <c r="HSP109" s="117"/>
      <c r="HSQ109" s="117"/>
      <c r="HSR109" s="117"/>
      <c r="HSS109" s="117"/>
      <c r="HST109" s="117"/>
      <c r="HSU109" s="117"/>
      <c r="HSV109" s="117"/>
      <c r="HSW109" s="117"/>
      <c r="HSX109" s="117"/>
      <c r="HSY109" s="117"/>
      <c r="HSZ109" s="117"/>
      <c r="HTA109" s="117"/>
      <c r="HTB109" s="117"/>
      <c r="HTC109" s="117"/>
      <c r="HTD109" s="117"/>
      <c r="HTE109" s="117"/>
      <c r="HTF109" s="117"/>
      <c r="HTG109" s="117"/>
      <c r="HTH109" s="117"/>
      <c r="HTI109" s="117"/>
      <c r="HTJ109" s="117"/>
      <c r="HTK109" s="117"/>
      <c r="HTL109" s="117"/>
      <c r="HTM109" s="117"/>
      <c r="HTN109" s="117"/>
      <c r="HTO109" s="117"/>
      <c r="HTP109" s="117"/>
      <c r="HTQ109" s="117"/>
      <c r="HTR109" s="117"/>
      <c r="HTS109" s="117"/>
      <c r="HTT109" s="117"/>
      <c r="HTU109" s="117"/>
      <c r="HTV109" s="117"/>
      <c r="HTW109" s="117"/>
      <c r="HTX109" s="117"/>
      <c r="HTY109" s="117"/>
      <c r="HTZ109" s="117"/>
      <c r="HUA109" s="117"/>
      <c r="HUB109" s="117"/>
      <c r="HUC109" s="117"/>
      <c r="HUD109" s="117"/>
      <c r="HUE109" s="117"/>
      <c r="HUF109" s="117"/>
      <c r="HUG109" s="117"/>
      <c r="HUH109" s="117"/>
      <c r="HUI109" s="117"/>
      <c r="HUJ109" s="117"/>
      <c r="HUK109" s="117"/>
      <c r="HUL109" s="117"/>
      <c r="HUM109" s="117"/>
      <c r="HUN109" s="117"/>
      <c r="HUO109" s="117"/>
      <c r="HUP109" s="117"/>
      <c r="HUQ109" s="117"/>
      <c r="HUR109" s="117"/>
      <c r="HUS109" s="117"/>
      <c r="HUT109" s="117"/>
      <c r="HUU109" s="117"/>
      <c r="HUV109" s="117"/>
      <c r="HUW109" s="117"/>
      <c r="HUX109" s="117"/>
      <c r="HUY109" s="117"/>
      <c r="HUZ109" s="117"/>
      <c r="HVA109" s="117"/>
      <c r="HVB109" s="117"/>
      <c r="HVC109" s="117"/>
      <c r="HVD109" s="117"/>
      <c r="HVE109" s="117"/>
      <c r="HVF109" s="117"/>
      <c r="HVG109" s="117"/>
      <c r="HVH109" s="117"/>
      <c r="HVI109" s="117"/>
      <c r="HVJ109" s="117"/>
      <c r="HVK109" s="117"/>
      <c r="HVL109" s="117"/>
      <c r="HVM109" s="117"/>
      <c r="HVN109" s="117"/>
      <c r="HVO109" s="117"/>
      <c r="HVP109" s="117"/>
      <c r="HVQ109" s="117"/>
      <c r="HVR109" s="117"/>
      <c r="HVS109" s="117"/>
      <c r="HVT109" s="117"/>
      <c r="HVU109" s="117"/>
      <c r="HVV109" s="117"/>
      <c r="HVW109" s="117"/>
      <c r="HVX109" s="117"/>
      <c r="HVY109" s="117"/>
      <c r="HVZ109" s="117"/>
      <c r="HWA109" s="117"/>
      <c r="HWB109" s="117"/>
      <c r="HWC109" s="117"/>
      <c r="HWD109" s="117"/>
      <c r="HWE109" s="117"/>
      <c r="HWF109" s="117"/>
      <c r="HWG109" s="117"/>
      <c r="HWH109" s="117"/>
      <c r="HWI109" s="117"/>
      <c r="HWJ109" s="117"/>
      <c r="HWK109" s="117"/>
      <c r="HWL109" s="117"/>
      <c r="HWM109" s="117"/>
      <c r="HWN109" s="117"/>
      <c r="HWO109" s="117"/>
      <c r="HWP109" s="117"/>
      <c r="HWQ109" s="117"/>
      <c r="HWR109" s="117"/>
      <c r="HWS109" s="117"/>
      <c r="HWT109" s="117"/>
      <c r="HWU109" s="117"/>
      <c r="HWV109" s="117"/>
      <c r="HWW109" s="117"/>
      <c r="HWX109" s="117"/>
      <c r="HWY109" s="117"/>
      <c r="HWZ109" s="117"/>
      <c r="HXA109" s="117"/>
      <c r="HXB109" s="117"/>
      <c r="HXC109" s="117"/>
      <c r="HXD109" s="117"/>
      <c r="HXE109" s="117"/>
      <c r="HXF109" s="117"/>
      <c r="HXG109" s="117"/>
      <c r="HXH109" s="117"/>
      <c r="HXI109" s="117"/>
      <c r="HXJ109" s="117"/>
      <c r="HXK109" s="117"/>
      <c r="HXL109" s="117"/>
      <c r="HXM109" s="117"/>
      <c r="HXN109" s="117"/>
      <c r="HXO109" s="117"/>
      <c r="HXP109" s="117"/>
      <c r="HXQ109" s="117"/>
      <c r="HXR109" s="117"/>
      <c r="HXS109" s="117"/>
      <c r="HXT109" s="117"/>
      <c r="HXU109" s="117"/>
      <c r="HXV109" s="117"/>
      <c r="HXW109" s="117"/>
      <c r="HXX109" s="117"/>
      <c r="HXY109" s="117"/>
      <c r="HXZ109" s="117"/>
      <c r="HYA109" s="117"/>
      <c r="HYB109" s="117"/>
      <c r="HYC109" s="117"/>
      <c r="HYD109" s="117"/>
      <c r="HYE109" s="117"/>
      <c r="HYF109" s="117"/>
      <c r="HYG109" s="117"/>
      <c r="HYH109" s="117"/>
      <c r="HYI109" s="117"/>
      <c r="HYJ109" s="117"/>
      <c r="HYK109" s="117"/>
      <c r="HYL109" s="117"/>
      <c r="HYM109" s="117"/>
      <c r="HYN109" s="117"/>
      <c r="HYO109" s="117"/>
      <c r="HYP109" s="117"/>
      <c r="HYQ109" s="117"/>
      <c r="HYR109" s="117"/>
      <c r="HYS109" s="117"/>
      <c r="HYT109" s="117"/>
      <c r="HYU109" s="117"/>
      <c r="HYV109" s="117"/>
      <c r="HYW109" s="117"/>
      <c r="HYX109" s="117"/>
      <c r="HYY109" s="117"/>
      <c r="HYZ109" s="117"/>
      <c r="HZA109" s="117"/>
      <c r="HZB109" s="117"/>
      <c r="HZC109" s="117"/>
      <c r="HZD109" s="117"/>
      <c r="HZE109" s="117"/>
      <c r="HZF109" s="117"/>
      <c r="HZG109" s="117"/>
      <c r="HZH109" s="117"/>
      <c r="HZI109" s="117"/>
      <c r="HZJ109" s="117"/>
      <c r="HZK109" s="117"/>
      <c r="HZL109" s="117"/>
      <c r="HZM109" s="117"/>
      <c r="HZN109" s="117"/>
      <c r="HZO109" s="117"/>
      <c r="HZP109" s="117"/>
      <c r="HZQ109" s="117"/>
      <c r="HZR109" s="117"/>
      <c r="HZS109" s="117"/>
      <c r="HZT109" s="117"/>
      <c r="HZU109" s="117"/>
      <c r="HZV109" s="117"/>
      <c r="HZW109" s="117"/>
      <c r="HZX109" s="117"/>
      <c r="HZY109" s="117"/>
      <c r="HZZ109" s="117"/>
      <c r="IAA109" s="117"/>
      <c r="IAB109" s="117"/>
      <c r="IAC109" s="117"/>
      <c r="IAD109" s="117"/>
      <c r="IAE109" s="117"/>
      <c r="IAF109" s="117"/>
      <c r="IAG109" s="117"/>
      <c r="IAH109" s="117"/>
      <c r="IAI109" s="117"/>
      <c r="IAJ109" s="117"/>
      <c r="IAK109" s="117"/>
      <c r="IAL109" s="117"/>
      <c r="IAM109" s="117"/>
      <c r="IAN109" s="117"/>
      <c r="IAO109" s="117"/>
      <c r="IAP109" s="117"/>
      <c r="IAQ109" s="117"/>
      <c r="IAR109" s="117"/>
      <c r="IAS109" s="117"/>
      <c r="IAT109" s="117"/>
      <c r="IAU109" s="117"/>
      <c r="IAV109" s="117"/>
      <c r="IAW109" s="117"/>
      <c r="IAX109" s="117"/>
      <c r="IAY109" s="117"/>
      <c r="IAZ109" s="117"/>
      <c r="IBA109" s="117"/>
      <c r="IBB109" s="117"/>
      <c r="IBC109" s="117"/>
      <c r="IBD109" s="117"/>
      <c r="IBE109" s="117"/>
      <c r="IBF109" s="117"/>
      <c r="IBG109" s="117"/>
      <c r="IBH109" s="117"/>
      <c r="IBI109" s="117"/>
      <c r="IBJ109" s="117"/>
      <c r="IBK109" s="117"/>
      <c r="IBL109" s="117"/>
      <c r="IBM109" s="117"/>
      <c r="IBN109" s="117"/>
      <c r="IBO109" s="117"/>
      <c r="IBP109" s="117"/>
      <c r="IBQ109" s="117"/>
      <c r="IBR109" s="117"/>
      <c r="IBS109" s="117"/>
      <c r="IBT109" s="117"/>
      <c r="IBU109" s="117"/>
      <c r="IBV109" s="117"/>
      <c r="IBW109" s="117"/>
      <c r="IBX109" s="117"/>
      <c r="IBY109" s="117"/>
      <c r="IBZ109" s="117"/>
      <c r="ICA109" s="117"/>
      <c r="ICB109" s="117"/>
      <c r="ICC109" s="117"/>
      <c r="ICD109" s="117"/>
      <c r="ICE109" s="117"/>
      <c r="ICF109" s="117"/>
      <c r="ICG109" s="117"/>
      <c r="ICH109" s="117"/>
      <c r="ICI109" s="117"/>
      <c r="ICJ109" s="117"/>
      <c r="ICK109" s="117"/>
      <c r="ICL109" s="117"/>
      <c r="ICM109" s="117"/>
      <c r="ICN109" s="117"/>
      <c r="ICO109" s="117"/>
      <c r="ICP109" s="117"/>
      <c r="ICQ109" s="117"/>
      <c r="ICR109" s="117"/>
      <c r="ICS109" s="117"/>
      <c r="ICT109" s="117"/>
      <c r="ICU109" s="117"/>
      <c r="ICV109" s="117"/>
      <c r="ICW109" s="117"/>
      <c r="ICX109" s="117"/>
      <c r="ICY109" s="117"/>
      <c r="ICZ109" s="117"/>
      <c r="IDA109" s="117"/>
      <c r="IDB109" s="117"/>
      <c r="IDC109" s="117"/>
      <c r="IDD109" s="117"/>
      <c r="IDE109" s="117"/>
      <c r="IDF109" s="117"/>
      <c r="IDG109" s="117"/>
      <c r="IDH109" s="117"/>
      <c r="IDI109" s="117"/>
      <c r="IDJ109" s="117"/>
      <c r="IDK109" s="117"/>
      <c r="IDL109" s="117"/>
      <c r="IDM109" s="117"/>
      <c r="IDN109" s="117"/>
      <c r="IDO109" s="117"/>
      <c r="IDP109" s="117"/>
      <c r="IDQ109" s="117"/>
      <c r="IDR109" s="117"/>
      <c r="IDS109" s="117"/>
      <c r="IDT109" s="117"/>
      <c r="IDU109" s="117"/>
      <c r="IDV109" s="117"/>
      <c r="IDW109" s="117"/>
      <c r="IDX109" s="117"/>
      <c r="IDY109" s="117"/>
      <c r="IDZ109" s="117"/>
      <c r="IEA109" s="117"/>
      <c r="IEB109" s="117"/>
      <c r="IEC109" s="117"/>
      <c r="IED109" s="117"/>
      <c r="IEE109" s="117"/>
      <c r="IEF109" s="117"/>
      <c r="IEG109" s="117"/>
      <c r="IEH109" s="117"/>
      <c r="IEI109" s="117"/>
      <c r="IEJ109" s="117"/>
      <c r="IEK109" s="117"/>
      <c r="IEL109" s="117"/>
      <c r="IEM109" s="117"/>
      <c r="IEN109" s="117"/>
      <c r="IEO109" s="117"/>
      <c r="IEP109" s="117"/>
      <c r="IEQ109" s="117"/>
      <c r="IER109" s="117"/>
      <c r="IES109" s="117"/>
      <c r="IET109" s="117"/>
      <c r="IEU109" s="117"/>
      <c r="IEV109" s="117"/>
      <c r="IEW109" s="117"/>
      <c r="IEX109" s="117"/>
      <c r="IEY109" s="117"/>
      <c r="IEZ109" s="117"/>
      <c r="IFA109" s="117"/>
      <c r="IFB109" s="117"/>
      <c r="IFC109" s="117"/>
      <c r="IFD109" s="117"/>
      <c r="IFE109" s="117"/>
      <c r="IFF109" s="117"/>
      <c r="IFG109" s="117"/>
      <c r="IFH109" s="117"/>
      <c r="IFI109" s="117"/>
      <c r="IFJ109" s="117"/>
      <c r="IFK109" s="117"/>
      <c r="IFL109" s="117"/>
      <c r="IFM109" s="117"/>
      <c r="IFN109" s="117"/>
      <c r="IFO109" s="117"/>
      <c r="IFP109" s="117"/>
      <c r="IFQ109" s="117"/>
      <c r="IFR109" s="117"/>
      <c r="IFS109" s="117"/>
      <c r="IFT109" s="117"/>
      <c r="IFU109" s="117"/>
      <c r="IFV109" s="117"/>
      <c r="IFW109" s="117"/>
      <c r="IFX109" s="117"/>
      <c r="IFY109" s="117"/>
      <c r="IFZ109" s="117"/>
      <c r="IGA109" s="117"/>
      <c r="IGB109" s="117"/>
      <c r="IGC109" s="117"/>
      <c r="IGD109" s="117"/>
      <c r="IGE109" s="117"/>
      <c r="IGF109" s="117"/>
      <c r="IGG109" s="117"/>
      <c r="IGH109" s="117"/>
      <c r="IGI109" s="117"/>
      <c r="IGJ109" s="117"/>
      <c r="IGK109" s="117"/>
      <c r="IGL109" s="117"/>
      <c r="IGM109" s="117"/>
      <c r="IGN109" s="117"/>
      <c r="IGO109" s="117"/>
      <c r="IGP109" s="117"/>
      <c r="IGQ109" s="117"/>
      <c r="IGR109" s="117"/>
      <c r="IGS109" s="117"/>
      <c r="IGT109" s="117"/>
      <c r="IGU109" s="117"/>
      <c r="IGV109" s="117"/>
      <c r="IGW109" s="117"/>
      <c r="IGX109" s="117"/>
      <c r="IGY109" s="117"/>
      <c r="IGZ109" s="117"/>
      <c r="IHA109" s="117"/>
      <c r="IHB109" s="117"/>
      <c r="IHC109" s="117"/>
      <c r="IHD109" s="117"/>
      <c r="IHE109" s="117"/>
      <c r="IHF109" s="117"/>
      <c r="IHG109" s="117"/>
      <c r="IHH109" s="117"/>
      <c r="IHI109" s="117"/>
      <c r="IHJ109" s="117"/>
      <c r="IHK109" s="117"/>
      <c r="IHL109" s="117"/>
      <c r="IHM109" s="117"/>
      <c r="IHN109" s="117"/>
      <c r="IHO109" s="117"/>
      <c r="IHP109" s="117"/>
      <c r="IHQ109" s="117"/>
      <c r="IHR109" s="117"/>
      <c r="IHS109" s="117"/>
      <c r="IHT109" s="117"/>
      <c r="IHU109" s="117"/>
      <c r="IHV109" s="117"/>
      <c r="IHW109" s="117"/>
      <c r="IHX109" s="117"/>
      <c r="IHY109" s="117"/>
      <c r="IHZ109" s="117"/>
      <c r="IIA109" s="117"/>
      <c r="IIB109" s="117"/>
      <c r="IIC109" s="117"/>
      <c r="IID109" s="117"/>
      <c r="IIE109" s="117"/>
      <c r="IIF109" s="117"/>
      <c r="IIG109" s="117"/>
      <c r="IIH109" s="117"/>
      <c r="III109" s="117"/>
      <c r="IIJ109" s="117"/>
      <c r="IIK109" s="117"/>
      <c r="IIL109" s="117"/>
      <c r="IIM109" s="117"/>
      <c r="IIN109" s="117"/>
      <c r="IIO109" s="117"/>
      <c r="IIP109" s="117"/>
      <c r="IIQ109" s="117"/>
      <c r="IIR109" s="117"/>
      <c r="IIS109" s="117"/>
      <c r="IIT109" s="117"/>
      <c r="IIU109" s="117"/>
      <c r="IIV109" s="117"/>
      <c r="IIW109" s="117"/>
      <c r="IIX109" s="117"/>
      <c r="IIY109" s="117"/>
      <c r="IIZ109" s="117"/>
      <c r="IJA109" s="117"/>
      <c r="IJB109" s="117"/>
      <c r="IJC109" s="117"/>
      <c r="IJD109" s="117"/>
      <c r="IJE109" s="117"/>
      <c r="IJF109" s="117"/>
      <c r="IJG109" s="117"/>
      <c r="IJH109" s="117"/>
      <c r="IJI109" s="117"/>
      <c r="IJJ109" s="117"/>
      <c r="IJK109" s="117"/>
      <c r="IJL109" s="117"/>
      <c r="IJM109" s="117"/>
      <c r="IJN109" s="117"/>
      <c r="IJO109" s="117"/>
      <c r="IJP109" s="117"/>
      <c r="IJQ109" s="117"/>
      <c r="IJR109" s="117"/>
      <c r="IJS109" s="117"/>
      <c r="IJT109" s="117"/>
      <c r="IJU109" s="117"/>
      <c r="IJV109" s="117"/>
      <c r="IJW109" s="117"/>
      <c r="IJX109" s="117"/>
      <c r="IJY109" s="117"/>
      <c r="IJZ109" s="117"/>
      <c r="IKA109" s="117"/>
      <c r="IKB109" s="117"/>
      <c r="IKC109" s="117"/>
      <c r="IKD109" s="117"/>
      <c r="IKE109" s="117"/>
      <c r="IKF109" s="117"/>
      <c r="IKG109" s="117"/>
      <c r="IKH109" s="117"/>
      <c r="IKI109" s="117"/>
      <c r="IKJ109" s="117"/>
      <c r="IKK109" s="117"/>
      <c r="IKL109" s="117"/>
      <c r="IKM109" s="117"/>
      <c r="IKN109" s="117"/>
      <c r="IKO109" s="117"/>
      <c r="IKP109" s="117"/>
      <c r="IKQ109" s="117"/>
      <c r="IKR109" s="117"/>
      <c r="IKS109" s="117"/>
      <c r="IKT109" s="117"/>
      <c r="IKU109" s="117"/>
      <c r="IKV109" s="117"/>
      <c r="IKW109" s="117"/>
      <c r="IKX109" s="117"/>
      <c r="IKY109" s="117"/>
      <c r="IKZ109" s="117"/>
      <c r="ILA109" s="117"/>
      <c r="ILB109" s="117"/>
      <c r="ILC109" s="117"/>
      <c r="ILD109" s="117"/>
      <c r="ILE109" s="117"/>
      <c r="ILF109" s="117"/>
      <c r="ILG109" s="117"/>
      <c r="ILH109" s="117"/>
      <c r="ILI109" s="117"/>
      <c r="ILJ109" s="117"/>
      <c r="ILK109" s="117"/>
      <c r="ILL109" s="117"/>
      <c r="ILM109" s="117"/>
      <c r="ILN109" s="117"/>
      <c r="ILO109" s="117"/>
      <c r="ILP109" s="117"/>
      <c r="ILQ109" s="117"/>
      <c r="ILR109" s="117"/>
      <c r="ILS109" s="117"/>
      <c r="ILT109" s="117"/>
      <c r="ILU109" s="117"/>
      <c r="ILV109" s="117"/>
      <c r="ILW109" s="117"/>
      <c r="ILX109" s="117"/>
      <c r="ILY109" s="117"/>
      <c r="ILZ109" s="117"/>
      <c r="IMA109" s="117"/>
      <c r="IMB109" s="117"/>
      <c r="IMC109" s="117"/>
      <c r="IMD109" s="117"/>
      <c r="IME109" s="117"/>
      <c r="IMF109" s="117"/>
      <c r="IMG109" s="117"/>
      <c r="IMH109" s="117"/>
      <c r="IMI109" s="117"/>
      <c r="IMJ109" s="117"/>
      <c r="IMK109" s="117"/>
      <c r="IML109" s="117"/>
      <c r="IMM109" s="117"/>
      <c r="IMN109" s="117"/>
      <c r="IMO109" s="117"/>
      <c r="IMP109" s="117"/>
      <c r="IMQ109" s="117"/>
      <c r="IMR109" s="117"/>
      <c r="IMS109" s="117"/>
      <c r="IMT109" s="117"/>
      <c r="IMU109" s="117"/>
      <c r="IMV109" s="117"/>
      <c r="IMW109" s="117"/>
      <c r="IMX109" s="117"/>
      <c r="IMY109" s="117"/>
      <c r="IMZ109" s="117"/>
      <c r="INA109" s="117"/>
      <c r="INB109" s="117"/>
      <c r="INC109" s="117"/>
      <c r="IND109" s="117"/>
      <c r="INE109" s="117"/>
      <c r="INF109" s="117"/>
      <c r="ING109" s="117"/>
      <c r="INH109" s="117"/>
      <c r="INI109" s="117"/>
      <c r="INJ109" s="117"/>
      <c r="INK109" s="117"/>
      <c r="INL109" s="117"/>
      <c r="INM109" s="117"/>
      <c r="INN109" s="117"/>
      <c r="INO109" s="117"/>
      <c r="INP109" s="117"/>
      <c r="INQ109" s="117"/>
      <c r="INR109" s="117"/>
      <c r="INS109" s="117"/>
      <c r="INT109" s="117"/>
      <c r="INU109" s="117"/>
      <c r="INV109" s="117"/>
      <c r="INW109" s="117"/>
      <c r="INX109" s="117"/>
      <c r="INY109" s="117"/>
      <c r="INZ109" s="117"/>
      <c r="IOA109" s="117"/>
      <c r="IOB109" s="117"/>
      <c r="IOC109" s="117"/>
      <c r="IOD109" s="117"/>
      <c r="IOE109" s="117"/>
      <c r="IOF109" s="117"/>
      <c r="IOG109" s="117"/>
      <c r="IOH109" s="117"/>
      <c r="IOI109" s="117"/>
      <c r="IOJ109" s="117"/>
      <c r="IOK109" s="117"/>
      <c r="IOL109" s="117"/>
      <c r="IOM109" s="117"/>
      <c r="ION109" s="117"/>
      <c r="IOO109" s="117"/>
      <c r="IOP109" s="117"/>
      <c r="IOQ109" s="117"/>
      <c r="IOR109" s="117"/>
      <c r="IOS109" s="117"/>
      <c r="IOT109" s="117"/>
      <c r="IOU109" s="117"/>
      <c r="IOV109" s="117"/>
      <c r="IOW109" s="117"/>
      <c r="IOX109" s="117"/>
      <c r="IOY109" s="117"/>
      <c r="IOZ109" s="117"/>
      <c r="IPA109" s="117"/>
      <c r="IPB109" s="117"/>
      <c r="IPC109" s="117"/>
      <c r="IPD109" s="117"/>
      <c r="IPE109" s="117"/>
      <c r="IPF109" s="117"/>
      <c r="IPG109" s="117"/>
      <c r="IPH109" s="117"/>
      <c r="IPI109" s="117"/>
      <c r="IPJ109" s="117"/>
      <c r="IPK109" s="117"/>
      <c r="IPL109" s="117"/>
      <c r="IPM109" s="117"/>
      <c r="IPN109" s="117"/>
      <c r="IPO109" s="117"/>
      <c r="IPP109" s="117"/>
      <c r="IPQ109" s="117"/>
      <c r="IPR109" s="117"/>
      <c r="IPS109" s="117"/>
      <c r="IPT109" s="117"/>
      <c r="IPU109" s="117"/>
      <c r="IPV109" s="117"/>
      <c r="IPW109" s="117"/>
      <c r="IPX109" s="117"/>
      <c r="IPY109" s="117"/>
      <c r="IPZ109" s="117"/>
      <c r="IQA109" s="117"/>
      <c r="IQB109" s="117"/>
      <c r="IQC109" s="117"/>
      <c r="IQD109" s="117"/>
      <c r="IQE109" s="117"/>
      <c r="IQF109" s="117"/>
      <c r="IQG109" s="117"/>
      <c r="IQH109" s="117"/>
      <c r="IQI109" s="117"/>
      <c r="IQJ109" s="117"/>
      <c r="IQK109" s="117"/>
      <c r="IQL109" s="117"/>
      <c r="IQM109" s="117"/>
      <c r="IQN109" s="117"/>
      <c r="IQO109" s="117"/>
      <c r="IQP109" s="117"/>
      <c r="IQQ109" s="117"/>
      <c r="IQR109" s="117"/>
      <c r="IQS109" s="117"/>
      <c r="IQT109" s="117"/>
      <c r="IQU109" s="117"/>
      <c r="IQV109" s="117"/>
      <c r="IQW109" s="117"/>
      <c r="IQX109" s="117"/>
      <c r="IQY109" s="117"/>
      <c r="IQZ109" s="117"/>
      <c r="IRA109" s="117"/>
      <c r="IRB109" s="117"/>
      <c r="IRC109" s="117"/>
      <c r="IRD109" s="117"/>
      <c r="IRE109" s="117"/>
      <c r="IRF109" s="117"/>
      <c r="IRG109" s="117"/>
      <c r="IRH109" s="117"/>
      <c r="IRI109" s="117"/>
      <c r="IRJ109" s="117"/>
      <c r="IRK109" s="117"/>
      <c r="IRL109" s="117"/>
      <c r="IRM109" s="117"/>
      <c r="IRN109" s="117"/>
      <c r="IRO109" s="117"/>
      <c r="IRP109" s="117"/>
      <c r="IRQ109" s="117"/>
      <c r="IRR109" s="117"/>
      <c r="IRS109" s="117"/>
      <c r="IRT109" s="117"/>
      <c r="IRU109" s="117"/>
      <c r="IRV109" s="117"/>
      <c r="IRW109" s="117"/>
      <c r="IRX109" s="117"/>
      <c r="IRY109" s="117"/>
      <c r="IRZ109" s="117"/>
      <c r="ISA109" s="117"/>
      <c r="ISB109" s="117"/>
      <c r="ISC109" s="117"/>
      <c r="ISD109" s="117"/>
      <c r="ISE109" s="117"/>
      <c r="ISF109" s="117"/>
      <c r="ISG109" s="117"/>
      <c r="ISH109" s="117"/>
      <c r="ISI109" s="117"/>
      <c r="ISJ109" s="117"/>
      <c r="ISK109" s="117"/>
      <c r="ISL109" s="117"/>
      <c r="ISM109" s="117"/>
      <c r="ISN109" s="117"/>
      <c r="ISO109" s="117"/>
      <c r="ISP109" s="117"/>
      <c r="ISQ109" s="117"/>
      <c r="ISR109" s="117"/>
      <c r="ISS109" s="117"/>
      <c r="IST109" s="117"/>
      <c r="ISU109" s="117"/>
      <c r="ISV109" s="117"/>
      <c r="ISW109" s="117"/>
      <c r="ISX109" s="117"/>
      <c r="ISY109" s="117"/>
      <c r="ISZ109" s="117"/>
      <c r="ITA109" s="117"/>
      <c r="ITB109" s="117"/>
      <c r="ITC109" s="117"/>
      <c r="ITD109" s="117"/>
      <c r="ITE109" s="117"/>
      <c r="ITF109" s="117"/>
      <c r="ITG109" s="117"/>
      <c r="ITH109" s="117"/>
      <c r="ITI109" s="117"/>
      <c r="ITJ109" s="117"/>
      <c r="ITK109" s="117"/>
      <c r="ITL109" s="117"/>
      <c r="ITM109" s="117"/>
      <c r="ITN109" s="117"/>
      <c r="ITO109" s="117"/>
      <c r="ITP109" s="117"/>
      <c r="ITQ109" s="117"/>
      <c r="ITR109" s="117"/>
      <c r="ITS109" s="117"/>
      <c r="ITT109" s="117"/>
      <c r="ITU109" s="117"/>
      <c r="ITV109" s="117"/>
      <c r="ITW109" s="117"/>
      <c r="ITX109" s="117"/>
      <c r="ITY109" s="117"/>
      <c r="ITZ109" s="117"/>
      <c r="IUA109" s="117"/>
      <c r="IUB109" s="117"/>
      <c r="IUC109" s="117"/>
      <c r="IUD109" s="117"/>
      <c r="IUE109" s="117"/>
      <c r="IUF109" s="117"/>
      <c r="IUG109" s="117"/>
      <c r="IUH109" s="117"/>
      <c r="IUI109" s="117"/>
      <c r="IUJ109" s="117"/>
      <c r="IUK109" s="117"/>
      <c r="IUL109" s="117"/>
      <c r="IUM109" s="117"/>
      <c r="IUN109" s="117"/>
      <c r="IUO109" s="117"/>
      <c r="IUP109" s="117"/>
      <c r="IUQ109" s="117"/>
      <c r="IUR109" s="117"/>
      <c r="IUS109" s="117"/>
      <c r="IUT109" s="117"/>
      <c r="IUU109" s="117"/>
      <c r="IUV109" s="117"/>
      <c r="IUW109" s="117"/>
      <c r="IUX109" s="117"/>
      <c r="IUY109" s="117"/>
      <c r="IUZ109" s="117"/>
      <c r="IVA109" s="117"/>
      <c r="IVB109" s="117"/>
      <c r="IVC109" s="117"/>
      <c r="IVD109" s="117"/>
      <c r="IVE109" s="117"/>
      <c r="IVF109" s="117"/>
      <c r="IVG109" s="117"/>
      <c r="IVH109" s="117"/>
      <c r="IVI109" s="117"/>
      <c r="IVJ109" s="117"/>
      <c r="IVK109" s="117"/>
      <c r="IVL109" s="117"/>
      <c r="IVM109" s="117"/>
      <c r="IVN109" s="117"/>
      <c r="IVO109" s="117"/>
      <c r="IVP109" s="117"/>
      <c r="IVQ109" s="117"/>
      <c r="IVR109" s="117"/>
      <c r="IVS109" s="117"/>
      <c r="IVT109" s="117"/>
      <c r="IVU109" s="117"/>
      <c r="IVV109" s="117"/>
      <c r="IVW109" s="117"/>
      <c r="IVX109" s="117"/>
      <c r="IVY109" s="117"/>
      <c r="IVZ109" s="117"/>
      <c r="IWA109" s="117"/>
      <c r="IWB109" s="117"/>
      <c r="IWC109" s="117"/>
      <c r="IWD109" s="117"/>
      <c r="IWE109" s="117"/>
      <c r="IWF109" s="117"/>
      <c r="IWG109" s="117"/>
      <c r="IWH109" s="117"/>
      <c r="IWI109" s="117"/>
      <c r="IWJ109" s="117"/>
      <c r="IWK109" s="117"/>
      <c r="IWL109" s="117"/>
      <c r="IWM109" s="117"/>
      <c r="IWN109" s="117"/>
      <c r="IWO109" s="117"/>
      <c r="IWP109" s="117"/>
      <c r="IWQ109" s="117"/>
      <c r="IWR109" s="117"/>
      <c r="IWS109" s="117"/>
      <c r="IWT109" s="117"/>
      <c r="IWU109" s="117"/>
      <c r="IWV109" s="117"/>
      <c r="IWW109" s="117"/>
      <c r="IWX109" s="117"/>
      <c r="IWY109" s="117"/>
      <c r="IWZ109" s="117"/>
      <c r="IXA109" s="117"/>
      <c r="IXB109" s="117"/>
      <c r="IXC109" s="117"/>
      <c r="IXD109" s="117"/>
      <c r="IXE109" s="117"/>
      <c r="IXF109" s="117"/>
      <c r="IXG109" s="117"/>
      <c r="IXH109" s="117"/>
      <c r="IXI109" s="117"/>
      <c r="IXJ109" s="117"/>
      <c r="IXK109" s="117"/>
      <c r="IXL109" s="117"/>
      <c r="IXM109" s="117"/>
      <c r="IXN109" s="117"/>
      <c r="IXO109" s="117"/>
      <c r="IXP109" s="117"/>
      <c r="IXQ109" s="117"/>
      <c r="IXR109" s="117"/>
      <c r="IXS109" s="117"/>
      <c r="IXT109" s="117"/>
      <c r="IXU109" s="117"/>
      <c r="IXV109" s="117"/>
      <c r="IXW109" s="117"/>
      <c r="IXX109" s="117"/>
      <c r="IXY109" s="117"/>
      <c r="IXZ109" s="117"/>
      <c r="IYA109" s="117"/>
      <c r="IYB109" s="117"/>
      <c r="IYC109" s="117"/>
      <c r="IYD109" s="117"/>
      <c r="IYE109" s="117"/>
      <c r="IYF109" s="117"/>
      <c r="IYG109" s="117"/>
      <c r="IYH109" s="117"/>
      <c r="IYI109" s="117"/>
      <c r="IYJ109" s="117"/>
      <c r="IYK109" s="117"/>
      <c r="IYL109" s="117"/>
      <c r="IYM109" s="117"/>
      <c r="IYN109" s="117"/>
      <c r="IYO109" s="117"/>
      <c r="IYP109" s="117"/>
      <c r="IYQ109" s="117"/>
      <c r="IYR109" s="117"/>
      <c r="IYS109" s="117"/>
      <c r="IYT109" s="117"/>
      <c r="IYU109" s="117"/>
      <c r="IYV109" s="117"/>
      <c r="IYW109" s="117"/>
      <c r="IYX109" s="117"/>
      <c r="IYY109" s="117"/>
      <c r="IYZ109" s="117"/>
      <c r="IZA109" s="117"/>
      <c r="IZB109" s="117"/>
      <c r="IZC109" s="117"/>
      <c r="IZD109" s="117"/>
      <c r="IZE109" s="117"/>
      <c r="IZF109" s="117"/>
      <c r="IZG109" s="117"/>
      <c r="IZH109" s="117"/>
      <c r="IZI109" s="117"/>
      <c r="IZJ109" s="117"/>
      <c r="IZK109" s="117"/>
      <c r="IZL109" s="117"/>
      <c r="IZM109" s="117"/>
      <c r="IZN109" s="117"/>
      <c r="IZO109" s="117"/>
      <c r="IZP109" s="117"/>
      <c r="IZQ109" s="117"/>
      <c r="IZR109" s="117"/>
      <c r="IZS109" s="117"/>
      <c r="IZT109" s="117"/>
      <c r="IZU109" s="117"/>
      <c r="IZV109" s="117"/>
      <c r="IZW109" s="117"/>
      <c r="IZX109" s="117"/>
      <c r="IZY109" s="117"/>
      <c r="IZZ109" s="117"/>
      <c r="JAA109" s="117"/>
      <c r="JAB109" s="117"/>
      <c r="JAC109" s="117"/>
      <c r="JAD109" s="117"/>
      <c r="JAE109" s="117"/>
      <c r="JAF109" s="117"/>
      <c r="JAG109" s="117"/>
      <c r="JAH109" s="117"/>
      <c r="JAI109" s="117"/>
      <c r="JAJ109" s="117"/>
      <c r="JAK109" s="117"/>
      <c r="JAL109" s="117"/>
      <c r="JAM109" s="117"/>
      <c r="JAN109" s="117"/>
      <c r="JAO109" s="117"/>
      <c r="JAP109" s="117"/>
      <c r="JAQ109" s="117"/>
      <c r="JAR109" s="117"/>
      <c r="JAS109" s="117"/>
      <c r="JAT109" s="117"/>
      <c r="JAU109" s="117"/>
      <c r="JAV109" s="117"/>
      <c r="JAW109" s="117"/>
      <c r="JAX109" s="117"/>
      <c r="JAY109" s="117"/>
      <c r="JAZ109" s="117"/>
      <c r="JBA109" s="117"/>
      <c r="JBB109" s="117"/>
      <c r="JBC109" s="117"/>
      <c r="JBD109" s="117"/>
      <c r="JBE109" s="117"/>
      <c r="JBF109" s="117"/>
      <c r="JBG109" s="117"/>
      <c r="JBH109" s="117"/>
      <c r="JBI109" s="117"/>
      <c r="JBJ109" s="117"/>
      <c r="JBK109" s="117"/>
      <c r="JBL109" s="117"/>
      <c r="JBM109" s="117"/>
      <c r="JBN109" s="117"/>
      <c r="JBO109" s="117"/>
      <c r="JBP109" s="117"/>
      <c r="JBQ109" s="117"/>
      <c r="JBR109" s="117"/>
      <c r="JBS109" s="117"/>
      <c r="JBT109" s="117"/>
      <c r="JBU109" s="117"/>
      <c r="JBV109" s="117"/>
      <c r="JBW109" s="117"/>
      <c r="JBX109" s="117"/>
      <c r="JBY109" s="117"/>
      <c r="JBZ109" s="117"/>
      <c r="JCA109" s="117"/>
      <c r="JCB109" s="117"/>
      <c r="JCC109" s="117"/>
      <c r="JCD109" s="117"/>
      <c r="JCE109" s="117"/>
      <c r="JCF109" s="117"/>
      <c r="JCG109" s="117"/>
      <c r="JCH109" s="117"/>
      <c r="JCI109" s="117"/>
      <c r="JCJ109" s="117"/>
      <c r="JCK109" s="117"/>
      <c r="JCL109" s="117"/>
      <c r="JCM109" s="117"/>
      <c r="JCN109" s="117"/>
      <c r="JCO109" s="117"/>
      <c r="JCP109" s="117"/>
      <c r="JCQ109" s="117"/>
      <c r="JCR109" s="117"/>
      <c r="JCS109" s="117"/>
      <c r="JCT109" s="117"/>
      <c r="JCU109" s="117"/>
      <c r="JCV109" s="117"/>
      <c r="JCW109" s="117"/>
      <c r="JCX109" s="117"/>
      <c r="JCY109" s="117"/>
      <c r="JCZ109" s="117"/>
      <c r="JDA109" s="117"/>
      <c r="JDB109" s="117"/>
      <c r="JDC109" s="117"/>
      <c r="JDD109" s="117"/>
      <c r="JDE109" s="117"/>
      <c r="JDF109" s="117"/>
      <c r="JDG109" s="117"/>
      <c r="JDH109" s="117"/>
      <c r="JDI109" s="117"/>
      <c r="JDJ109" s="117"/>
      <c r="JDK109" s="117"/>
      <c r="JDL109" s="117"/>
      <c r="JDM109" s="117"/>
      <c r="JDN109" s="117"/>
      <c r="JDO109" s="117"/>
      <c r="JDP109" s="117"/>
      <c r="JDQ109" s="117"/>
      <c r="JDR109" s="117"/>
      <c r="JDS109" s="117"/>
      <c r="JDT109" s="117"/>
      <c r="JDU109" s="117"/>
      <c r="JDV109" s="117"/>
      <c r="JDW109" s="117"/>
      <c r="JDX109" s="117"/>
      <c r="JDY109" s="117"/>
      <c r="JDZ109" s="117"/>
      <c r="JEA109" s="117"/>
      <c r="JEB109" s="117"/>
      <c r="JEC109" s="117"/>
      <c r="JED109" s="117"/>
      <c r="JEE109" s="117"/>
      <c r="JEF109" s="117"/>
      <c r="JEG109" s="117"/>
      <c r="JEH109" s="117"/>
      <c r="JEI109" s="117"/>
      <c r="JEJ109" s="117"/>
      <c r="JEK109" s="117"/>
      <c r="JEL109" s="117"/>
      <c r="JEM109" s="117"/>
      <c r="JEN109" s="117"/>
      <c r="JEO109" s="117"/>
      <c r="JEP109" s="117"/>
      <c r="JEQ109" s="117"/>
      <c r="JER109" s="117"/>
      <c r="JES109" s="117"/>
      <c r="JET109" s="117"/>
      <c r="JEU109" s="117"/>
      <c r="JEV109" s="117"/>
      <c r="JEW109" s="117"/>
      <c r="JEX109" s="117"/>
      <c r="JEY109" s="117"/>
      <c r="JEZ109" s="117"/>
      <c r="JFA109" s="117"/>
      <c r="JFB109" s="117"/>
      <c r="JFC109" s="117"/>
      <c r="JFD109" s="117"/>
      <c r="JFE109" s="117"/>
      <c r="JFF109" s="117"/>
      <c r="JFG109" s="117"/>
      <c r="JFH109" s="117"/>
      <c r="JFI109" s="117"/>
      <c r="JFJ109" s="117"/>
      <c r="JFK109" s="117"/>
      <c r="JFL109" s="117"/>
      <c r="JFM109" s="117"/>
      <c r="JFN109" s="117"/>
      <c r="JFO109" s="117"/>
      <c r="JFP109" s="117"/>
      <c r="JFQ109" s="117"/>
      <c r="JFR109" s="117"/>
      <c r="JFS109" s="117"/>
      <c r="JFT109" s="117"/>
      <c r="JFU109" s="117"/>
      <c r="JFV109" s="117"/>
      <c r="JFW109" s="117"/>
      <c r="JFX109" s="117"/>
      <c r="JFY109" s="117"/>
      <c r="JFZ109" s="117"/>
      <c r="JGA109" s="117"/>
      <c r="JGB109" s="117"/>
      <c r="JGC109" s="117"/>
      <c r="JGD109" s="117"/>
      <c r="JGE109" s="117"/>
      <c r="JGF109" s="117"/>
      <c r="JGG109" s="117"/>
      <c r="JGH109" s="117"/>
      <c r="JGI109" s="117"/>
      <c r="JGJ109" s="117"/>
      <c r="JGK109" s="117"/>
      <c r="JGL109" s="117"/>
      <c r="JGM109" s="117"/>
      <c r="JGN109" s="117"/>
      <c r="JGO109" s="117"/>
      <c r="JGP109" s="117"/>
      <c r="JGQ109" s="117"/>
      <c r="JGR109" s="117"/>
      <c r="JGS109" s="117"/>
      <c r="JGT109" s="117"/>
      <c r="JGU109" s="117"/>
      <c r="JGV109" s="117"/>
      <c r="JGW109" s="117"/>
      <c r="JGX109" s="117"/>
      <c r="JGY109" s="117"/>
      <c r="JGZ109" s="117"/>
      <c r="JHA109" s="117"/>
      <c r="JHB109" s="117"/>
      <c r="JHC109" s="117"/>
      <c r="JHD109" s="117"/>
      <c r="JHE109" s="117"/>
      <c r="JHF109" s="117"/>
      <c r="JHG109" s="117"/>
      <c r="JHH109" s="117"/>
      <c r="JHI109" s="117"/>
      <c r="JHJ109" s="117"/>
      <c r="JHK109" s="117"/>
      <c r="JHL109" s="117"/>
      <c r="JHM109" s="117"/>
      <c r="JHN109" s="117"/>
      <c r="JHO109" s="117"/>
      <c r="JHP109" s="117"/>
      <c r="JHQ109" s="117"/>
      <c r="JHR109" s="117"/>
      <c r="JHS109" s="117"/>
      <c r="JHT109" s="117"/>
      <c r="JHU109" s="117"/>
      <c r="JHV109" s="117"/>
      <c r="JHW109" s="117"/>
      <c r="JHX109" s="117"/>
      <c r="JHY109" s="117"/>
      <c r="JHZ109" s="117"/>
      <c r="JIA109" s="117"/>
      <c r="JIB109" s="117"/>
      <c r="JIC109" s="117"/>
      <c r="JID109" s="117"/>
      <c r="JIE109" s="117"/>
      <c r="JIF109" s="117"/>
      <c r="JIG109" s="117"/>
      <c r="JIH109" s="117"/>
      <c r="JII109" s="117"/>
      <c r="JIJ109" s="117"/>
      <c r="JIK109" s="117"/>
      <c r="JIL109" s="117"/>
      <c r="JIM109" s="117"/>
      <c r="JIN109" s="117"/>
      <c r="JIO109" s="117"/>
      <c r="JIP109" s="117"/>
      <c r="JIQ109" s="117"/>
      <c r="JIR109" s="117"/>
      <c r="JIS109" s="117"/>
      <c r="JIT109" s="117"/>
      <c r="JIU109" s="117"/>
      <c r="JIV109" s="117"/>
      <c r="JIW109" s="117"/>
      <c r="JIX109" s="117"/>
      <c r="JIY109" s="117"/>
      <c r="JIZ109" s="117"/>
      <c r="JJA109" s="117"/>
      <c r="JJB109" s="117"/>
      <c r="JJC109" s="117"/>
      <c r="JJD109" s="117"/>
      <c r="JJE109" s="117"/>
      <c r="JJF109" s="117"/>
      <c r="JJG109" s="117"/>
      <c r="JJH109" s="117"/>
      <c r="JJI109" s="117"/>
      <c r="JJJ109" s="117"/>
      <c r="JJK109" s="117"/>
      <c r="JJL109" s="117"/>
      <c r="JJM109" s="117"/>
      <c r="JJN109" s="117"/>
      <c r="JJO109" s="117"/>
      <c r="JJP109" s="117"/>
      <c r="JJQ109" s="117"/>
      <c r="JJR109" s="117"/>
      <c r="JJS109" s="117"/>
      <c r="JJT109" s="117"/>
      <c r="JJU109" s="117"/>
      <c r="JJV109" s="117"/>
      <c r="JJW109" s="117"/>
      <c r="JJX109" s="117"/>
      <c r="JJY109" s="117"/>
      <c r="JJZ109" s="117"/>
      <c r="JKA109" s="117"/>
      <c r="JKB109" s="117"/>
      <c r="JKC109" s="117"/>
      <c r="JKD109" s="117"/>
      <c r="JKE109" s="117"/>
      <c r="JKF109" s="117"/>
      <c r="JKG109" s="117"/>
      <c r="JKH109" s="117"/>
      <c r="JKI109" s="117"/>
      <c r="JKJ109" s="117"/>
      <c r="JKK109" s="117"/>
      <c r="JKL109" s="117"/>
      <c r="JKM109" s="117"/>
      <c r="JKN109" s="117"/>
      <c r="JKO109" s="117"/>
      <c r="JKP109" s="117"/>
      <c r="JKQ109" s="117"/>
      <c r="JKR109" s="117"/>
      <c r="JKS109" s="117"/>
      <c r="JKT109" s="117"/>
      <c r="JKU109" s="117"/>
      <c r="JKV109" s="117"/>
      <c r="JKW109" s="117"/>
      <c r="JKX109" s="117"/>
      <c r="JKY109" s="117"/>
      <c r="JKZ109" s="117"/>
      <c r="JLA109" s="117"/>
      <c r="JLB109" s="117"/>
      <c r="JLC109" s="117"/>
      <c r="JLD109" s="117"/>
      <c r="JLE109" s="117"/>
      <c r="JLF109" s="117"/>
      <c r="JLG109" s="117"/>
      <c r="JLH109" s="117"/>
      <c r="JLI109" s="117"/>
      <c r="JLJ109" s="117"/>
      <c r="JLK109" s="117"/>
      <c r="JLL109" s="117"/>
      <c r="JLM109" s="117"/>
      <c r="JLN109" s="117"/>
      <c r="JLO109" s="117"/>
      <c r="JLP109" s="117"/>
      <c r="JLQ109" s="117"/>
      <c r="JLR109" s="117"/>
      <c r="JLS109" s="117"/>
      <c r="JLT109" s="117"/>
      <c r="JLU109" s="117"/>
      <c r="JLV109" s="117"/>
      <c r="JLW109" s="117"/>
      <c r="JLX109" s="117"/>
      <c r="JLY109" s="117"/>
      <c r="JLZ109" s="117"/>
      <c r="JMA109" s="117"/>
      <c r="JMB109" s="117"/>
      <c r="JMC109" s="117"/>
      <c r="JMD109" s="117"/>
      <c r="JME109" s="117"/>
      <c r="JMF109" s="117"/>
      <c r="JMG109" s="117"/>
      <c r="JMH109" s="117"/>
      <c r="JMI109" s="117"/>
      <c r="JMJ109" s="117"/>
      <c r="JMK109" s="117"/>
      <c r="JML109" s="117"/>
      <c r="JMM109" s="117"/>
      <c r="JMN109" s="117"/>
      <c r="JMO109" s="117"/>
      <c r="JMP109" s="117"/>
      <c r="JMQ109" s="117"/>
      <c r="JMR109" s="117"/>
      <c r="JMS109" s="117"/>
      <c r="JMT109" s="117"/>
      <c r="JMU109" s="117"/>
      <c r="JMV109" s="117"/>
      <c r="JMW109" s="117"/>
      <c r="JMX109" s="117"/>
      <c r="JMY109" s="117"/>
      <c r="JMZ109" s="117"/>
      <c r="JNA109" s="117"/>
      <c r="JNB109" s="117"/>
      <c r="JNC109" s="117"/>
      <c r="JND109" s="117"/>
      <c r="JNE109" s="117"/>
      <c r="JNF109" s="117"/>
      <c r="JNG109" s="117"/>
      <c r="JNH109" s="117"/>
      <c r="JNI109" s="117"/>
      <c r="JNJ109" s="117"/>
      <c r="JNK109" s="117"/>
      <c r="JNL109" s="117"/>
      <c r="JNM109" s="117"/>
      <c r="JNN109" s="117"/>
      <c r="JNO109" s="117"/>
      <c r="JNP109" s="117"/>
      <c r="JNQ109" s="117"/>
      <c r="JNR109" s="117"/>
      <c r="JNS109" s="117"/>
      <c r="JNT109" s="117"/>
      <c r="JNU109" s="117"/>
      <c r="JNV109" s="117"/>
      <c r="JNW109" s="117"/>
      <c r="JNX109" s="117"/>
      <c r="JNY109" s="117"/>
      <c r="JNZ109" s="117"/>
      <c r="JOA109" s="117"/>
      <c r="JOB109" s="117"/>
      <c r="JOC109" s="117"/>
      <c r="JOD109" s="117"/>
      <c r="JOE109" s="117"/>
      <c r="JOF109" s="117"/>
      <c r="JOG109" s="117"/>
      <c r="JOH109" s="117"/>
      <c r="JOI109" s="117"/>
      <c r="JOJ109" s="117"/>
      <c r="JOK109" s="117"/>
      <c r="JOL109" s="117"/>
      <c r="JOM109" s="117"/>
      <c r="JON109" s="117"/>
      <c r="JOO109" s="117"/>
      <c r="JOP109" s="117"/>
      <c r="JOQ109" s="117"/>
      <c r="JOR109" s="117"/>
      <c r="JOS109" s="117"/>
      <c r="JOT109" s="117"/>
      <c r="JOU109" s="117"/>
      <c r="JOV109" s="117"/>
      <c r="JOW109" s="117"/>
      <c r="JOX109" s="117"/>
      <c r="JOY109" s="117"/>
      <c r="JOZ109" s="117"/>
      <c r="JPA109" s="117"/>
      <c r="JPB109" s="117"/>
      <c r="JPC109" s="117"/>
      <c r="JPD109" s="117"/>
      <c r="JPE109" s="117"/>
      <c r="JPF109" s="117"/>
      <c r="JPG109" s="117"/>
      <c r="JPH109" s="117"/>
      <c r="JPI109" s="117"/>
      <c r="JPJ109" s="117"/>
      <c r="JPK109" s="117"/>
      <c r="JPL109" s="117"/>
      <c r="JPM109" s="117"/>
      <c r="JPN109" s="117"/>
      <c r="JPO109" s="117"/>
      <c r="JPP109" s="117"/>
      <c r="JPQ109" s="117"/>
      <c r="JPR109" s="117"/>
      <c r="JPS109" s="117"/>
      <c r="JPT109" s="117"/>
      <c r="JPU109" s="117"/>
      <c r="JPV109" s="117"/>
      <c r="JPW109" s="117"/>
      <c r="JPX109" s="117"/>
      <c r="JPY109" s="117"/>
      <c r="JPZ109" s="117"/>
      <c r="JQA109" s="117"/>
      <c r="JQB109" s="117"/>
      <c r="JQC109" s="117"/>
      <c r="JQD109" s="117"/>
      <c r="JQE109" s="117"/>
      <c r="JQF109" s="117"/>
      <c r="JQG109" s="117"/>
      <c r="JQH109" s="117"/>
      <c r="JQI109" s="117"/>
      <c r="JQJ109" s="117"/>
      <c r="JQK109" s="117"/>
      <c r="JQL109" s="117"/>
      <c r="JQM109" s="117"/>
      <c r="JQN109" s="117"/>
      <c r="JQO109" s="117"/>
      <c r="JQP109" s="117"/>
      <c r="JQQ109" s="117"/>
      <c r="JQR109" s="117"/>
      <c r="JQS109" s="117"/>
      <c r="JQT109" s="117"/>
      <c r="JQU109" s="117"/>
      <c r="JQV109" s="117"/>
      <c r="JQW109" s="117"/>
      <c r="JQX109" s="117"/>
      <c r="JQY109" s="117"/>
      <c r="JQZ109" s="117"/>
      <c r="JRA109" s="117"/>
      <c r="JRB109" s="117"/>
      <c r="JRC109" s="117"/>
      <c r="JRD109" s="117"/>
      <c r="JRE109" s="117"/>
      <c r="JRF109" s="117"/>
      <c r="JRG109" s="117"/>
      <c r="JRH109" s="117"/>
      <c r="JRI109" s="117"/>
      <c r="JRJ109" s="117"/>
      <c r="JRK109" s="117"/>
      <c r="JRL109" s="117"/>
      <c r="JRM109" s="117"/>
      <c r="JRN109" s="117"/>
      <c r="JRO109" s="117"/>
      <c r="JRP109" s="117"/>
      <c r="JRQ109" s="117"/>
      <c r="JRR109" s="117"/>
      <c r="JRS109" s="117"/>
      <c r="JRT109" s="117"/>
      <c r="JRU109" s="117"/>
      <c r="JRV109" s="117"/>
      <c r="JRW109" s="117"/>
      <c r="JRX109" s="117"/>
      <c r="JRY109" s="117"/>
      <c r="JRZ109" s="117"/>
      <c r="JSA109" s="117"/>
      <c r="JSB109" s="117"/>
      <c r="JSC109" s="117"/>
      <c r="JSD109" s="117"/>
      <c r="JSE109" s="117"/>
      <c r="JSF109" s="117"/>
      <c r="JSG109" s="117"/>
      <c r="JSH109" s="117"/>
      <c r="JSI109" s="117"/>
      <c r="JSJ109" s="117"/>
      <c r="JSK109" s="117"/>
      <c r="JSL109" s="117"/>
      <c r="JSM109" s="117"/>
      <c r="JSN109" s="117"/>
      <c r="JSO109" s="117"/>
      <c r="JSP109" s="117"/>
      <c r="JSQ109" s="117"/>
      <c r="JSR109" s="117"/>
      <c r="JSS109" s="117"/>
      <c r="JST109" s="117"/>
      <c r="JSU109" s="117"/>
      <c r="JSV109" s="117"/>
      <c r="JSW109" s="117"/>
      <c r="JSX109" s="117"/>
      <c r="JSY109" s="117"/>
      <c r="JSZ109" s="117"/>
      <c r="JTA109" s="117"/>
      <c r="JTB109" s="117"/>
      <c r="JTC109" s="117"/>
      <c r="JTD109" s="117"/>
      <c r="JTE109" s="117"/>
      <c r="JTF109" s="117"/>
      <c r="JTG109" s="117"/>
      <c r="JTH109" s="117"/>
      <c r="JTI109" s="117"/>
      <c r="JTJ109" s="117"/>
      <c r="JTK109" s="117"/>
      <c r="JTL109" s="117"/>
      <c r="JTM109" s="117"/>
      <c r="JTN109" s="117"/>
      <c r="JTO109" s="117"/>
      <c r="JTP109" s="117"/>
      <c r="JTQ109" s="117"/>
      <c r="JTR109" s="117"/>
      <c r="JTS109" s="117"/>
      <c r="JTT109" s="117"/>
      <c r="JTU109" s="117"/>
      <c r="JTV109" s="117"/>
      <c r="JTW109" s="117"/>
      <c r="JTX109" s="117"/>
      <c r="JTY109" s="117"/>
      <c r="JTZ109" s="117"/>
      <c r="JUA109" s="117"/>
      <c r="JUB109" s="117"/>
      <c r="JUC109" s="117"/>
      <c r="JUD109" s="117"/>
      <c r="JUE109" s="117"/>
      <c r="JUF109" s="117"/>
      <c r="JUG109" s="117"/>
      <c r="JUH109" s="117"/>
      <c r="JUI109" s="117"/>
      <c r="JUJ109" s="117"/>
      <c r="JUK109" s="117"/>
      <c r="JUL109" s="117"/>
      <c r="JUM109" s="117"/>
      <c r="JUN109" s="117"/>
      <c r="JUO109" s="117"/>
      <c r="JUP109" s="117"/>
      <c r="JUQ109" s="117"/>
      <c r="JUR109" s="117"/>
      <c r="JUS109" s="117"/>
      <c r="JUT109" s="117"/>
      <c r="JUU109" s="117"/>
      <c r="JUV109" s="117"/>
      <c r="JUW109" s="117"/>
      <c r="JUX109" s="117"/>
      <c r="JUY109" s="117"/>
      <c r="JUZ109" s="117"/>
      <c r="JVA109" s="117"/>
      <c r="JVB109" s="117"/>
      <c r="JVC109" s="117"/>
      <c r="JVD109" s="117"/>
      <c r="JVE109" s="117"/>
      <c r="JVF109" s="117"/>
      <c r="JVG109" s="117"/>
      <c r="JVH109" s="117"/>
      <c r="JVI109" s="117"/>
      <c r="JVJ109" s="117"/>
      <c r="JVK109" s="117"/>
      <c r="JVL109" s="117"/>
      <c r="JVM109" s="117"/>
      <c r="JVN109" s="117"/>
      <c r="JVO109" s="117"/>
      <c r="JVP109" s="117"/>
      <c r="JVQ109" s="117"/>
      <c r="JVR109" s="117"/>
      <c r="JVS109" s="117"/>
      <c r="JVT109" s="117"/>
      <c r="JVU109" s="117"/>
      <c r="JVV109" s="117"/>
      <c r="JVW109" s="117"/>
      <c r="JVX109" s="117"/>
      <c r="JVY109" s="117"/>
      <c r="JVZ109" s="117"/>
      <c r="JWA109" s="117"/>
      <c r="JWB109" s="117"/>
      <c r="JWC109" s="117"/>
      <c r="JWD109" s="117"/>
      <c r="JWE109" s="117"/>
      <c r="JWF109" s="117"/>
      <c r="JWG109" s="117"/>
      <c r="JWH109" s="117"/>
      <c r="JWI109" s="117"/>
      <c r="JWJ109" s="117"/>
      <c r="JWK109" s="117"/>
      <c r="JWL109" s="117"/>
      <c r="JWM109" s="117"/>
      <c r="JWN109" s="117"/>
      <c r="JWO109" s="117"/>
      <c r="JWP109" s="117"/>
      <c r="JWQ109" s="117"/>
      <c r="JWR109" s="117"/>
      <c r="JWS109" s="117"/>
      <c r="JWT109" s="117"/>
      <c r="JWU109" s="117"/>
      <c r="JWV109" s="117"/>
      <c r="JWW109" s="117"/>
      <c r="JWX109" s="117"/>
      <c r="JWY109" s="117"/>
      <c r="JWZ109" s="117"/>
      <c r="JXA109" s="117"/>
      <c r="JXB109" s="117"/>
      <c r="JXC109" s="117"/>
      <c r="JXD109" s="117"/>
      <c r="JXE109" s="117"/>
      <c r="JXF109" s="117"/>
      <c r="JXG109" s="117"/>
      <c r="JXH109" s="117"/>
      <c r="JXI109" s="117"/>
      <c r="JXJ109" s="117"/>
      <c r="JXK109" s="117"/>
      <c r="JXL109" s="117"/>
      <c r="JXM109" s="117"/>
      <c r="JXN109" s="117"/>
      <c r="JXO109" s="117"/>
      <c r="JXP109" s="117"/>
      <c r="JXQ109" s="117"/>
      <c r="JXR109" s="117"/>
      <c r="JXS109" s="117"/>
      <c r="JXT109" s="117"/>
      <c r="JXU109" s="117"/>
      <c r="JXV109" s="117"/>
      <c r="JXW109" s="117"/>
      <c r="JXX109" s="117"/>
      <c r="JXY109" s="117"/>
      <c r="JXZ109" s="117"/>
      <c r="JYA109" s="117"/>
      <c r="JYB109" s="117"/>
      <c r="JYC109" s="117"/>
      <c r="JYD109" s="117"/>
      <c r="JYE109" s="117"/>
      <c r="JYF109" s="117"/>
      <c r="JYG109" s="117"/>
      <c r="JYH109" s="117"/>
      <c r="JYI109" s="117"/>
      <c r="JYJ109" s="117"/>
      <c r="JYK109" s="117"/>
      <c r="JYL109" s="117"/>
      <c r="JYM109" s="117"/>
      <c r="JYN109" s="117"/>
      <c r="JYO109" s="117"/>
      <c r="JYP109" s="117"/>
      <c r="JYQ109" s="117"/>
      <c r="JYR109" s="117"/>
      <c r="JYS109" s="117"/>
      <c r="JYT109" s="117"/>
      <c r="JYU109" s="117"/>
      <c r="JYV109" s="117"/>
      <c r="JYW109" s="117"/>
      <c r="JYX109" s="117"/>
      <c r="JYY109" s="117"/>
      <c r="JYZ109" s="117"/>
      <c r="JZA109" s="117"/>
      <c r="JZB109" s="117"/>
      <c r="JZC109" s="117"/>
      <c r="JZD109" s="117"/>
      <c r="JZE109" s="117"/>
      <c r="JZF109" s="117"/>
      <c r="JZG109" s="117"/>
      <c r="JZH109" s="117"/>
      <c r="JZI109" s="117"/>
      <c r="JZJ109" s="117"/>
      <c r="JZK109" s="117"/>
      <c r="JZL109" s="117"/>
      <c r="JZM109" s="117"/>
      <c r="JZN109" s="117"/>
      <c r="JZO109" s="117"/>
      <c r="JZP109" s="117"/>
      <c r="JZQ109" s="117"/>
      <c r="JZR109" s="117"/>
      <c r="JZS109" s="117"/>
      <c r="JZT109" s="117"/>
      <c r="JZU109" s="117"/>
      <c r="JZV109" s="117"/>
      <c r="JZW109" s="117"/>
      <c r="JZX109" s="117"/>
      <c r="JZY109" s="117"/>
      <c r="JZZ109" s="117"/>
      <c r="KAA109" s="117"/>
      <c r="KAB109" s="117"/>
      <c r="KAC109" s="117"/>
      <c r="KAD109" s="117"/>
      <c r="KAE109" s="117"/>
      <c r="KAF109" s="117"/>
      <c r="KAG109" s="117"/>
      <c r="KAH109" s="117"/>
      <c r="KAI109" s="117"/>
      <c r="KAJ109" s="117"/>
      <c r="KAK109" s="117"/>
      <c r="KAL109" s="117"/>
      <c r="KAM109" s="117"/>
      <c r="KAN109" s="117"/>
      <c r="KAO109" s="117"/>
      <c r="KAP109" s="117"/>
      <c r="KAQ109" s="117"/>
      <c r="KAR109" s="117"/>
      <c r="KAS109" s="117"/>
      <c r="KAT109" s="117"/>
      <c r="KAU109" s="117"/>
      <c r="KAV109" s="117"/>
      <c r="KAW109" s="117"/>
      <c r="KAX109" s="117"/>
      <c r="KAY109" s="117"/>
      <c r="KAZ109" s="117"/>
      <c r="KBA109" s="117"/>
      <c r="KBB109" s="117"/>
      <c r="KBC109" s="117"/>
      <c r="KBD109" s="117"/>
      <c r="KBE109" s="117"/>
      <c r="KBF109" s="117"/>
      <c r="KBG109" s="117"/>
      <c r="KBH109" s="117"/>
      <c r="KBI109" s="117"/>
      <c r="KBJ109" s="117"/>
      <c r="KBK109" s="117"/>
      <c r="KBL109" s="117"/>
      <c r="KBM109" s="117"/>
      <c r="KBN109" s="117"/>
      <c r="KBO109" s="117"/>
      <c r="KBP109" s="117"/>
      <c r="KBQ109" s="117"/>
      <c r="KBR109" s="117"/>
      <c r="KBS109" s="117"/>
      <c r="KBT109" s="117"/>
      <c r="KBU109" s="117"/>
      <c r="KBV109" s="117"/>
      <c r="KBW109" s="117"/>
      <c r="KBX109" s="117"/>
      <c r="KBY109" s="117"/>
      <c r="KBZ109" s="117"/>
      <c r="KCA109" s="117"/>
      <c r="KCB109" s="117"/>
      <c r="KCC109" s="117"/>
      <c r="KCD109" s="117"/>
      <c r="KCE109" s="117"/>
      <c r="KCF109" s="117"/>
      <c r="KCG109" s="117"/>
      <c r="KCH109" s="117"/>
      <c r="KCI109" s="117"/>
      <c r="KCJ109" s="117"/>
      <c r="KCK109" s="117"/>
      <c r="KCL109" s="117"/>
      <c r="KCM109" s="117"/>
      <c r="KCN109" s="117"/>
      <c r="KCO109" s="117"/>
      <c r="KCP109" s="117"/>
      <c r="KCQ109" s="117"/>
      <c r="KCR109" s="117"/>
      <c r="KCS109" s="117"/>
      <c r="KCT109" s="117"/>
      <c r="KCU109" s="117"/>
      <c r="KCV109" s="117"/>
      <c r="KCW109" s="117"/>
      <c r="KCX109" s="117"/>
      <c r="KCY109" s="117"/>
      <c r="KCZ109" s="117"/>
      <c r="KDA109" s="117"/>
      <c r="KDB109" s="117"/>
      <c r="KDC109" s="117"/>
      <c r="KDD109" s="117"/>
      <c r="KDE109" s="117"/>
      <c r="KDF109" s="117"/>
      <c r="KDG109" s="117"/>
      <c r="KDH109" s="117"/>
      <c r="KDI109" s="117"/>
      <c r="KDJ109" s="117"/>
      <c r="KDK109" s="117"/>
      <c r="KDL109" s="117"/>
      <c r="KDM109" s="117"/>
      <c r="KDN109" s="117"/>
      <c r="KDO109" s="117"/>
      <c r="KDP109" s="117"/>
      <c r="KDQ109" s="117"/>
      <c r="KDR109" s="117"/>
      <c r="KDS109" s="117"/>
      <c r="KDT109" s="117"/>
      <c r="KDU109" s="117"/>
      <c r="KDV109" s="117"/>
      <c r="KDW109" s="117"/>
      <c r="KDX109" s="117"/>
      <c r="KDY109" s="117"/>
      <c r="KDZ109" s="117"/>
      <c r="KEA109" s="117"/>
      <c r="KEB109" s="117"/>
      <c r="KEC109" s="117"/>
      <c r="KED109" s="117"/>
      <c r="KEE109" s="117"/>
      <c r="KEF109" s="117"/>
      <c r="KEG109" s="117"/>
      <c r="KEH109" s="117"/>
      <c r="KEI109" s="117"/>
      <c r="KEJ109" s="117"/>
      <c r="KEK109" s="117"/>
      <c r="KEL109" s="117"/>
      <c r="KEM109" s="117"/>
      <c r="KEN109" s="117"/>
      <c r="KEO109" s="117"/>
      <c r="KEP109" s="117"/>
      <c r="KEQ109" s="117"/>
      <c r="KER109" s="117"/>
      <c r="KES109" s="117"/>
      <c r="KET109" s="117"/>
      <c r="KEU109" s="117"/>
      <c r="KEV109" s="117"/>
      <c r="KEW109" s="117"/>
      <c r="KEX109" s="117"/>
      <c r="KEY109" s="117"/>
      <c r="KEZ109" s="117"/>
      <c r="KFA109" s="117"/>
      <c r="KFB109" s="117"/>
      <c r="KFC109" s="117"/>
      <c r="KFD109" s="117"/>
      <c r="KFE109" s="117"/>
      <c r="KFF109" s="117"/>
      <c r="KFG109" s="117"/>
      <c r="KFH109" s="117"/>
      <c r="KFI109" s="117"/>
      <c r="KFJ109" s="117"/>
      <c r="KFK109" s="117"/>
      <c r="KFL109" s="117"/>
      <c r="KFM109" s="117"/>
      <c r="KFN109" s="117"/>
      <c r="KFO109" s="117"/>
      <c r="KFP109" s="117"/>
      <c r="KFQ109" s="117"/>
      <c r="KFR109" s="117"/>
      <c r="KFS109" s="117"/>
      <c r="KFT109" s="117"/>
      <c r="KFU109" s="117"/>
      <c r="KFV109" s="117"/>
      <c r="KFW109" s="117"/>
      <c r="KFX109" s="117"/>
      <c r="KFY109" s="117"/>
      <c r="KFZ109" s="117"/>
      <c r="KGA109" s="117"/>
      <c r="KGB109" s="117"/>
      <c r="KGC109" s="117"/>
      <c r="KGD109" s="117"/>
      <c r="KGE109" s="117"/>
      <c r="KGF109" s="117"/>
      <c r="KGG109" s="117"/>
      <c r="KGH109" s="117"/>
      <c r="KGI109" s="117"/>
      <c r="KGJ109" s="117"/>
      <c r="KGK109" s="117"/>
      <c r="KGL109" s="117"/>
      <c r="KGM109" s="117"/>
      <c r="KGN109" s="117"/>
      <c r="KGO109" s="117"/>
      <c r="KGP109" s="117"/>
      <c r="KGQ109" s="117"/>
      <c r="KGR109" s="117"/>
      <c r="KGS109" s="117"/>
      <c r="KGT109" s="117"/>
      <c r="KGU109" s="117"/>
      <c r="KGV109" s="117"/>
      <c r="KGW109" s="117"/>
      <c r="KGX109" s="117"/>
      <c r="KGY109" s="117"/>
      <c r="KGZ109" s="117"/>
      <c r="KHA109" s="117"/>
      <c r="KHB109" s="117"/>
      <c r="KHC109" s="117"/>
      <c r="KHD109" s="117"/>
      <c r="KHE109" s="117"/>
      <c r="KHF109" s="117"/>
      <c r="KHG109" s="117"/>
      <c r="KHH109" s="117"/>
      <c r="KHI109" s="117"/>
      <c r="KHJ109" s="117"/>
      <c r="KHK109" s="117"/>
      <c r="KHL109" s="117"/>
      <c r="KHM109" s="117"/>
      <c r="KHN109" s="117"/>
      <c r="KHO109" s="117"/>
      <c r="KHP109" s="117"/>
      <c r="KHQ109" s="117"/>
      <c r="KHR109" s="117"/>
      <c r="KHS109" s="117"/>
      <c r="KHT109" s="117"/>
      <c r="KHU109" s="117"/>
      <c r="KHV109" s="117"/>
      <c r="KHW109" s="117"/>
      <c r="KHX109" s="117"/>
      <c r="KHY109" s="117"/>
      <c r="KHZ109" s="117"/>
      <c r="KIA109" s="117"/>
      <c r="KIB109" s="117"/>
      <c r="KIC109" s="117"/>
      <c r="KID109" s="117"/>
      <c r="KIE109" s="117"/>
      <c r="KIF109" s="117"/>
      <c r="KIG109" s="117"/>
      <c r="KIH109" s="117"/>
      <c r="KII109" s="117"/>
      <c r="KIJ109" s="117"/>
      <c r="KIK109" s="117"/>
      <c r="KIL109" s="117"/>
      <c r="KIM109" s="117"/>
      <c r="KIN109" s="117"/>
      <c r="KIO109" s="117"/>
      <c r="KIP109" s="117"/>
      <c r="KIQ109" s="117"/>
      <c r="KIR109" s="117"/>
      <c r="KIS109" s="117"/>
      <c r="KIT109" s="117"/>
      <c r="KIU109" s="117"/>
      <c r="KIV109" s="117"/>
      <c r="KIW109" s="117"/>
      <c r="KIX109" s="117"/>
      <c r="KIY109" s="117"/>
      <c r="KIZ109" s="117"/>
      <c r="KJA109" s="117"/>
      <c r="KJB109" s="117"/>
      <c r="KJC109" s="117"/>
      <c r="KJD109" s="117"/>
      <c r="KJE109" s="117"/>
      <c r="KJF109" s="117"/>
      <c r="KJG109" s="117"/>
      <c r="KJH109" s="117"/>
      <c r="KJI109" s="117"/>
      <c r="KJJ109" s="117"/>
      <c r="KJK109" s="117"/>
      <c r="KJL109" s="117"/>
      <c r="KJM109" s="117"/>
      <c r="KJN109" s="117"/>
      <c r="KJO109" s="117"/>
      <c r="KJP109" s="117"/>
      <c r="KJQ109" s="117"/>
      <c r="KJR109" s="117"/>
      <c r="KJS109" s="117"/>
      <c r="KJT109" s="117"/>
      <c r="KJU109" s="117"/>
      <c r="KJV109" s="117"/>
      <c r="KJW109" s="117"/>
      <c r="KJX109" s="117"/>
      <c r="KJY109" s="117"/>
      <c r="KJZ109" s="117"/>
      <c r="KKA109" s="117"/>
      <c r="KKB109" s="117"/>
      <c r="KKC109" s="117"/>
      <c r="KKD109" s="117"/>
      <c r="KKE109" s="117"/>
      <c r="KKF109" s="117"/>
      <c r="KKG109" s="117"/>
      <c r="KKH109" s="117"/>
      <c r="KKI109" s="117"/>
      <c r="KKJ109" s="117"/>
      <c r="KKK109" s="117"/>
      <c r="KKL109" s="117"/>
      <c r="KKM109" s="117"/>
      <c r="KKN109" s="117"/>
      <c r="KKO109" s="117"/>
      <c r="KKP109" s="117"/>
      <c r="KKQ109" s="117"/>
      <c r="KKR109" s="117"/>
      <c r="KKS109" s="117"/>
      <c r="KKT109" s="117"/>
      <c r="KKU109" s="117"/>
      <c r="KKV109" s="117"/>
      <c r="KKW109" s="117"/>
      <c r="KKX109" s="117"/>
      <c r="KKY109" s="117"/>
      <c r="KKZ109" s="117"/>
      <c r="KLA109" s="117"/>
      <c r="KLB109" s="117"/>
      <c r="KLC109" s="117"/>
      <c r="KLD109" s="117"/>
      <c r="KLE109" s="117"/>
      <c r="KLF109" s="117"/>
      <c r="KLG109" s="117"/>
      <c r="KLH109" s="117"/>
      <c r="KLI109" s="117"/>
      <c r="KLJ109" s="117"/>
      <c r="KLK109" s="117"/>
      <c r="KLL109" s="117"/>
      <c r="KLM109" s="117"/>
      <c r="KLN109" s="117"/>
      <c r="KLO109" s="117"/>
      <c r="KLP109" s="117"/>
      <c r="KLQ109" s="117"/>
      <c r="KLR109" s="117"/>
      <c r="KLS109" s="117"/>
      <c r="KLT109" s="117"/>
      <c r="KLU109" s="117"/>
      <c r="KLV109" s="117"/>
      <c r="KLW109" s="117"/>
      <c r="KLX109" s="117"/>
      <c r="KLY109" s="117"/>
      <c r="KLZ109" s="117"/>
      <c r="KMA109" s="117"/>
      <c r="KMB109" s="117"/>
      <c r="KMC109" s="117"/>
      <c r="KMD109" s="117"/>
      <c r="KME109" s="117"/>
      <c r="KMF109" s="117"/>
      <c r="KMG109" s="117"/>
      <c r="KMH109" s="117"/>
      <c r="KMI109" s="117"/>
      <c r="KMJ109" s="117"/>
      <c r="KMK109" s="117"/>
      <c r="KML109" s="117"/>
      <c r="KMM109" s="117"/>
      <c r="KMN109" s="117"/>
      <c r="KMO109" s="117"/>
      <c r="KMP109" s="117"/>
      <c r="KMQ109" s="117"/>
      <c r="KMR109" s="117"/>
      <c r="KMS109" s="117"/>
      <c r="KMT109" s="117"/>
      <c r="KMU109" s="117"/>
      <c r="KMV109" s="117"/>
      <c r="KMW109" s="117"/>
      <c r="KMX109" s="117"/>
      <c r="KMY109" s="117"/>
      <c r="KMZ109" s="117"/>
      <c r="KNA109" s="117"/>
      <c r="KNB109" s="117"/>
      <c r="KNC109" s="117"/>
      <c r="KND109" s="117"/>
      <c r="KNE109" s="117"/>
      <c r="KNF109" s="117"/>
      <c r="KNG109" s="117"/>
      <c r="KNH109" s="117"/>
      <c r="KNI109" s="117"/>
      <c r="KNJ109" s="117"/>
      <c r="KNK109" s="117"/>
      <c r="KNL109" s="117"/>
      <c r="KNM109" s="117"/>
      <c r="KNN109" s="117"/>
      <c r="KNO109" s="117"/>
      <c r="KNP109" s="117"/>
      <c r="KNQ109" s="117"/>
      <c r="KNR109" s="117"/>
      <c r="KNS109" s="117"/>
      <c r="KNT109" s="117"/>
      <c r="KNU109" s="117"/>
      <c r="KNV109" s="117"/>
      <c r="KNW109" s="117"/>
      <c r="KNX109" s="117"/>
      <c r="KNY109" s="117"/>
      <c r="KNZ109" s="117"/>
      <c r="KOA109" s="117"/>
      <c r="KOB109" s="117"/>
      <c r="KOC109" s="117"/>
      <c r="KOD109" s="117"/>
      <c r="KOE109" s="117"/>
      <c r="KOF109" s="117"/>
      <c r="KOG109" s="117"/>
      <c r="KOH109" s="117"/>
      <c r="KOI109" s="117"/>
      <c r="KOJ109" s="117"/>
      <c r="KOK109" s="117"/>
      <c r="KOL109" s="117"/>
      <c r="KOM109" s="117"/>
      <c r="KON109" s="117"/>
      <c r="KOO109" s="117"/>
      <c r="KOP109" s="117"/>
      <c r="KOQ109" s="117"/>
      <c r="KOR109" s="117"/>
      <c r="KOS109" s="117"/>
      <c r="KOT109" s="117"/>
      <c r="KOU109" s="117"/>
      <c r="KOV109" s="117"/>
      <c r="KOW109" s="117"/>
      <c r="KOX109" s="117"/>
      <c r="KOY109" s="117"/>
      <c r="KOZ109" s="117"/>
      <c r="KPA109" s="117"/>
      <c r="KPB109" s="117"/>
      <c r="KPC109" s="117"/>
      <c r="KPD109" s="117"/>
      <c r="KPE109" s="117"/>
      <c r="KPF109" s="117"/>
      <c r="KPG109" s="117"/>
      <c r="KPH109" s="117"/>
      <c r="KPI109" s="117"/>
      <c r="KPJ109" s="117"/>
      <c r="KPK109" s="117"/>
      <c r="KPL109" s="117"/>
      <c r="KPM109" s="117"/>
      <c r="KPN109" s="117"/>
      <c r="KPO109" s="117"/>
      <c r="KPP109" s="117"/>
      <c r="KPQ109" s="117"/>
      <c r="KPR109" s="117"/>
      <c r="KPS109" s="117"/>
      <c r="KPT109" s="117"/>
      <c r="KPU109" s="117"/>
      <c r="KPV109" s="117"/>
      <c r="KPW109" s="117"/>
      <c r="KPX109" s="117"/>
      <c r="KPY109" s="117"/>
      <c r="KPZ109" s="117"/>
      <c r="KQA109" s="117"/>
      <c r="KQB109" s="117"/>
      <c r="KQC109" s="117"/>
      <c r="KQD109" s="117"/>
      <c r="KQE109" s="117"/>
      <c r="KQF109" s="117"/>
      <c r="KQG109" s="117"/>
      <c r="KQH109" s="117"/>
      <c r="KQI109" s="117"/>
      <c r="KQJ109" s="117"/>
      <c r="KQK109" s="117"/>
      <c r="KQL109" s="117"/>
      <c r="KQM109" s="117"/>
      <c r="KQN109" s="117"/>
      <c r="KQO109" s="117"/>
      <c r="KQP109" s="117"/>
      <c r="KQQ109" s="117"/>
      <c r="KQR109" s="117"/>
      <c r="KQS109" s="117"/>
      <c r="KQT109" s="117"/>
      <c r="KQU109" s="117"/>
      <c r="KQV109" s="117"/>
      <c r="KQW109" s="117"/>
      <c r="KQX109" s="117"/>
      <c r="KQY109" s="117"/>
      <c r="KQZ109" s="117"/>
      <c r="KRA109" s="117"/>
      <c r="KRB109" s="117"/>
      <c r="KRC109" s="117"/>
      <c r="KRD109" s="117"/>
      <c r="KRE109" s="117"/>
      <c r="KRF109" s="117"/>
      <c r="KRG109" s="117"/>
      <c r="KRH109" s="117"/>
      <c r="KRI109" s="117"/>
      <c r="KRJ109" s="117"/>
      <c r="KRK109" s="117"/>
      <c r="KRL109" s="117"/>
      <c r="KRM109" s="117"/>
      <c r="KRN109" s="117"/>
      <c r="KRO109" s="117"/>
      <c r="KRP109" s="117"/>
      <c r="KRQ109" s="117"/>
      <c r="KRR109" s="117"/>
      <c r="KRS109" s="117"/>
      <c r="KRT109" s="117"/>
      <c r="KRU109" s="117"/>
      <c r="KRV109" s="117"/>
      <c r="KRW109" s="117"/>
      <c r="KRX109" s="117"/>
      <c r="KRY109" s="117"/>
      <c r="KRZ109" s="117"/>
      <c r="KSA109" s="117"/>
      <c r="KSB109" s="117"/>
      <c r="KSC109" s="117"/>
      <c r="KSD109" s="117"/>
      <c r="KSE109" s="117"/>
      <c r="KSF109" s="117"/>
      <c r="KSG109" s="117"/>
      <c r="KSH109" s="117"/>
      <c r="KSI109" s="117"/>
      <c r="KSJ109" s="117"/>
      <c r="KSK109" s="117"/>
      <c r="KSL109" s="117"/>
      <c r="KSM109" s="117"/>
      <c r="KSN109" s="117"/>
      <c r="KSO109" s="117"/>
      <c r="KSP109" s="117"/>
      <c r="KSQ109" s="117"/>
      <c r="KSR109" s="117"/>
      <c r="KSS109" s="117"/>
      <c r="KST109" s="117"/>
      <c r="KSU109" s="117"/>
      <c r="KSV109" s="117"/>
      <c r="KSW109" s="117"/>
      <c r="KSX109" s="117"/>
      <c r="KSY109" s="117"/>
      <c r="KSZ109" s="117"/>
      <c r="KTA109" s="117"/>
      <c r="KTB109" s="117"/>
      <c r="KTC109" s="117"/>
      <c r="KTD109" s="117"/>
      <c r="KTE109" s="117"/>
      <c r="KTF109" s="117"/>
      <c r="KTG109" s="117"/>
      <c r="KTH109" s="117"/>
      <c r="KTI109" s="117"/>
      <c r="KTJ109" s="117"/>
      <c r="KTK109" s="117"/>
      <c r="KTL109" s="117"/>
      <c r="KTM109" s="117"/>
      <c r="KTN109" s="117"/>
      <c r="KTO109" s="117"/>
      <c r="KTP109" s="117"/>
      <c r="KTQ109" s="117"/>
      <c r="KTR109" s="117"/>
      <c r="KTS109" s="117"/>
      <c r="KTT109" s="117"/>
      <c r="KTU109" s="117"/>
      <c r="KTV109" s="117"/>
      <c r="KTW109" s="117"/>
      <c r="KTX109" s="117"/>
      <c r="KTY109" s="117"/>
      <c r="KTZ109" s="117"/>
      <c r="KUA109" s="117"/>
      <c r="KUB109" s="117"/>
      <c r="KUC109" s="117"/>
      <c r="KUD109" s="117"/>
      <c r="KUE109" s="117"/>
      <c r="KUF109" s="117"/>
      <c r="KUG109" s="117"/>
      <c r="KUH109" s="117"/>
      <c r="KUI109" s="117"/>
      <c r="KUJ109" s="117"/>
      <c r="KUK109" s="117"/>
      <c r="KUL109" s="117"/>
      <c r="KUM109" s="117"/>
      <c r="KUN109" s="117"/>
      <c r="KUO109" s="117"/>
      <c r="KUP109" s="117"/>
      <c r="KUQ109" s="117"/>
      <c r="KUR109" s="117"/>
      <c r="KUS109" s="117"/>
      <c r="KUT109" s="117"/>
      <c r="KUU109" s="117"/>
      <c r="KUV109" s="117"/>
      <c r="KUW109" s="117"/>
      <c r="KUX109" s="117"/>
      <c r="KUY109" s="117"/>
      <c r="KUZ109" s="117"/>
      <c r="KVA109" s="117"/>
      <c r="KVB109" s="117"/>
      <c r="KVC109" s="117"/>
      <c r="KVD109" s="117"/>
      <c r="KVE109" s="117"/>
      <c r="KVF109" s="117"/>
      <c r="KVG109" s="117"/>
      <c r="KVH109" s="117"/>
      <c r="KVI109" s="117"/>
      <c r="KVJ109" s="117"/>
      <c r="KVK109" s="117"/>
      <c r="KVL109" s="117"/>
      <c r="KVM109" s="117"/>
      <c r="KVN109" s="117"/>
      <c r="KVO109" s="117"/>
      <c r="KVP109" s="117"/>
      <c r="KVQ109" s="117"/>
      <c r="KVR109" s="117"/>
      <c r="KVS109" s="117"/>
      <c r="KVT109" s="117"/>
      <c r="KVU109" s="117"/>
      <c r="KVV109" s="117"/>
      <c r="KVW109" s="117"/>
      <c r="KVX109" s="117"/>
      <c r="KVY109" s="117"/>
      <c r="KVZ109" s="117"/>
      <c r="KWA109" s="117"/>
      <c r="KWB109" s="117"/>
      <c r="KWC109" s="117"/>
      <c r="KWD109" s="117"/>
      <c r="KWE109" s="117"/>
      <c r="KWF109" s="117"/>
      <c r="KWG109" s="117"/>
      <c r="KWH109" s="117"/>
      <c r="KWI109" s="117"/>
      <c r="KWJ109" s="117"/>
      <c r="KWK109" s="117"/>
      <c r="KWL109" s="117"/>
      <c r="KWM109" s="117"/>
      <c r="KWN109" s="117"/>
      <c r="KWO109" s="117"/>
      <c r="KWP109" s="117"/>
      <c r="KWQ109" s="117"/>
      <c r="KWR109" s="117"/>
      <c r="KWS109" s="117"/>
      <c r="KWT109" s="117"/>
      <c r="KWU109" s="117"/>
      <c r="KWV109" s="117"/>
      <c r="KWW109" s="117"/>
      <c r="KWX109" s="117"/>
      <c r="KWY109" s="117"/>
      <c r="KWZ109" s="117"/>
      <c r="KXA109" s="117"/>
      <c r="KXB109" s="117"/>
      <c r="KXC109" s="117"/>
      <c r="KXD109" s="117"/>
      <c r="KXE109" s="117"/>
      <c r="KXF109" s="117"/>
      <c r="KXG109" s="117"/>
      <c r="KXH109" s="117"/>
      <c r="KXI109" s="117"/>
      <c r="KXJ109" s="117"/>
      <c r="KXK109" s="117"/>
      <c r="KXL109" s="117"/>
      <c r="KXM109" s="117"/>
      <c r="KXN109" s="117"/>
      <c r="KXO109" s="117"/>
      <c r="KXP109" s="117"/>
      <c r="KXQ109" s="117"/>
      <c r="KXR109" s="117"/>
      <c r="KXS109" s="117"/>
      <c r="KXT109" s="117"/>
      <c r="KXU109" s="117"/>
      <c r="KXV109" s="117"/>
      <c r="KXW109" s="117"/>
      <c r="KXX109" s="117"/>
      <c r="KXY109" s="117"/>
      <c r="KXZ109" s="117"/>
      <c r="KYA109" s="117"/>
      <c r="KYB109" s="117"/>
      <c r="KYC109" s="117"/>
      <c r="KYD109" s="117"/>
      <c r="KYE109" s="117"/>
      <c r="KYF109" s="117"/>
      <c r="KYG109" s="117"/>
      <c r="KYH109" s="117"/>
      <c r="KYI109" s="117"/>
      <c r="KYJ109" s="117"/>
      <c r="KYK109" s="117"/>
      <c r="KYL109" s="117"/>
      <c r="KYM109" s="117"/>
      <c r="KYN109" s="117"/>
      <c r="KYO109" s="117"/>
      <c r="KYP109" s="117"/>
      <c r="KYQ109" s="117"/>
      <c r="KYR109" s="117"/>
      <c r="KYS109" s="117"/>
      <c r="KYT109" s="117"/>
      <c r="KYU109" s="117"/>
      <c r="KYV109" s="117"/>
      <c r="KYW109" s="117"/>
      <c r="KYX109" s="117"/>
      <c r="KYY109" s="117"/>
      <c r="KYZ109" s="117"/>
      <c r="KZA109" s="117"/>
      <c r="KZB109" s="117"/>
      <c r="KZC109" s="117"/>
      <c r="KZD109" s="117"/>
      <c r="KZE109" s="117"/>
      <c r="KZF109" s="117"/>
      <c r="KZG109" s="117"/>
      <c r="KZH109" s="117"/>
      <c r="KZI109" s="117"/>
      <c r="KZJ109" s="117"/>
      <c r="KZK109" s="117"/>
      <c r="KZL109" s="117"/>
      <c r="KZM109" s="117"/>
      <c r="KZN109" s="117"/>
      <c r="KZO109" s="117"/>
      <c r="KZP109" s="117"/>
      <c r="KZQ109" s="117"/>
      <c r="KZR109" s="117"/>
      <c r="KZS109" s="117"/>
      <c r="KZT109" s="117"/>
      <c r="KZU109" s="117"/>
      <c r="KZV109" s="117"/>
      <c r="KZW109" s="117"/>
      <c r="KZX109" s="117"/>
      <c r="KZY109" s="117"/>
      <c r="KZZ109" s="117"/>
      <c r="LAA109" s="117"/>
      <c r="LAB109" s="117"/>
      <c r="LAC109" s="117"/>
      <c r="LAD109" s="117"/>
      <c r="LAE109" s="117"/>
      <c r="LAF109" s="117"/>
      <c r="LAG109" s="117"/>
      <c r="LAH109" s="117"/>
      <c r="LAI109" s="117"/>
      <c r="LAJ109" s="117"/>
      <c r="LAK109" s="117"/>
      <c r="LAL109" s="117"/>
      <c r="LAM109" s="117"/>
      <c r="LAN109" s="117"/>
      <c r="LAO109" s="117"/>
      <c r="LAP109" s="117"/>
      <c r="LAQ109" s="117"/>
      <c r="LAR109" s="117"/>
      <c r="LAS109" s="117"/>
      <c r="LAT109" s="117"/>
      <c r="LAU109" s="117"/>
      <c r="LAV109" s="117"/>
      <c r="LAW109" s="117"/>
      <c r="LAX109" s="117"/>
      <c r="LAY109" s="117"/>
      <c r="LAZ109" s="117"/>
      <c r="LBA109" s="117"/>
      <c r="LBB109" s="117"/>
      <c r="LBC109" s="117"/>
      <c r="LBD109" s="117"/>
      <c r="LBE109" s="117"/>
      <c r="LBF109" s="117"/>
      <c r="LBG109" s="117"/>
      <c r="LBH109" s="117"/>
      <c r="LBI109" s="117"/>
      <c r="LBJ109" s="117"/>
      <c r="LBK109" s="117"/>
      <c r="LBL109" s="117"/>
      <c r="LBM109" s="117"/>
      <c r="LBN109" s="117"/>
      <c r="LBO109" s="117"/>
      <c r="LBP109" s="117"/>
      <c r="LBQ109" s="117"/>
      <c r="LBR109" s="117"/>
      <c r="LBS109" s="117"/>
      <c r="LBT109" s="117"/>
      <c r="LBU109" s="117"/>
      <c r="LBV109" s="117"/>
      <c r="LBW109" s="117"/>
      <c r="LBX109" s="117"/>
      <c r="LBY109" s="117"/>
      <c r="LBZ109" s="117"/>
      <c r="LCA109" s="117"/>
      <c r="LCB109" s="117"/>
      <c r="LCC109" s="117"/>
      <c r="LCD109" s="117"/>
      <c r="LCE109" s="117"/>
      <c r="LCF109" s="117"/>
      <c r="LCG109" s="117"/>
      <c r="LCH109" s="117"/>
      <c r="LCI109" s="117"/>
      <c r="LCJ109" s="117"/>
      <c r="LCK109" s="117"/>
      <c r="LCL109" s="117"/>
      <c r="LCM109" s="117"/>
      <c r="LCN109" s="117"/>
      <c r="LCO109" s="117"/>
      <c r="LCP109" s="117"/>
      <c r="LCQ109" s="117"/>
      <c r="LCR109" s="117"/>
      <c r="LCS109" s="117"/>
      <c r="LCT109" s="117"/>
      <c r="LCU109" s="117"/>
      <c r="LCV109" s="117"/>
      <c r="LCW109" s="117"/>
      <c r="LCX109" s="117"/>
      <c r="LCY109" s="117"/>
      <c r="LCZ109" s="117"/>
      <c r="LDA109" s="117"/>
      <c r="LDB109" s="117"/>
      <c r="LDC109" s="117"/>
      <c r="LDD109" s="117"/>
      <c r="LDE109" s="117"/>
      <c r="LDF109" s="117"/>
      <c r="LDG109" s="117"/>
      <c r="LDH109" s="117"/>
      <c r="LDI109" s="117"/>
      <c r="LDJ109" s="117"/>
      <c r="LDK109" s="117"/>
      <c r="LDL109" s="117"/>
      <c r="LDM109" s="117"/>
      <c r="LDN109" s="117"/>
      <c r="LDO109" s="117"/>
      <c r="LDP109" s="117"/>
      <c r="LDQ109" s="117"/>
      <c r="LDR109" s="117"/>
      <c r="LDS109" s="117"/>
      <c r="LDT109" s="117"/>
      <c r="LDU109" s="117"/>
      <c r="LDV109" s="117"/>
      <c r="LDW109" s="117"/>
      <c r="LDX109" s="117"/>
      <c r="LDY109" s="117"/>
      <c r="LDZ109" s="117"/>
      <c r="LEA109" s="117"/>
      <c r="LEB109" s="117"/>
      <c r="LEC109" s="117"/>
      <c r="LED109" s="117"/>
      <c r="LEE109" s="117"/>
      <c r="LEF109" s="117"/>
      <c r="LEG109" s="117"/>
      <c r="LEH109" s="117"/>
      <c r="LEI109" s="117"/>
      <c r="LEJ109" s="117"/>
      <c r="LEK109" s="117"/>
      <c r="LEL109" s="117"/>
      <c r="LEM109" s="117"/>
      <c r="LEN109" s="117"/>
      <c r="LEO109" s="117"/>
      <c r="LEP109" s="117"/>
      <c r="LEQ109" s="117"/>
      <c r="LER109" s="117"/>
      <c r="LES109" s="117"/>
      <c r="LET109" s="117"/>
      <c r="LEU109" s="117"/>
      <c r="LEV109" s="117"/>
      <c r="LEW109" s="117"/>
      <c r="LEX109" s="117"/>
      <c r="LEY109" s="117"/>
      <c r="LEZ109" s="117"/>
      <c r="LFA109" s="117"/>
      <c r="LFB109" s="117"/>
      <c r="LFC109" s="117"/>
      <c r="LFD109" s="117"/>
      <c r="LFE109" s="117"/>
      <c r="LFF109" s="117"/>
      <c r="LFG109" s="117"/>
      <c r="LFH109" s="117"/>
      <c r="LFI109" s="117"/>
      <c r="LFJ109" s="117"/>
      <c r="LFK109" s="117"/>
      <c r="LFL109" s="117"/>
      <c r="LFM109" s="117"/>
      <c r="LFN109" s="117"/>
      <c r="LFO109" s="117"/>
      <c r="LFP109" s="117"/>
      <c r="LFQ109" s="117"/>
      <c r="LFR109" s="117"/>
      <c r="LFS109" s="117"/>
      <c r="LFT109" s="117"/>
      <c r="LFU109" s="117"/>
      <c r="LFV109" s="117"/>
      <c r="LFW109" s="117"/>
      <c r="LFX109" s="117"/>
      <c r="LFY109" s="117"/>
      <c r="LFZ109" s="117"/>
      <c r="LGA109" s="117"/>
      <c r="LGB109" s="117"/>
      <c r="LGC109" s="117"/>
      <c r="LGD109" s="117"/>
      <c r="LGE109" s="117"/>
      <c r="LGF109" s="117"/>
      <c r="LGG109" s="117"/>
      <c r="LGH109" s="117"/>
      <c r="LGI109" s="117"/>
      <c r="LGJ109" s="117"/>
      <c r="LGK109" s="117"/>
      <c r="LGL109" s="117"/>
      <c r="LGM109" s="117"/>
      <c r="LGN109" s="117"/>
      <c r="LGO109" s="117"/>
      <c r="LGP109" s="117"/>
      <c r="LGQ109" s="117"/>
      <c r="LGR109" s="117"/>
      <c r="LGS109" s="117"/>
      <c r="LGT109" s="117"/>
      <c r="LGU109" s="117"/>
      <c r="LGV109" s="117"/>
      <c r="LGW109" s="117"/>
      <c r="LGX109" s="117"/>
      <c r="LGY109" s="117"/>
      <c r="LGZ109" s="117"/>
      <c r="LHA109" s="117"/>
      <c r="LHB109" s="117"/>
      <c r="LHC109" s="117"/>
      <c r="LHD109" s="117"/>
      <c r="LHE109" s="117"/>
      <c r="LHF109" s="117"/>
      <c r="LHG109" s="117"/>
      <c r="LHH109" s="117"/>
      <c r="LHI109" s="117"/>
      <c r="LHJ109" s="117"/>
      <c r="LHK109" s="117"/>
      <c r="LHL109" s="117"/>
      <c r="LHM109" s="117"/>
      <c r="LHN109" s="117"/>
      <c r="LHO109" s="117"/>
      <c r="LHP109" s="117"/>
      <c r="LHQ109" s="117"/>
      <c r="LHR109" s="117"/>
      <c r="LHS109" s="117"/>
      <c r="LHT109" s="117"/>
      <c r="LHU109" s="117"/>
      <c r="LHV109" s="117"/>
      <c r="LHW109" s="117"/>
      <c r="LHX109" s="117"/>
      <c r="LHY109" s="117"/>
      <c r="LHZ109" s="117"/>
      <c r="LIA109" s="117"/>
      <c r="LIB109" s="117"/>
      <c r="LIC109" s="117"/>
      <c r="LID109" s="117"/>
      <c r="LIE109" s="117"/>
      <c r="LIF109" s="117"/>
      <c r="LIG109" s="117"/>
      <c r="LIH109" s="117"/>
      <c r="LII109" s="117"/>
      <c r="LIJ109" s="117"/>
      <c r="LIK109" s="117"/>
      <c r="LIL109" s="117"/>
      <c r="LIM109" s="117"/>
      <c r="LIN109" s="117"/>
      <c r="LIO109" s="117"/>
      <c r="LIP109" s="117"/>
      <c r="LIQ109" s="117"/>
      <c r="LIR109" s="117"/>
      <c r="LIS109" s="117"/>
      <c r="LIT109" s="117"/>
      <c r="LIU109" s="117"/>
      <c r="LIV109" s="117"/>
      <c r="LIW109" s="117"/>
      <c r="LIX109" s="117"/>
      <c r="LIY109" s="117"/>
      <c r="LIZ109" s="117"/>
      <c r="LJA109" s="117"/>
      <c r="LJB109" s="117"/>
      <c r="LJC109" s="117"/>
      <c r="LJD109" s="117"/>
      <c r="LJE109" s="117"/>
      <c r="LJF109" s="117"/>
      <c r="LJG109" s="117"/>
      <c r="LJH109" s="117"/>
      <c r="LJI109" s="117"/>
      <c r="LJJ109" s="117"/>
      <c r="LJK109" s="117"/>
      <c r="LJL109" s="117"/>
      <c r="LJM109" s="117"/>
      <c r="LJN109" s="117"/>
      <c r="LJO109" s="117"/>
      <c r="LJP109" s="117"/>
      <c r="LJQ109" s="117"/>
      <c r="LJR109" s="117"/>
      <c r="LJS109" s="117"/>
      <c r="LJT109" s="117"/>
      <c r="LJU109" s="117"/>
      <c r="LJV109" s="117"/>
      <c r="LJW109" s="117"/>
      <c r="LJX109" s="117"/>
      <c r="LJY109" s="117"/>
      <c r="LJZ109" s="117"/>
      <c r="LKA109" s="117"/>
      <c r="LKB109" s="117"/>
      <c r="LKC109" s="117"/>
      <c r="LKD109" s="117"/>
      <c r="LKE109" s="117"/>
      <c r="LKF109" s="117"/>
      <c r="LKG109" s="117"/>
      <c r="LKH109" s="117"/>
      <c r="LKI109" s="117"/>
      <c r="LKJ109" s="117"/>
      <c r="LKK109" s="117"/>
      <c r="LKL109" s="117"/>
      <c r="LKM109" s="117"/>
      <c r="LKN109" s="117"/>
      <c r="LKO109" s="117"/>
      <c r="LKP109" s="117"/>
      <c r="LKQ109" s="117"/>
      <c r="LKR109" s="117"/>
      <c r="LKS109" s="117"/>
      <c r="LKT109" s="117"/>
      <c r="LKU109" s="117"/>
      <c r="LKV109" s="117"/>
      <c r="LKW109" s="117"/>
      <c r="LKX109" s="117"/>
      <c r="LKY109" s="117"/>
      <c r="LKZ109" s="117"/>
      <c r="LLA109" s="117"/>
      <c r="LLB109" s="117"/>
      <c r="LLC109" s="117"/>
      <c r="LLD109" s="117"/>
      <c r="LLE109" s="117"/>
      <c r="LLF109" s="117"/>
      <c r="LLG109" s="117"/>
      <c r="LLH109" s="117"/>
      <c r="LLI109" s="117"/>
      <c r="LLJ109" s="117"/>
      <c r="LLK109" s="117"/>
      <c r="LLL109" s="117"/>
      <c r="LLM109" s="117"/>
      <c r="LLN109" s="117"/>
      <c r="LLO109" s="117"/>
      <c r="LLP109" s="117"/>
      <c r="LLQ109" s="117"/>
      <c r="LLR109" s="117"/>
      <c r="LLS109" s="117"/>
      <c r="LLT109" s="117"/>
      <c r="LLU109" s="117"/>
      <c r="LLV109" s="117"/>
      <c r="LLW109" s="117"/>
      <c r="LLX109" s="117"/>
      <c r="LLY109" s="117"/>
      <c r="LLZ109" s="117"/>
      <c r="LMA109" s="117"/>
      <c r="LMB109" s="117"/>
      <c r="LMC109" s="117"/>
      <c r="LMD109" s="117"/>
      <c r="LME109" s="117"/>
      <c r="LMF109" s="117"/>
      <c r="LMG109" s="117"/>
      <c r="LMH109" s="117"/>
      <c r="LMI109" s="117"/>
      <c r="LMJ109" s="117"/>
      <c r="LMK109" s="117"/>
      <c r="LML109" s="117"/>
      <c r="LMM109" s="117"/>
      <c r="LMN109" s="117"/>
      <c r="LMO109" s="117"/>
      <c r="LMP109" s="117"/>
      <c r="LMQ109" s="117"/>
      <c r="LMR109" s="117"/>
      <c r="LMS109" s="117"/>
      <c r="LMT109" s="117"/>
      <c r="LMU109" s="117"/>
      <c r="LMV109" s="117"/>
      <c r="LMW109" s="117"/>
      <c r="LMX109" s="117"/>
      <c r="LMY109" s="117"/>
      <c r="LMZ109" s="117"/>
      <c r="LNA109" s="117"/>
      <c r="LNB109" s="117"/>
      <c r="LNC109" s="117"/>
      <c r="LND109" s="117"/>
      <c r="LNE109" s="117"/>
      <c r="LNF109" s="117"/>
      <c r="LNG109" s="117"/>
      <c r="LNH109" s="117"/>
      <c r="LNI109" s="117"/>
      <c r="LNJ109" s="117"/>
      <c r="LNK109" s="117"/>
      <c r="LNL109" s="117"/>
      <c r="LNM109" s="117"/>
      <c r="LNN109" s="117"/>
      <c r="LNO109" s="117"/>
      <c r="LNP109" s="117"/>
      <c r="LNQ109" s="117"/>
      <c r="LNR109" s="117"/>
      <c r="LNS109" s="117"/>
      <c r="LNT109" s="117"/>
      <c r="LNU109" s="117"/>
      <c r="LNV109" s="117"/>
      <c r="LNW109" s="117"/>
      <c r="LNX109" s="117"/>
      <c r="LNY109" s="117"/>
      <c r="LNZ109" s="117"/>
      <c r="LOA109" s="117"/>
      <c r="LOB109" s="117"/>
      <c r="LOC109" s="117"/>
      <c r="LOD109" s="117"/>
      <c r="LOE109" s="117"/>
      <c r="LOF109" s="117"/>
      <c r="LOG109" s="117"/>
      <c r="LOH109" s="117"/>
      <c r="LOI109" s="117"/>
      <c r="LOJ109" s="117"/>
      <c r="LOK109" s="117"/>
      <c r="LOL109" s="117"/>
      <c r="LOM109" s="117"/>
      <c r="LON109" s="117"/>
      <c r="LOO109" s="117"/>
      <c r="LOP109" s="117"/>
      <c r="LOQ109" s="117"/>
      <c r="LOR109" s="117"/>
      <c r="LOS109" s="117"/>
      <c r="LOT109" s="117"/>
      <c r="LOU109" s="117"/>
      <c r="LOV109" s="117"/>
      <c r="LOW109" s="117"/>
      <c r="LOX109" s="117"/>
      <c r="LOY109" s="117"/>
      <c r="LOZ109" s="117"/>
      <c r="LPA109" s="117"/>
      <c r="LPB109" s="117"/>
      <c r="LPC109" s="117"/>
      <c r="LPD109" s="117"/>
      <c r="LPE109" s="117"/>
      <c r="LPF109" s="117"/>
      <c r="LPG109" s="117"/>
      <c r="LPH109" s="117"/>
      <c r="LPI109" s="117"/>
      <c r="LPJ109" s="117"/>
      <c r="LPK109" s="117"/>
      <c r="LPL109" s="117"/>
      <c r="LPM109" s="117"/>
      <c r="LPN109" s="117"/>
      <c r="LPO109" s="117"/>
      <c r="LPP109" s="117"/>
      <c r="LPQ109" s="117"/>
      <c r="LPR109" s="117"/>
      <c r="LPS109" s="117"/>
      <c r="LPT109" s="117"/>
      <c r="LPU109" s="117"/>
      <c r="LPV109" s="117"/>
      <c r="LPW109" s="117"/>
      <c r="LPX109" s="117"/>
      <c r="LPY109" s="117"/>
      <c r="LPZ109" s="117"/>
      <c r="LQA109" s="117"/>
      <c r="LQB109" s="117"/>
      <c r="LQC109" s="117"/>
      <c r="LQD109" s="117"/>
      <c r="LQE109" s="117"/>
      <c r="LQF109" s="117"/>
      <c r="LQG109" s="117"/>
      <c r="LQH109" s="117"/>
      <c r="LQI109" s="117"/>
      <c r="LQJ109" s="117"/>
      <c r="LQK109" s="117"/>
      <c r="LQL109" s="117"/>
      <c r="LQM109" s="117"/>
      <c r="LQN109" s="117"/>
      <c r="LQO109" s="117"/>
      <c r="LQP109" s="117"/>
      <c r="LQQ109" s="117"/>
      <c r="LQR109" s="117"/>
      <c r="LQS109" s="117"/>
      <c r="LQT109" s="117"/>
      <c r="LQU109" s="117"/>
      <c r="LQV109" s="117"/>
      <c r="LQW109" s="117"/>
      <c r="LQX109" s="117"/>
      <c r="LQY109" s="117"/>
      <c r="LQZ109" s="117"/>
      <c r="LRA109" s="117"/>
      <c r="LRB109" s="117"/>
      <c r="LRC109" s="117"/>
      <c r="LRD109" s="117"/>
      <c r="LRE109" s="117"/>
      <c r="LRF109" s="117"/>
      <c r="LRG109" s="117"/>
      <c r="LRH109" s="117"/>
      <c r="LRI109" s="117"/>
      <c r="LRJ109" s="117"/>
      <c r="LRK109" s="117"/>
      <c r="LRL109" s="117"/>
      <c r="LRM109" s="117"/>
      <c r="LRN109" s="117"/>
      <c r="LRO109" s="117"/>
      <c r="LRP109" s="117"/>
      <c r="LRQ109" s="117"/>
      <c r="LRR109" s="117"/>
      <c r="LRS109" s="117"/>
      <c r="LRT109" s="117"/>
      <c r="LRU109" s="117"/>
      <c r="LRV109" s="117"/>
      <c r="LRW109" s="117"/>
      <c r="LRX109" s="117"/>
      <c r="LRY109" s="117"/>
      <c r="LRZ109" s="117"/>
      <c r="LSA109" s="117"/>
      <c r="LSB109" s="117"/>
      <c r="LSC109" s="117"/>
      <c r="LSD109" s="117"/>
      <c r="LSE109" s="117"/>
      <c r="LSF109" s="117"/>
      <c r="LSG109" s="117"/>
      <c r="LSH109" s="117"/>
      <c r="LSI109" s="117"/>
      <c r="LSJ109" s="117"/>
      <c r="LSK109" s="117"/>
      <c r="LSL109" s="117"/>
      <c r="LSM109" s="117"/>
      <c r="LSN109" s="117"/>
      <c r="LSO109" s="117"/>
      <c r="LSP109" s="117"/>
      <c r="LSQ109" s="117"/>
      <c r="LSR109" s="117"/>
      <c r="LSS109" s="117"/>
      <c r="LST109" s="117"/>
      <c r="LSU109" s="117"/>
      <c r="LSV109" s="117"/>
      <c r="LSW109" s="117"/>
      <c r="LSX109" s="117"/>
      <c r="LSY109" s="117"/>
      <c r="LSZ109" s="117"/>
      <c r="LTA109" s="117"/>
      <c r="LTB109" s="117"/>
      <c r="LTC109" s="117"/>
      <c r="LTD109" s="117"/>
      <c r="LTE109" s="117"/>
      <c r="LTF109" s="117"/>
      <c r="LTG109" s="117"/>
      <c r="LTH109" s="117"/>
      <c r="LTI109" s="117"/>
      <c r="LTJ109" s="117"/>
      <c r="LTK109" s="117"/>
      <c r="LTL109" s="117"/>
      <c r="LTM109" s="117"/>
      <c r="LTN109" s="117"/>
      <c r="LTO109" s="117"/>
      <c r="LTP109" s="117"/>
      <c r="LTQ109" s="117"/>
      <c r="LTR109" s="117"/>
      <c r="LTS109" s="117"/>
      <c r="LTT109" s="117"/>
      <c r="LTU109" s="117"/>
      <c r="LTV109" s="117"/>
      <c r="LTW109" s="117"/>
      <c r="LTX109" s="117"/>
      <c r="LTY109" s="117"/>
      <c r="LTZ109" s="117"/>
      <c r="LUA109" s="117"/>
      <c r="LUB109" s="117"/>
      <c r="LUC109" s="117"/>
      <c r="LUD109" s="117"/>
      <c r="LUE109" s="117"/>
      <c r="LUF109" s="117"/>
      <c r="LUG109" s="117"/>
      <c r="LUH109" s="117"/>
      <c r="LUI109" s="117"/>
      <c r="LUJ109" s="117"/>
      <c r="LUK109" s="117"/>
      <c r="LUL109" s="117"/>
      <c r="LUM109" s="117"/>
      <c r="LUN109" s="117"/>
      <c r="LUO109" s="117"/>
      <c r="LUP109" s="117"/>
      <c r="LUQ109" s="117"/>
      <c r="LUR109" s="117"/>
      <c r="LUS109" s="117"/>
      <c r="LUT109" s="117"/>
      <c r="LUU109" s="117"/>
      <c r="LUV109" s="117"/>
      <c r="LUW109" s="117"/>
      <c r="LUX109" s="117"/>
      <c r="LUY109" s="117"/>
      <c r="LUZ109" s="117"/>
      <c r="LVA109" s="117"/>
      <c r="LVB109" s="117"/>
      <c r="LVC109" s="117"/>
      <c r="LVD109" s="117"/>
      <c r="LVE109" s="117"/>
      <c r="LVF109" s="117"/>
      <c r="LVG109" s="117"/>
      <c r="LVH109" s="117"/>
      <c r="LVI109" s="117"/>
      <c r="LVJ109" s="117"/>
      <c r="LVK109" s="117"/>
      <c r="LVL109" s="117"/>
      <c r="LVM109" s="117"/>
      <c r="LVN109" s="117"/>
      <c r="LVO109" s="117"/>
      <c r="LVP109" s="117"/>
      <c r="LVQ109" s="117"/>
      <c r="LVR109" s="117"/>
      <c r="LVS109" s="117"/>
      <c r="LVT109" s="117"/>
      <c r="LVU109" s="117"/>
      <c r="LVV109" s="117"/>
      <c r="LVW109" s="117"/>
      <c r="LVX109" s="117"/>
      <c r="LVY109" s="117"/>
      <c r="LVZ109" s="117"/>
      <c r="LWA109" s="117"/>
      <c r="LWB109" s="117"/>
      <c r="LWC109" s="117"/>
      <c r="LWD109" s="117"/>
      <c r="LWE109" s="117"/>
      <c r="LWF109" s="117"/>
      <c r="LWG109" s="117"/>
      <c r="LWH109" s="117"/>
      <c r="LWI109" s="117"/>
      <c r="LWJ109" s="117"/>
      <c r="LWK109" s="117"/>
      <c r="LWL109" s="117"/>
      <c r="LWM109" s="117"/>
      <c r="LWN109" s="117"/>
      <c r="LWO109" s="117"/>
      <c r="LWP109" s="117"/>
      <c r="LWQ109" s="117"/>
      <c r="LWR109" s="117"/>
      <c r="LWS109" s="117"/>
      <c r="LWT109" s="117"/>
      <c r="LWU109" s="117"/>
      <c r="LWV109" s="117"/>
      <c r="LWW109" s="117"/>
      <c r="LWX109" s="117"/>
      <c r="LWY109" s="117"/>
      <c r="LWZ109" s="117"/>
      <c r="LXA109" s="117"/>
      <c r="LXB109" s="117"/>
      <c r="LXC109" s="117"/>
      <c r="LXD109" s="117"/>
      <c r="LXE109" s="117"/>
      <c r="LXF109" s="117"/>
      <c r="LXG109" s="117"/>
      <c r="LXH109" s="117"/>
      <c r="LXI109" s="117"/>
      <c r="LXJ109" s="117"/>
      <c r="LXK109" s="117"/>
      <c r="LXL109" s="117"/>
      <c r="LXM109" s="117"/>
      <c r="LXN109" s="117"/>
      <c r="LXO109" s="117"/>
      <c r="LXP109" s="117"/>
      <c r="LXQ109" s="117"/>
      <c r="LXR109" s="117"/>
      <c r="LXS109" s="117"/>
      <c r="LXT109" s="117"/>
      <c r="LXU109" s="117"/>
      <c r="LXV109" s="117"/>
      <c r="LXW109" s="117"/>
      <c r="LXX109" s="117"/>
      <c r="LXY109" s="117"/>
      <c r="LXZ109" s="117"/>
      <c r="LYA109" s="117"/>
      <c r="LYB109" s="117"/>
      <c r="LYC109" s="117"/>
      <c r="LYD109" s="117"/>
      <c r="LYE109" s="117"/>
      <c r="LYF109" s="117"/>
      <c r="LYG109" s="117"/>
      <c r="LYH109" s="117"/>
      <c r="LYI109" s="117"/>
      <c r="LYJ109" s="117"/>
      <c r="LYK109" s="117"/>
      <c r="LYL109" s="117"/>
      <c r="LYM109" s="117"/>
      <c r="LYN109" s="117"/>
      <c r="LYO109" s="117"/>
      <c r="LYP109" s="117"/>
      <c r="LYQ109" s="117"/>
      <c r="LYR109" s="117"/>
      <c r="LYS109" s="117"/>
      <c r="LYT109" s="117"/>
      <c r="LYU109" s="117"/>
      <c r="LYV109" s="117"/>
      <c r="LYW109" s="117"/>
      <c r="LYX109" s="117"/>
      <c r="LYY109" s="117"/>
      <c r="LYZ109" s="117"/>
      <c r="LZA109" s="117"/>
      <c r="LZB109" s="117"/>
      <c r="LZC109" s="117"/>
      <c r="LZD109" s="117"/>
      <c r="LZE109" s="117"/>
      <c r="LZF109" s="117"/>
      <c r="LZG109" s="117"/>
      <c r="LZH109" s="117"/>
      <c r="LZI109" s="117"/>
      <c r="LZJ109" s="117"/>
      <c r="LZK109" s="117"/>
      <c r="LZL109" s="117"/>
      <c r="LZM109" s="117"/>
      <c r="LZN109" s="117"/>
      <c r="LZO109" s="117"/>
      <c r="LZP109" s="117"/>
      <c r="LZQ109" s="117"/>
      <c r="LZR109" s="117"/>
      <c r="LZS109" s="117"/>
      <c r="LZT109" s="117"/>
      <c r="LZU109" s="117"/>
      <c r="LZV109" s="117"/>
      <c r="LZW109" s="117"/>
      <c r="LZX109" s="117"/>
      <c r="LZY109" s="117"/>
      <c r="LZZ109" s="117"/>
      <c r="MAA109" s="117"/>
      <c r="MAB109" s="117"/>
      <c r="MAC109" s="117"/>
      <c r="MAD109" s="117"/>
      <c r="MAE109" s="117"/>
      <c r="MAF109" s="117"/>
      <c r="MAG109" s="117"/>
      <c r="MAH109" s="117"/>
      <c r="MAI109" s="117"/>
      <c r="MAJ109" s="117"/>
      <c r="MAK109" s="117"/>
      <c r="MAL109" s="117"/>
      <c r="MAM109" s="117"/>
      <c r="MAN109" s="117"/>
      <c r="MAO109" s="117"/>
      <c r="MAP109" s="117"/>
      <c r="MAQ109" s="117"/>
      <c r="MAR109" s="117"/>
      <c r="MAS109" s="117"/>
      <c r="MAT109" s="117"/>
      <c r="MAU109" s="117"/>
      <c r="MAV109" s="117"/>
      <c r="MAW109" s="117"/>
      <c r="MAX109" s="117"/>
      <c r="MAY109" s="117"/>
      <c r="MAZ109" s="117"/>
      <c r="MBA109" s="117"/>
      <c r="MBB109" s="117"/>
      <c r="MBC109" s="117"/>
      <c r="MBD109" s="117"/>
      <c r="MBE109" s="117"/>
      <c r="MBF109" s="117"/>
      <c r="MBG109" s="117"/>
      <c r="MBH109" s="117"/>
      <c r="MBI109" s="117"/>
      <c r="MBJ109" s="117"/>
      <c r="MBK109" s="117"/>
      <c r="MBL109" s="117"/>
      <c r="MBM109" s="117"/>
      <c r="MBN109" s="117"/>
      <c r="MBO109" s="117"/>
      <c r="MBP109" s="117"/>
      <c r="MBQ109" s="117"/>
      <c r="MBR109" s="117"/>
      <c r="MBS109" s="117"/>
      <c r="MBT109" s="117"/>
      <c r="MBU109" s="117"/>
      <c r="MBV109" s="117"/>
      <c r="MBW109" s="117"/>
      <c r="MBX109" s="117"/>
      <c r="MBY109" s="117"/>
      <c r="MBZ109" s="117"/>
      <c r="MCA109" s="117"/>
      <c r="MCB109" s="117"/>
      <c r="MCC109" s="117"/>
      <c r="MCD109" s="117"/>
      <c r="MCE109" s="117"/>
      <c r="MCF109" s="117"/>
      <c r="MCG109" s="117"/>
      <c r="MCH109" s="117"/>
      <c r="MCI109" s="117"/>
      <c r="MCJ109" s="117"/>
      <c r="MCK109" s="117"/>
      <c r="MCL109" s="117"/>
      <c r="MCM109" s="117"/>
      <c r="MCN109" s="117"/>
      <c r="MCO109" s="117"/>
      <c r="MCP109" s="117"/>
      <c r="MCQ109" s="117"/>
      <c r="MCR109" s="117"/>
      <c r="MCS109" s="117"/>
      <c r="MCT109" s="117"/>
      <c r="MCU109" s="117"/>
      <c r="MCV109" s="117"/>
      <c r="MCW109" s="117"/>
      <c r="MCX109" s="117"/>
      <c r="MCY109" s="117"/>
      <c r="MCZ109" s="117"/>
      <c r="MDA109" s="117"/>
      <c r="MDB109" s="117"/>
      <c r="MDC109" s="117"/>
      <c r="MDD109" s="117"/>
      <c r="MDE109" s="117"/>
      <c r="MDF109" s="117"/>
      <c r="MDG109" s="117"/>
      <c r="MDH109" s="117"/>
      <c r="MDI109" s="117"/>
      <c r="MDJ109" s="117"/>
      <c r="MDK109" s="117"/>
      <c r="MDL109" s="117"/>
      <c r="MDM109" s="117"/>
      <c r="MDN109" s="117"/>
      <c r="MDO109" s="117"/>
      <c r="MDP109" s="117"/>
      <c r="MDQ109" s="117"/>
      <c r="MDR109" s="117"/>
      <c r="MDS109" s="117"/>
      <c r="MDT109" s="117"/>
      <c r="MDU109" s="117"/>
      <c r="MDV109" s="117"/>
      <c r="MDW109" s="117"/>
      <c r="MDX109" s="117"/>
      <c r="MDY109" s="117"/>
      <c r="MDZ109" s="117"/>
      <c r="MEA109" s="117"/>
      <c r="MEB109" s="117"/>
      <c r="MEC109" s="117"/>
      <c r="MED109" s="117"/>
      <c r="MEE109" s="117"/>
      <c r="MEF109" s="117"/>
      <c r="MEG109" s="117"/>
      <c r="MEH109" s="117"/>
      <c r="MEI109" s="117"/>
      <c r="MEJ109" s="117"/>
      <c r="MEK109" s="117"/>
      <c r="MEL109" s="117"/>
      <c r="MEM109" s="117"/>
      <c r="MEN109" s="117"/>
      <c r="MEO109" s="117"/>
      <c r="MEP109" s="117"/>
      <c r="MEQ109" s="117"/>
      <c r="MER109" s="117"/>
      <c r="MES109" s="117"/>
      <c r="MET109" s="117"/>
      <c r="MEU109" s="117"/>
      <c r="MEV109" s="117"/>
      <c r="MEW109" s="117"/>
      <c r="MEX109" s="117"/>
      <c r="MEY109" s="117"/>
      <c r="MEZ109" s="117"/>
      <c r="MFA109" s="117"/>
      <c r="MFB109" s="117"/>
      <c r="MFC109" s="117"/>
      <c r="MFD109" s="117"/>
      <c r="MFE109" s="117"/>
      <c r="MFF109" s="117"/>
      <c r="MFG109" s="117"/>
      <c r="MFH109" s="117"/>
      <c r="MFI109" s="117"/>
      <c r="MFJ109" s="117"/>
      <c r="MFK109" s="117"/>
      <c r="MFL109" s="117"/>
      <c r="MFM109" s="117"/>
      <c r="MFN109" s="117"/>
      <c r="MFO109" s="117"/>
      <c r="MFP109" s="117"/>
      <c r="MFQ109" s="117"/>
      <c r="MFR109" s="117"/>
      <c r="MFS109" s="117"/>
      <c r="MFT109" s="117"/>
      <c r="MFU109" s="117"/>
      <c r="MFV109" s="117"/>
      <c r="MFW109" s="117"/>
      <c r="MFX109" s="117"/>
      <c r="MFY109" s="117"/>
      <c r="MFZ109" s="117"/>
      <c r="MGA109" s="117"/>
      <c r="MGB109" s="117"/>
      <c r="MGC109" s="117"/>
      <c r="MGD109" s="117"/>
      <c r="MGE109" s="117"/>
      <c r="MGF109" s="117"/>
      <c r="MGG109" s="117"/>
      <c r="MGH109" s="117"/>
      <c r="MGI109" s="117"/>
      <c r="MGJ109" s="117"/>
      <c r="MGK109" s="117"/>
      <c r="MGL109" s="117"/>
      <c r="MGM109" s="117"/>
      <c r="MGN109" s="117"/>
      <c r="MGO109" s="117"/>
      <c r="MGP109" s="117"/>
      <c r="MGQ109" s="117"/>
      <c r="MGR109" s="117"/>
      <c r="MGS109" s="117"/>
      <c r="MGT109" s="117"/>
      <c r="MGU109" s="117"/>
      <c r="MGV109" s="117"/>
      <c r="MGW109" s="117"/>
      <c r="MGX109" s="117"/>
      <c r="MGY109" s="117"/>
      <c r="MGZ109" s="117"/>
      <c r="MHA109" s="117"/>
      <c r="MHB109" s="117"/>
      <c r="MHC109" s="117"/>
      <c r="MHD109" s="117"/>
      <c r="MHE109" s="117"/>
      <c r="MHF109" s="117"/>
      <c r="MHG109" s="117"/>
      <c r="MHH109" s="117"/>
      <c r="MHI109" s="117"/>
      <c r="MHJ109" s="117"/>
      <c r="MHK109" s="117"/>
      <c r="MHL109" s="117"/>
      <c r="MHM109" s="117"/>
      <c r="MHN109" s="117"/>
      <c r="MHO109" s="117"/>
      <c r="MHP109" s="117"/>
      <c r="MHQ109" s="117"/>
      <c r="MHR109" s="117"/>
      <c r="MHS109" s="117"/>
      <c r="MHT109" s="117"/>
      <c r="MHU109" s="117"/>
      <c r="MHV109" s="117"/>
      <c r="MHW109" s="117"/>
      <c r="MHX109" s="117"/>
      <c r="MHY109" s="117"/>
      <c r="MHZ109" s="117"/>
      <c r="MIA109" s="117"/>
      <c r="MIB109" s="117"/>
      <c r="MIC109" s="117"/>
      <c r="MID109" s="117"/>
      <c r="MIE109" s="117"/>
      <c r="MIF109" s="117"/>
      <c r="MIG109" s="117"/>
      <c r="MIH109" s="117"/>
      <c r="MII109" s="117"/>
      <c r="MIJ109" s="117"/>
      <c r="MIK109" s="117"/>
      <c r="MIL109" s="117"/>
      <c r="MIM109" s="117"/>
      <c r="MIN109" s="117"/>
      <c r="MIO109" s="117"/>
      <c r="MIP109" s="117"/>
      <c r="MIQ109" s="117"/>
      <c r="MIR109" s="117"/>
      <c r="MIS109" s="117"/>
      <c r="MIT109" s="117"/>
      <c r="MIU109" s="117"/>
      <c r="MIV109" s="117"/>
      <c r="MIW109" s="117"/>
      <c r="MIX109" s="117"/>
      <c r="MIY109" s="117"/>
      <c r="MIZ109" s="117"/>
      <c r="MJA109" s="117"/>
      <c r="MJB109" s="117"/>
      <c r="MJC109" s="117"/>
      <c r="MJD109" s="117"/>
      <c r="MJE109" s="117"/>
      <c r="MJF109" s="117"/>
      <c r="MJG109" s="117"/>
      <c r="MJH109" s="117"/>
      <c r="MJI109" s="117"/>
      <c r="MJJ109" s="117"/>
      <c r="MJK109" s="117"/>
      <c r="MJL109" s="117"/>
      <c r="MJM109" s="117"/>
      <c r="MJN109" s="117"/>
      <c r="MJO109" s="117"/>
      <c r="MJP109" s="117"/>
      <c r="MJQ109" s="117"/>
      <c r="MJR109" s="117"/>
      <c r="MJS109" s="117"/>
      <c r="MJT109" s="117"/>
      <c r="MJU109" s="117"/>
      <c r="MJV109" s="117"/>
      <c r="MJW109" s="117"/>
      <c r="MJX109" s="117"/>
      <c r="MJY109" s="117"/>
      <c r="MJZ109" s="117"/>
      <c r="MKA109" s="117"/>
      <c r="MKB109" s="117"/>
      <c r="MKC109" s="117"/>
      <c r="MKD109" s="117"/>
      <c r="MKE109" s="117"/>
      <c r="MKF109" s="117"/>
      <c r="MKG109" s="117"/>
      <c r="MKH109" s="117"/>
      <c r="MKI109" s="117"/>
      <c r="MKJ109" s="117"/>
      <c r="MKK109" s="117"/>
      <c r="MKL109" s="117"/>
      <c r="MKM109" s="117"/>
      <c r="MKN109" s="117"/>
      <c r="MKO109" s="117"/>
      <c r="MKP109" s="117"/>
      <c r="MKQ109" s="117"/>
      <c r="MKR109" s="117"/>
      <c r="MKS109" s="117"/>
      <c r="MKT109" s="117"/>
      <c r="MKU109" s="117"/>
      <c r="MKV109" s="117"/>
      <c r="MKW109" s="117"/>
      <c r="MKX109" s="117"/>
      <c r="MKY109" s="117"/>
      <c r="MKZ109" s="117"/>
      <c r="MLA109" s="117"/>
      <c r="MLB109" s="117"/>
      <c r="MLC109" s="117"/>
      <c r="MLD109" s="117"/>
      <c r="MLE109" s="117"/>
      <c r="MLF109" s="117"/>
      <c r="MLG109" s="117"/>
      <c r="MLH109" s="117"/>
      <c r="MLI109" s="117"/>
      <c r="MLJ109" s="117"/>
      <c r="MLK109" s="117"/>
      <c r="MLL109" s="117"/>
      <c r="MLM109" s="117"/>
      <c r="MLN109" s="117"/>
      <c r="MLO109" s="117"/>
      <c r="MLP109" s="117"/>
      <c r="MLQ109" s="117"/>
      <c r="MLR109" s="117"/>
      <c r="MLS109" s="117"/>
      <c r="MLT109" s="117"/>
      <c r="MLU109" s="117"/>
      <c r="MLV109" s="117"/>
      <c r="MLW109" s="117"/>
      <c r="MLX109" s="117"/>
      <c r="MLY109" s="117"/>
      <c r="MLZ109" s="117"/>
      <c r="MMA109" s="117"/>
      <c r="MMB109" s="117"/>
      <c r="MMC109" s="117"/>
      <c r="MMD109" s="117"/>
      <c r="MME109" s="117"/>
      <c r="MMF109" s="117"/>
      <c r="MMG109" s="117"/>
      <c r="MMH109" s="117"/>
      <c r="MMI109" s="117"/>
      <c r="MMJ109" s="117"/>
      <c r="MMK109" s="117"/>
      <c r="MML109" s="117"/>
      <c r="MMM109" s="117"/>
      <c r="MMN109" s="117"/>
      <c r="MMO109" s="117"/>
      <c r="MMP109" s="117"/>
      <c r="MMQ109" s="117"/>
      <c r="MMR109" s="117"/>
      <c r="MMS109" s="117"/>
      <c r="MMT109" s="117"/>
      <c r="MMU109" s="117"/>
      <c r="MMV109" s="117"/>
      <c r="MMW109" s="117"/>
      <c r="MMX109" s="117"/>
      <c r="MMY109" s="117"/>
      <c r="MMZ109" s="117"/>
      <c r="MNA109" s="117"/>
      <c r="MNB109" s="117"/>
      <c r="MNC109" s="117"/>
      <c r="MND109" s="117"/>
      <c r="MNE109" s="117"/>
      <c r="MNF109" s="117"/>
      <c r="MNG109" s="117"/>
      <c r="MNH109" s="117"/>
      <c r="MNI109" s="117"/>
      <c r="MNJ109" s="117"/>
      <c r="MNK109" s="117"/>
      <c r="MNL109" s="117"/>
      <c r="MNM109" s="117"/>
      <c r="MNN109" s="117"/>
      <c r="MNO109" s="117"/>
      <c r="MNP109" s="117"/>
      <c r="MNQ109" s="117"/>
      <c r="MNR109" s="117"/>
      <c r="MNS109" s="117"/>
      <c r="MNT109" s="117"/>
      <c r="MNU109" s="117"/>
      <c r="MNV109" s="117"/>
      <c r="MNW109" s="117"/>
      <c r="MNX109" s="117"/>
      <c r="MNY109" s="117"/>
      <c r="MNZ109" s="117"/>
      <c r="MOA109" s="117"/>
      <c r="MOB109" s="117"/>
      <c r="MOC109" s="117"/>
      <c r="MOD109" s="117"/>
      <c r="MOE109" s="117"/>
      <c r="MOF109" s="117"/>
      <c r="MOG109" s="117"/>
      <c r="MOH109" s="117"/>
      <c r="MOI109" s="117"/>
      <c r="MOJ109" s="117"/>
      <c r="MOK109" s="117"/>
      <c r="MOL109" s="117"/>
      <c r="MOM109" s="117"/>
      <c r="MON109" s="117"/>
      <c r="MOO109" s="117"/>
      <c r="MOP109" s="117"/>
      <c r="MOQ109" s="117"/>
      <c r="MOR109" s="117"/>
      <c r="MOS109" s="117"/>
      <c r="MOT109" s="117"/>
      <c r="MOU109" s="117"/>
      <c r="MOV109" s="117"/>
      <c r="MOW109" s="117"/>
      <c r="MOX109" s="117"/>
      <c r="MOY109" s="117"/>
      <c r="MOZ109" s="117"/>
      <c r="MPA109" s="117"/>
      <c r="MPB109" s="117"/>
      <c r="MPC109" s="117"/>
      <c r="MPD109" s="117"/>
      <c r="MPE109" s="117"/>
      <c r="MPF109" s="117"/>
      <c r="MPG109" s="117"/>
      <c r="MPH109" s="117"/>
      <c r="MPI109" s="117"/>
      <c r="MPJ109" s="117"/>
      <c r="MPK109" s="117"/>
      <c r="MPL109" s="117"/>
      <c r="MPM109" s="117"/>
      <c r="MPN109" s="117"/>
      <c r="MPO109" s="117"/>
      <c r="MPP109" s="117"/>
      <c r="MPQ109" s="117"/>
      <c r="MPR109" s="117"/>
      <c r="MPS109" s="117"/>
      <c r="MPT109" s="117"/>
      <c r="MPU109" s="117"/>
      <c r="MPV109" s="117"/>
      <c r="MPW109" s="117"/>
      <c r="MPX109" s="117"/>
      <c r="MPY109" s="117"/>
      <c r="MPZ109" s="117"/>
      <c r="MQA109" s="117"/>
      <c r="MQB109" s="117"/>
      <c r="MQC109" s="117"/>
      <c r="MQD109" s="117"/>
      <c r="MQE109" s="117"/>
      <c r="MQF109" s="117"/>
      <c r="MQG109" s="117"/>
      <c r="MQH109" s="117"/>
      <c r="MQI109" s="117"/>
      <c r="MQJ109" s="117"/>
      <c r="MQK109" s="117"/>
      <c r="MQL109" s="117"/>
      <c r="MQM109" s="117"/>
      <c r="MQN109" s="117"/>
      <c r="MQO109" s="117"/>
      <c r="MQP109" s="117"/>
      <c r="MQQ109" s="117"/>
      <c r="MQR109" s="117"/>
      <c r="MQS109" s="117"/>
      <c r="MQT109" s="117"/>
      <c r="MQU109" s="117"/>
      <c r="MQV109" s="117"/>
      <c r="MQW109" s="117"/>
      <c r="MQX109" s="117"/>
      <c r="MQY109" s="117"/>
      <c r="MQZ109" s="117"/>
      <c r="MRA109" s="117"/>
      <c r="MRB109" s="117"/>
      <c r="MRC109" s="117"/>
      <c r="MRD109" s="117"/>
      <c r="MRE109" s="117"/>
      <c r="MRF109" s="117"/>
      <c r="MRG109" s="117"/>
      <c r="MRH109" s="117"/>
      <c r="MRI109" s="117"/>
      <c r="MRJ109" s="117"/>
      <c r="MRK109" s="117"/>
      <c r="MRL109" s="117"/>
      <c r="MRM109" s="117"/>
      <c r="MRN109" s="117"/>
      <c r="MRO109" s="117"/>
      <c r="MRP109" s="117"/>
      <c r="MRQ109" s="117"/>
      <c r="MRR109" s="117"/>
      <c r="MRS109" s="117"/>
      <c r="MRT109" s="117"/>
      <c r="MRU109" s="117"/>
      <c r="MRV109" s="117"/>
      <c r="MRW109" s="117"/>
      <c r="MRX109" s="117"/>
      <c r="MRY109" s="117"/>
      <c r="MRZ109" s="117"/>
      <c r="MSA109" s="117"/>
      <c r="MSB109" s="117"/>
      <c r="MSC109" s="117"/>
      <c r="MSD109" s="117"/>
      <c r="MSE109" s="117"/>
      <c r="MSF109" s="117"/>
      <c r="MSG109" s="117"/>
      <c r="MSH109" s="117"/>
      <c r="MSI109" s="117"/>
      <c r="MSJ109" s="117"/>
      <c r="MSK109" s="117"/>
      <c r="MSL109" s="117"/>
      <c r="MSM109" s="117"/>
      <c r="MSN109" s="117"/>
      <c r="MSO109" s="117"/>
      <c r="MSP109" s="117"/>
      <c r="MSQ109" s="117"/>
      <c r="MSR109" s="117"/>
      <c r="MSS109" s="117"/>
      <c r="MST109" s="117"/>
      <c r="MSU109" s="117"/>
      <c r="MSV109" s="117"/>
      <c r="MSW109" s="117"/>
      <c r="MSX109" s="117"/>
      <c r="MSY109" s="117"/>
      <c r="MSZ109" s="117"/>
      <c r="MTA109" s="117"/>
      <c r="MTB109" s="117"/>
      <c r="MTC109" s="117"/>
      <c r="MTD109" s="117"/>
      <c r="MTE109" s="117"/>
      <c r="MTF109" s="117"/>
      <c r="MTG109" s="117"/>
      <c r="MTH109" s="117"/>
      <c r="MTI109" s="117"/>
      <c r="MTJ109" s="117"/>
      <c r="MTK109" s="117"/>
      <c r="MTL109" s="117"/>
      <c r="MTM109" s="117"/>
      <c r="MTN109" s="117"/>
      <c r="MTO109" s="117"/>
      <c r="MTP109" s="117"/>
      <c r="MTQ109" s="117"/>
      <c r="MTR109" s="117"/>
      <c r="MTS109" s="117"/>
      <c r="MTT109" s="117"/>
      <c r="MTU109" s="117"/>
      <c r="MTV109" s="117"/>
      <c r="MTW109" s="117"/>
      <c r="MTX109" s="117"/>
      <c r="MTY109" s="117"/>
      <c r="MTZ109" s="117"/>
      <c r="MUA109" s="117"/>
      <c r="MUB109" s="117"/>
      <c r="MUC109" s="117"/>
      <c r="MUD109" s="117"/>
      <c r="MUE109" s="117"/>
      <c r="MUF109" s="117"/>
      <c r="MUG109" s="117"/>
      <c r="MUH109" s="117"/>
      <c r="MUI109" s="117"/>
      <c r="MUJ109" s="117"/>
      <c r="MUK109" s="117"/>
      <c r="MUL109" s="117"/>
      <c r="MUM109" s="117"/>
      <c r="MUN109" s="117"/>
      <c r="MUO109" s="117"/>
      <c r="MUP109" s="117"/>
      <c r="MUQ109" s="117"/>
      <c r="MUR109" s="117"/>
      <c r="MUS109" s="117"/>
      <c r="MUT109" s="117"/>
      <c r="MUU109" s="117"/>
      <c r="MUV109" s="117"/>
      <c r="MUW109" s="117"/>
      <c r="MUX109" s="117"/>
      <c r="MUY109" s="117"/>
      <c r="MUZ109" s="117"/>
      <c r="MVA109" s="117"/>
      <c r="MVB109" s="117"/>
      <c r="MVC109" s="117"/>
      <c r="MVD109" s="117"/>
      <c r="MVE109" s="117"/>
      <c r="MVF109" s="117"/>
      <c r="MVG109" s="117"/>
      <c r="MVH109" s="117"/>
      <c r="MVI109" s="117"/>
      <c r="MVJ109" s="117"/>
      <c r="MVK109" s="117"/>
      <c r="MVL109" s="117"/>
      <c r="MVM109" s="117"/>
      <c r="MVN109" s="117"/>
      <c r="MVO109" s="117"/>
      <c r="MVP109" s="117"/>
      <c r="MVQ109" s="117"/>
      <c r="MVR109" s="117"/>
      <c r="MVS109" s="117"/>
      <c r="MVT109" s="117"/>
      <c r="MVU109" s="117"/>
      <c r="MVV109" s="117"/>
      <c r="MVW109" s="117"/>
      <c r="MVX109" s="117"/>
      <c r="MVY109" s="117"/>
      <c r="MVZ109" s="117"/>
      <c r="MWA109" s="117"/>
      <c r="MWB109" s="117"/>
      <c r="MWC109" s="117"/>
      <c r="MWD109" s="117"/>
      <c r="MWE109" s="117"/>
      <c r="MWF109" s="117"/>
      <c r="MWG109" s="117"/>
      <c r="MWH109" s="117"/>
      <c r="MWI109" s="117"/>
      <c r="MWJ109" s="117"/>
      <c r="MWK109" s="117"/>
      <c r="MWL109" s="117"/>
      <c r="MWM109" s="117"/>
      <c r="MWN109" s="117"/>
      <c r="MWO109" s="117"/>
      <c r="MWP109" s="117"/>
      <c r="MWQ109" s="117"/>
      <c r="MWR109" s="117"/>
      <c r="MWS109" s="117"/>
      <c r="MWT109" s="117"/>
      <c r="MWU109" s="117"/>
      <c r="MWV109" s="117"/>
      <c r="MWW109" s="117"/>
      <c r="MWX109" s="117"/>
      <c r="MWY109" s="117"/>
      <c r="MWZ109" s="117"/>
      <c r="MXA109" s="117"/>
      <c r="MXB109" s="117"/>
      <c r="MXC109" s="117"/>
      <c r="MXD109" s="117"/>
      <c r="MXE109" s="117"/>
      <c r="MXF109" s="117"/>
      <c r="MXG109" s="117"/>
      <c r="MXH109" s="117"/>
      <c r="MXI109" s="117"/>
      <c r="MXJ109" s="117"/>
      <c r="MXK109" s="117"/>
      <c r="MXL109" s="117"/>
      <c r="MXM109" s="117"/>
      <c r="MXN109" s="117"/>
      <c r="MXO109" s="117"/>
      <c r="MXP109" s="117"/>
      <c r="MXQ109" s="117"/>
      <c r="MXR109" s="117"/>
      <c r="MXS109" s="117"/>
      <c r="MXT109" s="117"/>
      <c r="MXU109" s="117"/>
      <c r="MXV109" s="117"/>
      <c r="MXW109" s="117"/>
      <c r="MXX109" s="117"/>
      <c r="MXY109" s="117"/>
      <c r="MXZ109" s="117"/>
      <c r="MYA109" s="117"/>
      <c r="MYB109" s="117"/>
      <c r="MYC109" s="117"/>
      <c r="MYD109" s="117"/>
      <c r="MYE109" s="117"/>
      <c r="MYF109" s="117"/>
      <c r="MYG109" s="117"/>
      <c r="MYH109" s="117"/>
      <c r="MYI109" s="117"/>
      <c r="MYJ109" s="117"/>
      <c r="MYK109" s="117"/>
      <c r="MYL109" s="117"/>
      <c r="MYM109" s="117"/>
      <c r="MYN109" s="117"/>
      <c r="MYO109" s="117"/>
      <c r="MYP109" s="117"/>
      <c r="MYQ109" s="117"/>
      <c r="MYR109" s="117"/>
      <c r="MYS109" s="117"/>
      <c r="MYT109" s="117"/>
      <c r="MYU109" s="117"/>
      <c r="MYV109" s="117"/>
      <c r="MYW109" s="117"/>
      <c r="MYX109" s="117"/>
      <c r="MYY109" s="117"/>
      <c r="MYZ109" s="117"/>
      <c r="MZA109" s="117"/>
      <c r="MZB109" s="117"/>
      <c r="MZC109" s="117"/>
      <c r="MZD109" s="117"/>
      <c r="MZE109" s="117"/>
      <c r="MZF109" s="117"/>
      <c r="MZG109" s="117"/>
      <c r="MZH109" s="117"/>
      <c r="MZI109" s="117"/>
      <c r="MZJ109" s="117"/>
      <c r="MZK109" s="117"/>
      <c r="MZL109" s="117"/>
      <c r="MZM109" s="117"/>
      <c r="MZN109" s="117"/>
      <c r="MZO109" s="117"/>
      <c r="MZP109" s="117"/>
      <c r="MZQ109" s="117"/>
      <c r="MZR109" s="117"/>
      <c r="MZS109" s="117"/>
      <c r="MZT109" s="117"/>
      <c r="MZU109" s="117"/>
      <c r="MZV109" s="117"/>
      <c r="MZW109" s="117"/>
      <c r="MZX109" s="117"/>
      <c r="MZY109" s="117"/>
      <c r="MZZ109" s="117"/>
      <c r="NAA109" s="117"/>
      <c r="NAB109" s="117"/>
      <c r="NAC109" s="117"/>
      <c r="NAD109" s="117"/>
      <c r="NAE109" s="117"/>
      <c r="NAF109" s="117"/>
      <c r="NAG109" s="117"/>
      <c r="NAH109" s="117"/>
      <c r="NAI109" s="117"/>
      <c r="NAJ109" s="117"/>
      <c r="NAK109" s="117"/>
      <c r="NAL109" s="117"/>
      <c r="NAM109" s="117"/>
      <c r="NAN109" s="117"/>
      <c r="NAO109" s="117"/>
      <c r="NAP109" s="117"/>
      <c r="NAQ109" s="117"/>
      <c r="NAR109" s="117"/>
      <c r="NAS109" s="117"/>
      <c r="NAT109" s="117"/>
      <c r="NAU109" s="117"/>
      <c r="NAV109" s="117"/>
      <c r="NAW109" s="117"/>
      <c r="NAX109" s="117"/>
      <c r="NAY109" s="117"/>
      <c r="NAZ109" s="117"/>
      <c r="NBA109" s="117"/>
      <c r="NBB109" s="117"/>
      <c r="NBC109" s="117"/>
      <c r="NBD109" s="117"/>
      <c r="NBE109" s="117"/>
      <c r="NBF109" s="117"/>
      <c r="NBG109" s="117"/>
      <c r="NBH109" s="117"/>
      <c r="NBI109" s="117"/>
      <c r="NBJ109" s="117"/>
      <c r="NBK109" s="117"/>
      <c r="NBL109" s="117"/>
      <c r="NBM109" s="117"/>
      <c r="NBN109" s="117"/>
      <c r="NBO109" s="117"/>
      <c r="NBP109" s="117"/>
      <c r="NBQ109" s="117"/>
      <c r="NBR109" s="117"/>
      <c r="NBS109" s="117"/>
      <c r="NBT109" s="117"/>
      <c r="NBU109" s="117"/>
      <c r="NBV109" s="117"/>
      <c r="NBW109" s="117"/>
      <c r="NBX109" s="117"/>
      <c r="NBY109" s="117"/>
      <c r="NBZ109" s="117"/>
      <c r="NCA109" s="117"/>
      <c r="NCB109" s="117"/>
      <c r="NCC109" s="117"/>
      <c r="NCD109" s="117"/>
      <c r="NCE109" s="117"/>
      <c r="NCF109" s="117"/>
      <c r="NCG109" s="117"/>
      <c r="NCH109" s="117"/>
      <c r="NCI109" s="117"/>
      <c r="NCJ109" s="117"/>
      <c r="NCK109" s="117"/>
      <c r="NCL109" s="117"/>
      <c r="NCM109" s="117"/>
      <c r="NCN109" s="117"/>
      <c r="NCO109" s="117"/>
      <c r="NCP109" s="117"/>
      <c r="NCQ109" s="117"/>
      <c r="NCR109" s="117"/>
      <c r="NCS109" s="117"/>
      <c r="NCT109" s="117"/>
      <c r="NCU109" s="117"/>
      <c r="NCV109" s="117"/>
      <c r="NCW109" s="117"/>
      <c r="NCX109" s="117"/>
      <c r="NCY109" s="117"/>
      <c r="NCZ109" s="117"/>
      <c r="NDA109" s="117"/>
      <c r="NDB109" s="117"/>
      <c r="NDC109" s="117"/>
      <c r="NDD109" s="117"/>
      <c r="NDE109" s="117"/>
      <c r="NDF109" s="117"/>
      <c r="NDG109" s="117"/>
      <c r="NDH109" s="117"/>
      <c r="NDI109" s="117"/>
      <c r="NDJ109" s="117"/>
      <c r="NDK109" s="117"/>
      <c r="NDL109" s="117"/>
      <c r="NDM109" s="117"/>
      <c r="NDN109" s="117"/>
      <c r="NDO109" s="117"/>
      <c r="NDP109" s="117"/>
      <c r="NDQ109" s="117"/>
      <c r="NDR109" s="117"/>
      <c r="NDS109" s="117"/>
      <c r="NDT109" s="117"/>
      <c r="NDU109" s="117"/>
      <c r="NDV109" s="117"/>
      <c r="NDW109" s="117"/>
      <c r="NDX109" s="117"/>
      <c r="NDY109" s="117"/>
      <c r="NDZ109" s="117"/>
      <c r="NEA109" s="117"/>
      <c r="NEB109" s="117"/>
      <c r="NEC109" s="117"/>
      <c r="NED109" s="117"/>
      <c r="NEE109" s="117"/>
      <c r="NEF109" s="117"/>
      <c r="NEG109" s="117"/>
      <c r="NEH109" s="117"/>
      <c r="NEI109" s="117"/>
      <c r="NEJ109" s="117"/>
      <c r="NEK109" s="117"/>
      <c r="NEL109" s="117"/>
      <c r="NEM109" s="117"/>
      <c r="NEN109" s="117"/>
      <c r="NEO109" s="117"/>
      <c r="NEP109" s="117"/>
      <c r="NEQ109" s="117"/>
      <c r="NER109" s="117"/>
      <c r="NES109" s="117"/>
      <c r="NET109" s="117"/>
      <c r="NEU109" s="117"/>
      <c r="NEV109" s="117"/>
      <c r="NEW109" s="117"/>
      <c r="NEX109" s="117"/>
      <c r="NEY109" s="117"/>
      <c r="NEZ109" s="117"/>
      <c r="NFA109" s="117"/>
      <c r="NFB109" s="117"/>
      <c r="NFC109" s="117"/>
      <c r="NFD109" s="117"/>
      <c r="NFE109" s="117"/>
      <c r="NFF109" s="117"/>
      <c r="NFG109" s="117"/>
      <c r="NFH109" s="117"/>
      <c r="NFI109" s="117"/>
      <c r="NFJ109" s="117"/>
      <c r="NFK109" s="117"/>
      <c r="NFL109" s="117"/>
      <c r="NFM109" s="117"/>
      <c r="NFN109" s="117"/>
      <c r="NFO109" s="117"/>
      <c r="NFP109" s="117"/>
      <c r="NFQ109" s="117"/>
      <c r="NFR109" s="117"/>
      <c r="NFS109" s="117"/>
      <c r="NFT109" s="117"/>
      <c r="NFU109" s="117"/>
      <c r="NFV109" s="117"/>
      <c r="NFW109" s="117"/>
      <c r="NFX109" s="117"/>
      <c r="NFY109" s="117"/>
      <c r="NFZ109" s="117"/>
      <c r="NGA109" s="117"/>
      <c r="NGB109" s="117"/>
      <c r="NGC109" s="117"/>
      <c r="NGD109" s="117"/>
      <c r="NGE109" s="117"/>
      <c r="NGF109" s="117"/>
      <c r="NGG109" s="117"/>
      <c r="NGH109" s="117"/>
      <c r="NGI109" s="117"/>
      <c r="NGJ109" s="117"/>
      <c r="NGK109" s="117"/>
      <c r="NGL109" s="117"/>
      <c r="NGM109" s="117"/>
      <c r="NGN109" s="117"/>
      <c r="NGO109" s="117"/>
      <c r="NGP109" s="117"/>
      <c r="NGQ109" s="117"/>
      <c r="NGR109" s="117"/>
      <c r="NGS109" s="117"/>
      <c r="NGT109" s="117"/>
      <c r="NGU109" s="117"/>
      <c r="NGV109" s="117"/>
      <c r="NGW109" s="117"/>
      <c r="NGX109" s="117"/>
      <c r="NGY109" s="117"/>
      <c r="NGZ109" s="117"/>
      <c r="NHA109" s="117"/>
      <c r="NHB109" s="117"/>
      <c r="NHC109" s="117"/>
      <c r="NHD109" s="117"/>
      <c r="NHE109" s="117"/>
      <c r="NHF109" s="117"/>
      <c r="NHG109" s="117"/>
      <c r="NHH109" s="117"/>
      <c r="NHI109" s="117"/>
      <c r="NHJ109" s="117"/>
      <c r="NHK109" s="117"/>
      <c r="NHL109" s="117"/>
      <c r="NHM109" s="117"/>
      <c r="NHN109" s="117"/>
      <c r="NHO109" s="117"/>
      <c r="NHP109" s="117"/>
      <c r="NHQ109" s="117"/>
      <c r="NHR109" s="117"/>
      <c r="NHS109" s="117"/>
      <c r="NHT109" s="117"/>
      <c r="NHU109" s="117"/>
      <c r="NHV109" s="117"/>
      <c r="NHW109" s="117"/>
      <c r="NHX109" s="117"/>
      <c r="NHY109" s="117"/>
      <c r="NHZ109" s="117"/>
      <c r="NIA109" s="117"/>
      <c r="NIB109" s="117"/>
      <c r="NIC109" s="117"/>
      <c r="NID109" s="117"/>
      <c r="NIE109" s="117"/>
      <c r="NIF109" s="117"/>
      <c r="NIG109" s="117"/>
      <c r="NIH109" s="117"/>
      <c r="NII109" s="117"/>
      <c r="NIJ109" s="117"/>
      <c r="NIK109" s="117"/>
      <c r="NIL109" s="117"/>
      <c r="NIM109" s="117"/>
      <c r="NIN109" s="117"/>
      <c r="NIO109" s="117"/>
      <c r="NIP109" s="117"/>
      <c r="NIQ109" s="117"/>
      <c r="NIR109" s="117"/>
      <c r="NIS109" s="117"/>
      <c r="NIT109" s="117"/>
      <c r="NIU109" s="117"/>
      <c r="NIV109" s="117"/>
      <c r="NIW109" s="117"/>
      <c r="NIX109" s="117"/>
      <c r="NIY109" s="117"/>
      <c r="NIZ109" s="117"/>
      <c r="NJA109" s="117"/>
      <c r="NJB109" s="117"/>
      <c r="NJC109" s="117"/>
      <c r="NJD109" s="117"/>
      <c r="NJE109" s="117"/>
      <c r="NJF109" s="117"/>
      <c r="NJG109" s="117"/>
      <c r="NJH109" s="117"/>
      <c r="NJI109" s="117"/>
      <c r="NJJ109" s="117"/>
      <c r="NJK109" s="117"/>
      <c r="NJL109" s="117"/>
      <c r="NJM109" s="117"/>
      <c r="NJN109" s="117"/>
      <c r="NJO109" s="117"/>
      <c r="NJP109" s="117"/>
      <c r="NJQ109" s="117"/>
      <c r="NJR109" s="117"/>
      <c r="NJS109" s="117"/>
      <c r="NJT109" s="117"/>
      <c r="NJU109" s="117"/>
      <c r="NJV109" s="117"/>
      <c r="NJW109" s="117"/>
      <c r="NJX109" s="117"/>
      <c r="NJY109" s="117"/>
      <c r="NJZ109" s="117"/>
      <c r="NKA109" s="117"/>
      <c r="NKB109" s="117"/>
      <c r="NKC109" s="117"/>
      <c r="NKD109" s="117"/>
      <c r="NKE109" s="117"/>
      <c r="NKF109" s="117"/>
      <c r="NKG109" s="117"/>
      <c r="NKH109" s="117"/>
      <c r="NKI109" s="117"/>
      <c r="NKJ109" s="117"/>
      <c r="NKK109" s="117"/>
      <c r="NKL109" s="117"/>
      <c r="NKM109" s="117"/>
      <c r="NKN109" s="117"/>
      <c r="NKO109" s="117"/>
      <c r="NKP109" s="117"/>
      <c r="NKQ109" s="117"/>
      <c r="NKR109" s="117"/>
      <c r="NKS109" s="117"/>
      <c r="NKT109" s="117"/>
      <c r="NKU109" s="117"/>
      <c r="NKV109" s="117"/>
      <c r="NKW109" s="117"/>
      <c r="NKX109" s="117"/>
      <c r="NKY109" s="117"/>
      <c r="NKZ109" s="117"/>
      <c r="NLA109" s="117"/>
      <c r="NLB109" s="117"/>
      <c r="NLC109" s="117"/>
      <c r="NLD109" s="117"/>
      <c r="NLE109" s="117"/>
      <c r="NLF109" s="117"/>
      <c r="NLG109" s="117"/>
      <c r="NLH109" s="117"/>
      <c r="NLI109" s="117"/>
      <c r="NLJ109" s="117"/>
      <c r="NLK109" s="117"/>
      <c r="NLL109" s="117"/>
      <c r="NLM109" s="117"/>
      <c r="NLN109" s="117"/>
      <c r="NLO109" s="117"/>
      <c r="NLP109" s="117"/>
      <c r="NLQ109" s="117"/>
      <c r="NLR109" s="117"/>
      <c r="NLS109" s="117"/>
      <c r="NLT109" s="117"/>
      <c r="NLU109" s="117"/>
      <c r="NLV109" s="117"/>
      <c r="NLW109" s="117"/>
      <c r="NLX109" s="117"/>
      <c r="NLY109" s="117"/>
      <c r="NLZ109" s="117"/>
      <c r="NMA109" s="117"/>
      <c r="NMB109" s="117"/>
      <c r="NMC109" s="117"/>
      <c r="NMD109" s="117"/>
      <c r="NME109" s="117"/>
      <c r="NMF109" s="117"/>
      <c r="NMG109" s="117"/>
      <c r="NMH109" s="117"/>
      <c r="NMI109" s="117"/>
      <c r="NMJ109" s="117"/>
      <c r="NMK109" s="117"/>
      <c r="NML109" s="117"/>
      <c r="NMM109" s="117"/>
      <c r="NMN109" s="117"/>
      <c r="NMO109" s="117"/>
      <c r="NMP109" s="117"/>
      <c r="NMQ109" s="117"/>
      <c r="NMR109" s="117"/>
      <c r="NMS109" s="117"/>
      <c r="NMT109" s="117"/>
      <c r="NMU109" s="117"/>
      <c r="NMV109" s="117"/>
      <c r="NMW109" s="117"/>
      <c r="NMX109" s="117"/>
      <c r="NMY109" s="117"/>
      <c r="NMZ109" s="117"/>
      <c r="NNA109" s="117"/>
      <c r="NNB109" s="117"/>
      <c r="NNC109" s="117"/>
      <c r="NND109" s="117"/>
      <c r="NNE109" s="117"/>
      <c r="NNF109" s="117"/>
      <c r="NNG109" s="117"/>
      <c r="NNH109" s="117"/>
      <c r="NNI109" s="117"/>
      <c r="NNJ109" s="117"/>
      <c r="NNK109" s="117"/>
      <c r="NNL109" s="117"/>
      <c r="NNM109" s="117"/>
      <c r="NNN109" s="117"/>
      <c r="NNO109" s="117"/>
      <c r="NNP109" s="117"/>
      <c r="NNQ109" s="117"/>
      <c r="NNR109" s="117"/>
      <c r="NNS109" s="117"/>
      <c r="NNT109" s="117"/>
      <c r="NNU109" s="117"/>
      <c r="NNV109" s="117"/>
      <c r="NNW109" s="117"/>
      <c r="NNX109" s="117"/>
      <c r="NNY109" s="117"/>
      <c r="NNZ109" s="117"/>
      <c r="NOA109" s="117"/>
      <c r="NOB109" s="117"/>
      <c r="NOC109" s="117"/>
      <c r="NOD109" s="117"/>
      <c r="NOE109" s="117"/>
      <c r="NOF109" s="117"/>
      <c r="NOG109" s="117"/>
      <c r="NOH109" s="117"/>
      <c r="NOI109" s="117"/>
      <c r="NOJ109" s="117"/>
      <c r="NOK109" s="117"/>
      <c r="NOL109" s="117"/>
      <c r="NOM109" s="117"/>
      <c r="NON109" s="117"/>
      <c r="NOO109" s="117"/>
      <c r="NOP109" s="117"/>
      <c r="NOQ109" s="117"/>
      <c r="NOR109" s="117"/>
      <c r="NOS109" s="117"/>
      <c r="NOT109" s="117"/>
      <c r="NOU109" s="117"/>
      <c r="NOV109" s="117"/>
      <c r="NOW109" s="117"/>
      <c r="NOX109" s="117"/>
      <c r="NOY109" s="117"/>
      <c r="NOZ109" s="117"/>
      <c r="NPA109" s="117"/>
      <c r="NPB109" s="117"/>
      <c r="NPC109" s="117"/>
      <c r="NPD109" s="117"/>
      <c r="NPE109" s="117"/>
      <c r="NPF109" s="117"/>
      <c r="NPG109" s="117"/>
      <c r="NPH109" s="117"/>
      <c r="NPI109" s="117"/>
      <c r="NPJ109" s="117"/>
      <c r="NPK109" s="117"/>
      <c r="NPL109" s="117"/>
      <c r="NPM109" s="117"/>
      <c r="NPN109" s="117"/>
      <c r="NPO109" s="117"/>
      <c r="NPP109" s="117"/>
      <c r="NPQ109" s="117"/>
      <c r="NPR109" s="117"/>
      <c r="NPS109" s="117"/>
      <c r="NPT109" s="117"/>
      <c r="NPU109" s="117"/>
      <c r="NPV109" s="117"/>
      <c r="NPW109" s="117"/>
      <c r="NPX109" s="117"/>
      <c r="NPY109" s="117"/>
      <c r="NPZ109" s="117"/>
      <c r="NQA109" s="117"/>
      <c r="NQB109" s="117"/>
      <c r="NQC109" s="117"/>
      <c r="NQD109" s="117"/>
      <c r="NQE109" s="117"/>
      <c r="NQF109" s="117"/>
      <c r="NQG109" s="117"/>
      <c r="NQH109" s="117"/>
      <c r="NQI109" s="117"/>
      <c r="NQJ109" s="117"/>
      <c r="NQK109" s="117"/>
      <c r="NQL109" s="117"/>
      <c r="NQM109" s="117"/>
      <c r="NQN109" s="117"/>
      <c r="NQO109" s="117"/>
      <c r="NQP109" s="117"/>
      <c r="NQQ109" s="117"/>
      <c r="NQR109" s="117"/>
      <c r="NQS109" s="117"/>
      <c r="NQT109" s="117"/>
      <c r="NQU109" s="117"/>
      <c r="NQV109" s="117"/>
      <c r="NQW109" s="117"/>
      <c r="NQX109" s="117"/>
      <c r="NQY109" s="117"/>
      <c r="NQZ109" s="117"/>
      <c r="NRA109" s="117"/>
      <c r="NRB109" s="117"/>
      <c r="NRC109" s="117"/>
      <c r="NRD109" s="117"/>
      <c r="NRE109" s="117"/>
      <c r="NRF109" s="117"/>
      <c r="NRG109" s="117"/>
      <c r="NRH109" s="117"/>
      <c r="NRI109" s="117"/>
      <c r="NRJ109" s="117"/>
      <c r="NRK109" s="117"/>
      <c r="NRL109" s="117"/>
      <c r="NRM109" s="117"/>
      <c r="NRN109" s="117"/>
      <c r="NRO109" s="117"/>
      <c r="NRP109" s="117"/>
      <c r="NRQ109" s="117"/>
      <c r="NRR109" s="117"/>
      <c r="NRS109" s="117"/>
      <c r="NRT109" s="117"/>
      <c r="NRU109" s="117"/>
      <c r="NRV109" s="117"/>
      <c r="NRW109" s="117"/>
      <c r="NRX109" s="117"/>
      <c r="NRY109" s="117"/>
      <c r="NRZ109" s="117"/>
      <c r="NSA109" s="117"/>
      <c r="NSB109" s="117"/>
      <c r="NSC109" s="117"/>
      <c r="NSD109" s="117"/>
      <c r="NSE109" s="117"/>
      <c r="NSF109" s="117"/>
      <c r="NSG109" s="117"/>
      <c r="NSH109" s="117"/>
      <c r="NSI109" s="117"/>
      <c r="NSJ109" s="117"/>
      <c r="NSK109" s="117"/>
      <c r="NSL109" s="117"/>
      <c r="NSM109" s="117"/>
      <c r="NSN109" s="117"/>
      <c r="NSO109" s="117"/>
      <c r="NSP109" s="117"/>
      <c r="NSQ109" s="117"/>
      <c r="NSR109" s="117"/>
      <c r="NSS109" s="117"/>
      <c r="NST109" s="117"/>
      <c r="NSU109" s="117"/>
      <c r="NSV109" s="117"/>
      <c r="NSW109" s="117"/>
      <c r="NSX109" s="117"/>
      <c r="NSY109" s="117"/>
      <c r="NSZ109" s="117"/>
      <c r="NTA109" s="117"/>
      <c r="NTB109" s="117"/>
      <c r="NTC109" s="117"/>
      <c r="NTD109" s="117"/>
      <c r="NTE109" s="117"/>
      <c r="NTF109" s="117"/>
      <c r="NTG109" s="117"/>
      <c r="NTH109" s="117"/>
      <c r="NTI109" s="117"/>
      <c r="NTJ109" s="117"/>
      <c r="NTK109" s="117"/>
      <c r="NTL109" s="117"/>
      <c r="NTM109" s="117"/>
      <c r="NTN109" s="117"/>
      <c r="NTO109" s="117"/>
      <c r="NTP109" s="117"/>
      <c r="NTQ109" s="117"/>
      <c r="NTR109" s="117"/>
      <c r="NTS109" s="117"/>
      <c r="NTT109" s="117"/>
      <c r="NTU109" s="117"/>
      <c r="NTV109" s="117"/>
      <c r="NTW109" s="117"/>
      <c r="NTX109" s="117"/>
      <c r="NTY109" s="117"/>
      <c r="NTZ109" s="117"/>
      <c r="NUA109" s="117"/>
      <c r="NUB109" s="117"/>
      <c r="NUC109" s="117"/>
      <c r="NUD109" s="117"/>
      <c r="NUE109" s="117"/>
      <c r="NUF109" s="117"/>
      <c r="NUG109" s="117"/>
      <c r="NUH109" s="117"/>
      <c r="NUI109" s="117"/>
      <c r="NUJ109" s="117"/>
      <c r="NUK109" s="117"/>
      <c r="NUL109" s="117"/>
      <c r="NUM109" s="117"/>
      <c r="NUN109" s="117"/>
      <c r="NUO109" s="117"/>
      <c r="NUP109" s="117"/>
      <c r="NUQ109" s="117"/>
      <c r="NUR109" s="117"/>
      <c r="NUS109" s="117"/>
      <c r="NUT109" s="117"/>
      <c r="NUU109" s="117"/>
      <c r="NUV109" s="117"/>
      <c r="NUW109" s="117"/>
      <c r="NUX109" s="117"/>
      <c r="NUY109" s="117"/>
      <c r="NUZ109" s="117"/>
      <c r="NVA109" s="117"/>
      <c r="NVB109" s="117"/>
      <c r="NVC109" s="117"/>
      <c r="NVD109" s="117"/>
      <c r="NVE109" s="117"/>
      <c r="NVF109" s="117"/>
      <c r="NVG109" s="117"/>
      <c r="NVH109" s="117"/>
      <c r="NVI109" s="117"/>
      <c r="NVJ109" s="117"/>
      <c r="NVK109" s="117"/>
      <c r="NVL109" s="117"/>
      <c r="NVM109" s="117"/>
      <c r="NVN109" s="117"/>
      <c r="NVO109" s="117"/>
      <c r="NVP109" s="117"/>
      <c r="NVQ109" s="117"/>
      <c r="NVR109" s="117"/>
      <c r="NVS109" s="117"/>
      <c r="NVT109" s="117"/>
      <c r="NVU109" s="117"/>
      <c r="NVV109" s="117"/>
      <c r="NVW109" s="117"/>
      <c r="NVX109" s="117"/>
      <c r="NVY109" s="117"/>
      <c r="NVZ109" s="117"/>
      <c r="NWA109" s="117"/>
      <c r="NWB109" s="117"/>
      <c r="NWC109" s="117"/>
      <c r="NWD109" s="117"/>
      <c r="NWE109" s="117"/>
      <c r="NWF109" s="117"/>
      <c r="NWG109" s="117"/>
      <c r="NWH109" s="117"/>
      <c r="NWI109" s="117"/>
      <c r="NWJ109" s="117"/>
      <c r="NWK109" s="117"/>
      <c r="NWL109" s="117"/>
      <c r="NWM109" s="117"/>
      <c r="NWN109" s="117"/>
      <c r="NWO109" s="117"/>
      <c r="NWP109" s="117"/>
      <c r="NWQ109" s="117"/>
      <c r="NWR109" s="117"/>
      <c r="NWS109" s="117"/>
      <c r="NWT109" s="117"/>
      <c r="NWU109" s="117"/>
      <c r="NWV109" s="117"/>
      <c r="NWW109" s="117"/>
      <c r="NWX109" s="117"/>
      <c r="NWY109" s="117"/>
      <c r="NWZ109" s="117"/>
      <c r="NXA109" s="117"/>
      <c r="NXB109" s="117"/>
      <c r="NXC109" s="117"/>
      <c r="NXD109" s="117"/>
      <c r="NXE109" s="117"/>
      <c r="NXF109" s="117"/>
      <c r="NXG109" s="117"/>
      <c r="NXH109" s="117"/>
      <c r="NXI109" s="117"/>
      <c r="NXJ109" s="117"/>
      <c r="NXK109" s="117"/>
      <c r="NXL109" s="117"/>
      <c r="NXM109" s="117"/>
      <c r="NXN109" s="117"/>
      <c r="NXO109" s="117"/>
      <c r="NXP109" s="117"/>
      <c r="NXQ109" s="117"/>
      <c r="NXR109" s="117"/>
      <c r="NXS109" s="117"/>
      <c r="NXT109" s="117"/>
      <c r="NXU109" s="117"/>
      <c r="NXV109" s="117"/>
      <c r="NXW109" s="117"/>
      <c r="NXX109" s="117"/>
      <c r="NXY109" s="117"/>
      <c r="NXZ109" s="117"/>
      <c r="NYA109" s="117"/>
      <c r="NYB109" s="117"/>
      <c r="NYC109" s="117"/>
      <c r="NYD109" s="117"/>
      <c r="NYE109" s="117"/>
      <c r="NYF109" s="117"/>
      <c r="NYG109" s="117"/>
      <c r="NYH109" s="117"/>
      <c r="NYI109" s="117"/>
      <c r="NYJ109" s="117"/>
      <c r="NYK109" s="117"/>
      <c r="NYL109" s="117"/>
      <c r="NYM109" s="117"/>
      <c r="NYN109" s="117"/>
      <c r="NYO109" s="117"/>
      <c r="NYP109" s="117"/>
      <c r="NYQ109" s="117"/>
      <c r="NYR109" s="117"/>
      <c r="NYS109" s="117"/>
      <c r="NYT109" s="117"/>
      <c r="NYU109" s="117"/>
      <c r="NYV109" s="117"/>
      <c r="NYW109" s="117"/>
      <c r="NYX109" s="117"/>
      <c r="NYY109" s="117"/>
      <c r="NYZ109" s="117"/>
      <c r="NZA109" s="117"/>
      <c r="NZB109" s="117"/>
      <c r="NZC109" s="117"/>
      <c r="NZD109" s="117"/>
      <c r="NZE109" s="117"/>
      <c r="NZF109" s="117"/>
      <c r="NZG109" s="117"/>
      <c r="NZH109" s="117"/>
      <c r="NZI109" s="117"/>
      <c r="NZJ109" s="117"/>
      <c r="NZK109" s="117"/>
      <c r="NZL109" s="117"/>
      <c r="NZM109" s="117"/>
      <c r="NZN109" s="117"/>
      <c r="NZO109" s="117"/>
      <c r="NZP109" s="117"/>
      <c r="NZQ109" s="117"/>
      <c r="NZR109" s="117"/>
      <c r="NZS109" s="117"/>
      <c r="NZT109" s="117"/>
      <c r="NZU109" s="117"/>
      <c r="NZV109" s="117"/>
      <c r="NZW109" s="117"/>
      <c r="NZX109" s="117"/>
      <c r="NZY109" s="117"/>
      <c r="NZZ109" s="117"/>
      <c r="OAA109" s="117"/>
      <c r="OAB109" s="117"/>
      <c r="OAC109" s="117"/>
      <c r="OAD109" s="117"/>
      <c r="OAE109" s="117"/>
      <c r="OAF109" s="117"/>
      <c r="OAG109" s="117"/>
      <c r="OAH109" s="117"/>
      <c r="OAI109" s="117"/>
      <c r="OAJ109" s="117"/>
      <c r="OAK109" s="117"/>
      <c r="OAL109" s="117"/>
      <c r="OAM109" s="117"/>
      <c r="OAN109" s="117"/>
      <c r="OAO109" s="117"/>
      <c r="OAP109" s="117"/>
      <c r="OAQ109" s="117"/>
      <c r="OAR109" s="117"/>
      <c r="OAS109" s="117"/>
      <c r="OAT109" s="117"/>
      <c r="OAU109" s="117"/>
      <c r="OAV109" s="117"/>
      <c r="OAW109" s="117"/>
      <c r="OAX109" s="117"/>
      <c r="OAY109" s="117"/>
      <c r="OAZ109" s="117"/>
      <c r="OBA109" s="117"/>
      <c r="OBB109" s="117"/>
      <c r="OBC109" s="117"/>
      <c r="OBD109" s="117"/>
      <c r="OBE109" s="117"/>
      <c r="OBF109" s="117"/>
      <c r="OBG109" s="117"/>
      <c r="OBH109" s="117"/>
      <c r="OBI109" s="117"/>
      <c r="OBJ109" s="117"/>
      <c r="OBK109" s="117"/>
      <c r="OBL109" s="117"/>
      <c r="OBM109" s="117"/>
      <c r="OBN109" s="117"/>
      <c r="OBO109" s="117"/>
      <c r="OBP109" s="117"/>
      <c r="OBQ109" s="117"/>
      <c r="OBR109" s="117"/>
      <c r="OBS109" s="117"/>
      <c r="OBT109" s="117"/>
      <c r="OBU109" s="117"/>
      <c r="OBV109" s="117"/>
      <c r="OBW109" s="117"/>
      <c r="OBX109" s="117"/>
      <c r="OBY109" s="117"/>
      <c r="OBZ109" s="117"/>
      <c r="OCA109" s="117"/>
      <c r="OCB109" s="117"/>
      <c r="OCC109" s="117"/>
      <c r="OCD109" s="117"/>
      <c r="OCE109" s="117"/>
      <c r="OCF109" s="117"/>
      <c r="OCG109" s="117"/>
      <c r="OCH109" s="117"/>
      <c r="OCI109" s="117"/>
      <c r="OCJ109" s="117"/>
      <c r="OCK109" s="117"/>
      <c r="OCL109" s="117"/>
      <c r="OCM109" s="117"/>
      <c r="OCN109" s="117"/>
      <c r="OCO109" s="117"/>
      <c r="OCP109" s="117"/>
      <c r="OCQ109" s="117"/>
      <c r="OCR109" s="117"/>
      <c r="OCS109" s="117"/>
      <c r="OCT109" s="117"/>
      <c r="OCU109" s="117"/>
      <c r="OCV109" s="117"/>
      <c r="OCW109" s="117"/>
      <c r="OCX109" s="117"/>
      <c r="OCY109" s="117"/>
      <c r="OCZ109" s="117"/>
      <c r="ODA109" s="117"/>
      <c r="ODB109" s="117"/>
      <c r="ODC109" s="117"/>
      <c r="ODD109" s="117"/>
      <c r="ODE109" s="117"/>
      <c r="ODF109" s="117"/>
      <c r="ODG109" s="117"/>
      <c r="ODH109" s="117"/>
      <c r="ODI109" s="117"/>
      <c r="ODJ109" s="117"/>
      <c r="ODK109" s="117"/>
      <c r="ODL109" s="117"/>
      <c r="ODM109" s="117"/>
      <c r="ODN109" s="117"/>
      <c r="ODO109" s="117"/>
      <c r="ODP109" s="117"/>
      <c r="ODQ109" s="117"/>
      <c r="ODR109" s="117"/>
      <c r="ODS109" s="117"/>
      <c r="ODT109" s="117"/>
      <c r="ODU109" s="117"/>
      <c r="ODV109" s="117"/>
      <c r="ODW109" s="117"/>
      <c r="ODX109" s="117"/>
      <c r="ODY109" s="117"/>
      <c r="ODZ109" s="117"/>
      <c r="OEA109" s="117"/>
      <c r="OEB109" s="117"/>
      <c r="OEC109" s="117"/>
      <c r="OED109" s="117"/>
      <c r="OEE109" s="117"/>
      <c r="OEF109" s="117"/>
      <c r="OEG109" s="117"/>
      <c r="OEH109" s="117"/>
      <c r="OEI109" s="117"/>
      <c r="OEJ109" s="117"/>
      <c r="OEK109" s="117"/>
      <c r="OEL109" s="117"/>
      <c r="OEM109" s="117"/>
      <c r="OEN109" s="117"/>
      <c r="OEO109" s="117"/>
      <c r="OEP109" s="117"/>
      <c r="OEQ109" s="117"/>
      <c r="OER109" s="117"/>
      <c r="OES109" s="117"/>
      <c r="OET109" s="117"/>
      <c r="OEU109" s="117"/>
      <c r="OEV109" s="117"/>
      <c r="OEW109" s="117"/>
      <c r="OEX109" s="117"/>
      <c r="OEY109" s="117"/>
      <c r="OEZ109" s="117"/>
      <c r="OFA109" s="117"/>
      <c r="OFB109" s="117"/>
      <c r="OFC109" s="117"/>
      <c r="OFD109" s="117"/>
      <c r="OFE109" s="117"/>
      <c r="OFF109" s="117"/>
      <c r="OFG109" s="117"/>
      <c r="OFH109" s="117"/>
      <c r="OFI109" s="117"/>
      <c r="OFJ109" s="117"/>
      <c r="OFK109" s="117"/>
      <c r="OFL109" s="117"/>
      <c r="OFM109" s="117"/>
      <c r="OFN109" s="117"/>
      <c r="OFO109" s="117"/>
      <c r="OFP109" s="117"/>
      <c r="OFQ109" s="117"/>
      <c r="OFR109" s="117"/>
      <c r="OFS109" s="117"/>
      <c r="OFT109" s="117"/>
      <c r="OFU109" s="117"/>
      <c r="OFV109" s="117"/>
      <c r="OFW109" s="117"/>
      <c r="OFX109" s="117"/>
      <c r="OFY109" s="117"/>
      <c r="OFZ109" s="117"/>
      <c r="OGA109" s="117"/>
      <c r="OGB109" s="117"/>
      <c r="OGC109" s="117"/>
      <c r="OGD109" s="117"/>
      <c r="OGE109" s="117"/>
      <c r="OGF109" s="117"/>
      <c r="OGG109" s="117"/>
      <c r="OGH109" s="117"/>
      <c r="OGI109" s="117"/>
      <c r="OGJ109" s="117"/>
      <c r="OGK109" s="117"/>
      <c r="OGL109" s="117"/>
      <c r="OGM109" s="117"/>
      <c r="OGN109" s="117"/>
      <c r="OGO109" s="117"/>
      <c r="OGP109" s="117"/>
      <c r="OGQ109" s="117"/>
      <c r="OGR109" s="117"/>
      <c r="OGS109" s="117"/>
      <c r="OGT109" s="117"/>
      <c r="OGU109" s="117"/>
      <c r="OGV109" s="117"/>
      <c r="OGW109" s="117"/>
      <c r="OGX109" s="117"/>
      <c r="OGY109" s="117"/>
      <c r="OGZ109" s="117"/>
      <c r="OHA109" s="117"/>
      <c r="OHB109" s="117"/>
      <c r="OHC109" s="117"/>
      <c r="OHD109" s="117"/>
      <c r="OHE109" s="117"/>
      <c r="OHF109" s="117"/>
      <c r="OHG109" s="117"/>
      <c r="OHH109" s="117"/>
      <c r="OHI109" s="117"/>
      <c r="OHJ109" s="117"/>
      <c r="OHK109" s="117"/>
      <c r="OHL109" s="117"/>
      <c r="OHM109" s="117"/>
      <c r="OHN109" s="117"/>
      <c r="OHO109" s="117"/>
      <c r="OHP109" s="117"/>
      <c r="OHQ109" s="117"/>
      <c r="OHR109" s="117"/>
      <c r="OHS109" s="117"/>
      <c r="OHT109" s="117"/>
      <c r="OHU109" s="117"/>
      <c r="OHV109" s="117"/>
      <c r="OHW109" s="117"/>
      <c r="OHX109" s="117"/>
      <c r="OHY109" s="117"/>
      <c r="OHZ109" s="117"/>
      <c r="OIA109" s="117"/>
      <c r="OIB109" s="117"/>
      <c r="OIC109" s="117"/>
      <c r="OID109" s="117"/>
      <c r="OIE109" s="117"/>
      <c r="OIF109" s="117"/>
      <c r="OIG109" s="117"/>
      <c r="OIH109" s="117"/>
      <c r="OII109" s="117"/>
      <c r="OIJ109" s="117"/>
      <c r="OIK109" s="117"/>
      <c r="OIL109" s="117"/>
      <c r="OIM109" s="117"/>
      <c r="OIN109" s="117"/>
      <c r="OIO109" s="117"/>
      <c r="OIP109" s="117"/>
      <c r="OIQ109" s="117"/>
      <c r="OIR109" s="117"/>
      <c r="OIS109" s="117"/>
      <c r="OIT109" s="117"/>
      <c r="OIU109" s="117"/>
      <c r="OIV109" s="117"/>
      <c r="OIW109" s="117"/>
      <c r="OIX109" s="117"/>
      <c r="OIY109" s="117"/>
      <c r="OIZ109" s="117"/>
      <c r="OJA109" s="117"/>
      <c r="OJB109" s="117"/>
      <c r="OJC109" s="117"/>
      <c r="OJD109" s="117"/>
      <c r="OJE109" s="117"/>
      <c r="OJF109" s="117"/>
      <c r="OJG109" s="117"/>
      <c r="OJH109" s="117"/>
      <c r="OJI109" s="117"/>
      <c r="OJJ109" s="117"/>
      <c r="OJK109" s="117"/>
      <c r="OJL109" s="117"/>
      <c r="OJM109" s="117"/>
      <c r="OJN109" s="117"/>
      <c r="OJO109" s="117"/>
      <c r="OJP109" s="117"/>
      <c r="OJQ109" s="117"/>
      <c r="OJR109" s="117"/>
      <c r="OJS109" s="117"/>
      <c r="OJT109" s="117"/>
      <c r="OJU109" s="117"/>
      <c r="OJV109" s="117"/>
      <c r="OJW109" s="117"/>
      <c r="OJX109" s="117"/>
      <c r="OJY109" s="117"/>
      <c r="OJZ109" s="117"/>
      <c r="OKA109" s="117"/>
      <c r="OKB109" s="117"/>
      <c r="OKC109" s="117"/>
      <c r="OKD109" s="117"/>
      <c r="OKE109" s="117"/>
      <c r="OKF109" s="117"/>
      <c r="OKG109" s="117"/>
      <c r="OKH109" s="117"/>
      <c r="OKI109" s="117"/>
      <c r="OKJ109" s="117"/>
      <c r="OKK109" s="117"/>
      <c r="OKL109" s="117"/>
      <c r="OKM109" s="117"/>
      <c r="OKN109" s="117"/>
      <c r="OKO109" s="117"/>
      <c r="OKP109" s="117"/>
      <c r="OKQ109" s="117"/>
      <c r="OKR109" s="117"/>
      <c r="OKS109" s="117"/>
      <c r="OKT109" s="117"/>
      <c r="OKU109" s="117"/>
      <c r="OKV109" s="117"/>
      <c r="OKW109" s="117"/>
      <c r="OKX109" s="117"/>
      <c r="OKY109" s="117"/>
      <c r="OKZ109" s="117"/>
      <c r="OLA109" s="117"/>
      <c r="OLB109" s="117"/>
      <c r="OLC109" s="117"/>
      <c r="OLD109" s="117"/>
      <c r="OLE109" s="117"/>
      <c r="OLF109" s="117"/>
      <c r="OLG109" s="117"/>
      <c r="OLH109" s="117"/>
      <c r="OLI109" s="117"/>
      <c r="OLJ109" s="117"/>
      <c r="OLK109" s="117"/>
      <c r="OLL109" s="117"/>
      <c r="OLM109" s="117"/>
      <c r="OLN109" s="117"/>
      <c r="OLO109" s="117"/>
      <c r="OLP109" s="117"/>
      <c r="OLQ109" s="117"/>
      <c r="OLR109" s="117"/>
      <c r="OLS109" s="117"/>
      <c r="OLT109" s="117"/>
      <c r="OLU109" s="117"/>
      <c r="OLV109" s="117"/>
      <c r="OLW109" s="117"/>
      <c r="OLX109" s="117"/>
      <c r="OLY109" s="117"/>
      <c r="OLZ109" s="117"/>
      <c r="OMA109" s="117"/>
      <c r="OMB109" s="117"/>
      <c r="OMC109" s="117"/>
      <c r="OMD109" s="117"/>
      <c r="OME109" s="117"/>
      <c r="OMF109" s="117"/>
      <c r="OMG109" s="117"/>
      <c r="OMH109" s="117"/>
      <c r="OMI109" s="117"/>
      <c r="OMJ109" s="117"/>
      <c r="OMK109" s="117"/>
      <c r="OML109" s="117"/>
      <c r="OMM109" s="117"/>
      <c r="OMN109" s="117"/>
      <c r="OMO109" s="117"/>
      <c r="OMP109" s="117"/>
      <c r="OMQ109" s="117"/>
      <c r="OMR109" s="117"/>
      <c r="OMS109" s="117"/>
      <c r="OMT109" s="117"/>
      <c r="OMU109" s="117"/>
      <c r="OMV109" s="117"/>
      <c r="OMW109" s="117"/>
      <c r="OMX109" s="117"/>
      <c r="OMY109" s="117"/>
      <c r="OMZ109" s="117"/>
      <c r="ONA109" s="117"/>
      <c r="ONB109" s="117"/>
      <c r="ONC109" s="117"/>
      <c r="OND109" s="117"/>
      <c r="ONE109" s="117"/>
      <c r="ONF109" s="117"/>
      <c r="ONG109" s="117"/>
      <c r="ONH109" s="117"/>
      <c r="ONI109" s="117"/>
      <c r="ONJ109" s="117"/>
      <c r="ONK109" s="117"/>
      <c r="ONL109" s="117"/>
      <c r="ONM109" s="117"/>
      <c r="ONN109" s="117"/>
      <c r="ONO109" s="117"/>
      <c r="ONP109" s="117"/>
      <c r="ONQ109" s="117"/>
      <c r="ONR109" s="117"/>
      <c r="ONS109" s="117"/>
      <c r="ONT109" s="117"/>
      <c r="ONU109" s="117"/>
      <c r="ONV109" s="117"/>
      <c r="ONW109" s="117"/>
      <c r="ONX109" s="117"/>
      <c r="ONY109" s="117"/>
      <c r="ONZ109" s="117"/>
      <c r="OOA109" s="117"/>
      <c r="OOB109" s="117"/>
      <c r="OOC109" s="117"/>
      <c r="OOD109" s="117"/>
      <c r="OOE109" s="117"/>
      <c r="OOF109" s="117"/>
      <c r="OOG109" s="117"/>
      <c r="OOH109" s="117"/>
      <c r="OOI109" s="117"/>
      <c r="OOJ109" s="117"/>
      <c r="OOK109" s="117"/>
      <c r="OOL109" s="117"/>
      <c r="OOM109" s="117"/>
      <c r="OON109" s="117"/>
      <c r="OOO109" s="117"/>
      <c r="OOP109" s="117"/>
      <c r="OOQ109" s="117"/>
      <c r="OOR109" s="117"/>
      <c r="OOS109" s="117"/>
      <c r="OOT109" s="117"/>
      <c r="OOU109" s="117"/>
      <c r="OOV109" s="117"/>
      <c r="OOW109" s="117"/>
      <c r="OOX109" s="117"/>
      <c r="OOY109" s="117"/>
      <c r="OOZ109" s="117"/>
      <c r="OPA109" s="117"/>
      <c r="OPB109" s="117"/>
      <c r="OPC109" s="117"/>
      <c r="OPD109" s="117"/>
      <c r="OPE109" s="117"/>
      <c r="OPF109" s="117"/>
      <c r="OPG109" s="117"/>
      <c r="OPH109" s="117"/>
      <c r="OPI109" s="117"/>
      <c r="OPJ109" s="117"/>
      <c r="OPK109" s="117"/>
      <c r="OPL109" s="117"/>
      <c r="OPM109" s="117"/>
      <c r="OPN109" s="117"/>
      <c r="OPO109" s="117"/>
      <c r="OPP109" s="117"/>
      <c r="OPQ109" s="117"/>
      <c r="OPR109" s="117"/>
      <c r="OPS109" s="117"/>
      <c r="OPT109" s="117"/>
      <c r="OPU109" s="117"/>
      <c r="OPV109" s="117"/>
      <c r="OPW109" s="117"/>
      <c r="OPX109" s="117"/>
      <c r="OPY109" s="117"/>
      <c r="OPZ109" s="117"/>
      <c r="OQA109" s="117"/>
      <c r="OQB109" s="117"/>
      <c r="OQC109" s="117"/>
      <c r="OQD109" s="117"/>
      <c r="OQE109" s="117"/>
      <c r="OQF109" s="117"/>
      <c r="OQG109" s="117"/>
      <c r="OQH109" s="117"/>
      <c r="OQI109" s="117"/>
      <c r="OQJ109" s="117"/>
      <c r="OQK109" s="117"/>
      <c r="OQL109" s="117"/>
      <c r="OQM109" s="117"/>
      <c r="OQN109" s="117"/>
      <c r="OQO109" s="117"/>
      <c r="OQP109" s="117"/>
      <c r="OQQ109" s="117"/>
      <c r="OQR109" s="117"/>
      <c r="OQS109" s="117"/>
      <c r="OQT109" s="117"/>
      <c r="OQU109" s="117"/>
      <c r="OQV109" s="117"/>
      <c r="OQW109" s="117"/>
      <c r="OQX109" s="117"/>
      <c r="OQY109" s="117"/>
      <c r="OQZ109" s="117"/>
      <c r="ORA109" s="117"/>
      <c r="ORB109" s="117"/>
      <c r="ORC109" s="117"/>
      <c r="ORD109" s="117"/>
      <c r="ORE109" s="117"/>
      <c r="ORF109" s="117"/>
      <c r="ORG109" s="117"/>
      <c r="ORH109" s="117"/>
      <c r="ORI109" s="117"/>
      <c r="ORJ109" s="117"/>
      <c r="ORK109" s="117"/>
      <c r="ORL109" s="117"/>
      <c r="ORM109" s="117"/>
      <c r="ORN109" s="117"/>
      <c r="ORO109" s="117"/>
      <c r="ORP109" s="117"/>
      <c r="ORQ109" s="117"/>
      <c r="ORR109" s="117"/>
      <c r="ORS109" s="117"/>
      <c r="ORT109" s="117"/>
      <c r="ORU109" s="117"/>
      <c r="ORV109" s="117"/>
      <c r="ORW109" s="117"/>
      <c r="ORX109" s="117"/>
      <c r="ORY109" s="117"/>
      <c r="ORZ109" s="117"/>
      <c r="OSA109" s="117"/>
      <c r="OSB109" s="117"/>
      <c r="OSC109" s="117"/>
      <c r="OSD109" s="117"/>
      <c r="OSE109" s="117"/>
      <c r="OSF109" s="117"/>
      <c r="OSG109" s="117"/>
      <c r="OSH109" s="117"/>
      <c r="OSI109" s="117"/>
      <c r="OSJ109" s="117"/>
      <c r="OSK109" s="117"/>
      <c r="OSL109" s="117"/>
      <c r="OSM109" s="117"/>
      <c r="OSN109" s="117"/>
      <c r="OSO109" s="117"/>
      <c r="OSP109" s="117"/>
      <c r="OSQ109" s="117"/>
      <c r="OSR109" s="117"/>
      <c r="OSS109" s="117"/>
      <c r="OST109" s="117"/>
      <c r="OSU109" s="117"/>
      <c r="OSV109" s="117"/>
      <c r="OSW109" s="117"/>
      <c r="OSX109" s="117"/>
      <c r="OSY109" s="117"/>
      <c r="OSZ109" s="117"/>
      <c r="OTA109" s="117"/>
      <c r="OTB109" s="117"/>
      <c r="OTC109" s="117"/>
      <c r="OTD109" s="117"/>
      <c r="OTE109" s="117"/>
      <c r="OTF109" s="117"/>
      <c r="OTG109" s="117"/>
      <c r="OTH109" s="117"/>
      <c r="OTI109" s="117"/>
      <c r="OTJ109" s="117"/>
      <c r="OTK109" s="117"/>
      <c r="OTL109" s="117"/>
      <c r="OTM109" s="117"/>
      <c r="OTN109" s="117"/>
      <c r="OTO109" s="117"/>
      <c r="OTP109" s="117"/>
      <c r="OTQ109" s="117"/>
      <c r="OTR109" s="117"/>
      <c r="OTS109" s="117"/>
      <c r="OTT109" s="117"/>
      <c r="OTU109" s="117"/>
      <c r="OTV109" s="117"/>
      <c r="OTW109" s="117"/>
      <c r="OTX109" s="117"/>
      <c r="OTY109" s="117"/>
      <c r="OTZ109" s="117"/>
      <c r="OUA109" s="117"/>
      <c r="OUB109" s="117"/>
      <c r="OUC109" s="117"/>
      <c r="OUD109" s="117"/>
      <c r="OUE109" s="117"/>
      <c r="OUF109" s="117"/>
      <c r="OUG109" s="117"/>
      <c r="OUH109" s="117"/>
      <c r="OUI109" s="117"/>
      <c r="OUJ109" s="117"/>
      <c r="OUK109" s="117"/>
      <c r="OUL109" s="117"/>
      <c r="OUM109" s="117"/>
      <c r="OUN109" s="117"/>
      <c r="OUO109" s="117"/>
      <c r="OUP109" s="117"/>
      <c r="OUQ109" s="117"/>
      <c r="OUR109" s="117"/>
      <c r="OUS109" s="117"/>
      <c r="OUT109" s="117"/>
      <c r="OUU109" s="117"/>
      <c r="OUV109" s="117"/>
      <c r="OUW109" s="117"/>
      <c r="OUX109" s="117"/>
      <c r="OUY109" s="117"/>
      <c r="OUZ109" s="117"/>
      <c r="OVA109" s="117"/>
      <c r="OVB109" s="117"/>
      <c r="OVC109" s="117"/>
      <c r="OVD109" s="117"/>
      <c r="OVE109" s="117"/>
      <c r="OVF109" s="117"/>
      <c r="OVG109" s="117"/>
      <c r="OVH109" s="117"/>
      <c r="OVI109" s="117"/>
      <c r="OVJ109" s="117"/>
      <c r="OVK109" s="117"/>
      <c r="OVL109" s="117"/>
      <c r="OVM109" s="117"/>
      <c r="OVN109" s="117"/>
      <c r="OVO109" s="117"/>
      <c r="OVP109" s="117"/>
      <c r="OVQ109" s="117"/>
      <c r="OVR109" s="117"/>
      <c r="OVS109" s="117"/>
      <c r="OVT109" s="117"/>
      <c r="OVU109" s="117"/>
      <c r="OVV109" s="117"/>
      <c r="OVW109" s="117"/>
      <c r="OVX109" s="117"/>
      <c r="OVY109" s="117"/>
      <c r="OVZ109" s="117"/>
      <c r="OWA109" s="117"/>
      <c r="OWB109" s="117"/>
      <c r="OWC109" s="117"/>
      <c r="OWD109" s="117"/>
      <c r="OWE109" s="117"/>
      <c r="OWF109" s="117"/>
      <c r="OWG109" s="117"/>
      <c r="OWH109" s="117"/>
      <c r="OWI109" s="117"/>
      <c r="OWJ109" s="117"/>
      <c r="OWK109" s="117"/>
      <c r="OWL109" s="117"/>
      <c r="OWM109" s="117"/>
      <c r="OWN109" s="117"/>
      <c r="OWO109" s="117"/>
      <c r="OWP109" s="117"/>
      <c r="OWQ109" s="117"/>
      <c r="OWR109" s="117"/>
      <c r="OWS109" s="117"/>
      <c r="OWT109" s="117"/>
      <c r="OWU109" s="117"/>
      <c r="OWV109" s="117"/>
      <c r="OWW109" s="117"/>
      <c r="OWX109" s="117"/>
      <c r="OWY109" s="117"/>
      <c r="OWZ109" s="117"/>
      <c r="OXA109" s="117"/>
      <c r="OXB109" s="117"/>
      <c r="OXC109" s="117"/>
      <c r="OXD109" s="117"/>
      <c r="OXE109" s="117"/>
      <c r="OXF109" s="117"/>
      <c r="OXG109" s="117"/>
      <c r="OXH109" s="117"/>
      <c r="OXI109" s="117"/>
      <c r="OXJ109" s="117"/>
      <c r="OXK109" s="117"/>
      <c r="OXL109" s="117"/>
      <c r="OXM109" s="117"/>
      <c r="OXN109" s="117"/>
      <c r="OXO109" s="117"/>
      <c r="OXP109" s="117"/>
      <c r="OXQ109" s="117"/>
      <c r="OXR109" s="117"/>
      <c r="OXS109" s="117"/>
      <c r="OXT109" s="117"/>
      <c r="OXU109" s="117"/>
      <c r="OXV109" s="117"/>
      <c r="OXW109" s="117"/>
      <c r="OXX109" s="117"/>
      <c r="OXY109" s="117"/>
      <c r="OXZ109" s="117"/>
      <c r="OYA109" s="117"/>
      <c r="OYB109" s="117"/>
      <c r="OYC109" s="117"/>
      <c r="OYD109" s="117"/>
      <c r="OYE109" s="117"/>
      <c r="OYF109" s="117"/>
      <c r="OYG109" s="117"/>
      <c r="OYH109" s="117"/>
      <c r="OYI109" s="117"/>
      <c r="OYJ109" s="117"/>
      <c r="OYK109" s="117"/>
      <c r="OYL109" s="117"/>
      <c r="OYM109" s="117"/>
      <c r="OYN109" s="117"/>
      <c r="OYO109" s="117"/>
      <c r="OYP109" s="117"/>
      <c r="OYQ109" s="117"/>
      <c r="OYR109" s="117"/>
      <c r="OYS109" s="117"/>
      <c r="OYT109" s="117"/>
      <c r="OYU109" s="117"/>
      <c r="OYV109" s="117"/>
      <c r="OYW109" s="117"/>
      <c r="OYX109" s="117"/>
      <c r="OYY109" s="117"/>
      <c r="OYZ109" s="117"/>
      <c r="OZA109" s="117"/>
      <c r="OZB109" s="117"/>
      <c r="OZC109" s="117"/>
      <c r="OZD109" s="117"/>
      <c r="OZE109" s="117"/>
      <c r="OZF109" s="117"/>
      <c r="OZG109" s="117"/>
      <c r="OZH109" s="117"/>
      <c r="OZI109" s="117"/>
      <c r="OZJ109" s="117"/>
      <c r="OZK109" s="117"/>
      <c r="OZL109" s="117"/>
      <c r="OZM109" s="117"/>
      <c r="OZN109" s="117"/>
      <c r="OZO109" s="117"/>
      <c r="OZP109" s="117"/>
      <c r="OZQ109" s="117"/>
      <c r="OZR109" s="117"/>
      <c r="OZS109" s="117"/>
      <c r="OZT109" s="117"/>
      <c r="OZU109" s="117"/>
      <c r="OZV109" s="117"/>
      <c r="OZW109" s="117"/>
      <c r="OZX109" s="117"/>
      <c r="OZY109" s="117"/>
      <c r="OZZ109" s="117"/>
      <c r="PAA109" s="117"/>
      <c r="PAB109" s="117"/>
      <c r="PAC109" s="117"/>
      <c r="PAD109" s="117"/>
      <c r="PAE109" s="117"/>
      <c r="PAF109" s="117"/>
      <c r="PAG109" s="117"/>
      <c r="PAH109" s="117"/>
      <c r="PAI109" s="117"/>
      <c r="PAJ109" s="117"/>
      <c r="PAK109" s="117"/>
      <c r="PAL109" s="117"/>
      <c r="PAM109" s="117"/>
      <c r="PAN109" s="117"/>
      <c r="PAO109" s="117"/>
      <c r="PAP109" s="117"/>
      <c r="PAQ109" s="117"/>
      <c r="PAR109" s="117"/>
      <c r="PAS109" s="117"/>
      <c r="PAT109" s="117"/>
      <c r="PAU109" s="117"/>
      <c r="PAV109" s="117"/>
      <c r="PAW109" s="117"/>
      <c r="PAX109" s="117"/>
      <c r="PAY109" s="117"/>
      <c r="PAZ109" s="117"/>
      <c r="PBA109" s="117"/>
      <c r="PBB109" s="117"/>
      <c r="PBC109" s="117"/>
      <c r="PBD109" s="117"/>
      <c r="PBE109" s="117"/>
      <c r="PBF109" s="117"/>
      <c r="PBG109" s="117"/>
      <c r="PBH109" s="117"/>
      <c r="PBI109" s="117"/>
      <c r="PBJ109" s="117"/>
      <c r="PBK109" s="117"/>
      <c r="PBL109" s="117"/>
      <c r="PBM109" s="117"/>
      <c r="PBN109" s="117"/>
      <c r="PBO109" s="117"/>
      <c r="PBP109" s="117"/>
      <c r="PBQ109" s="117"/>
      <c r="PBR109" s="117"/>
      <c r="PBS109" s="117"/>
      <c r="PBT109" s="117"/>
      <c r="PBU109" s="117"/>
      <c r="PBV109" s="117"/>
      <c r="PBW109" s="117"/>
      <c r="PBX109" s="117"/>
      <c r="PBY109" s="117"/>
      <c r="PBZ109" s="117"/>
      <c r="PCA109" s="117"/>
      <c r="PCB109" s="117"/>
      <c r="PCC109" s="117"/>
      <c r="PCD109" s="117"/>
      <c r="PCE109" s="117"/>
      <c r="PCF109" s="117"/>
      <c r="PCG109" s="117"/>
      <c r="PCH109" s="117"/>
      <c r="PCI109" s="117"/>
      <c r="PCJ109" s="117"/>
      <c r="PCK109" s="117"/>
      <c r="PCL109" s="117"/>
      <c r="PCM109" s="117"/>
      <c r="PCN109" s="117"/>
      <c r="PCO109" s="117"/>
      <c r="PCP109" s="117"/>
      <c r="PCQ109" s="117"/>
      <c r="PCR109" s="117"/>
      <c r="PCS109" s="117"/>
      <c r="PCT109" s="117"/>
      <c r="PCU109" s="117"/>
      <c r="PCV109" s="117"/>
      <c r="PCW109" s="117"/>
      <c r="PCX109" s="117"/>
      <c r="PCY109" s="117"/>
      <c r="PCZ109" s="117"/>
      <c r="PDA109" s="117"/>
      <c r="PDB109" s="117"/>
      <c r="PDC109" s="117"/>
      <c r="PDD109" s="117"/>
      <c r="PDE109" s="117"/>
      <c r="PDF109" s="117"/>
      <c r="PDG109" s="117"/>
      <c r="PDH109" s="117"/>
      <c r="PDI109" s="117"/>
      <c r="PDJ109" s="117"/>
      <c r="PDK109" s="117"/>
      <c r="PDL109" s="117"/>
      <c r="PDM109" s="117"/>
      <c r="PDN109" s="117"/>
      <c r="PDO109" s="117"/>
      <c r="PDP109" s="117"/>
      <c r="PDQ109" s="117"/>
      <c r="PDR109" s="117"/>
      <c r="PDS109" s="117"/>
      <c r="PDT109" s="117"/>
      <c r="PDU109" s="117"/>
      <c r="PDV109" s="117"/>
      <c r="PDW109" s="117"/>
      <c r="PDX109" s="117"/>
      <c r="PDY109" s="117"/>
      <c r="PDZ109" s="117"/>
      <c r="PEA109" s="117"/>
      <c r="PEB109" s="117"/>
      <c r="PEC109" s="117"/>
      <c r="PED109" s="117"/>
      <c r="PEE109" s="117"/>
      <c r="PEF109" s="117"/>
      <c r="PEG109" s="117"/>
      <c r="PEH109" s="117"/>
      <c r="PEI109" s="117"/>
      <c r="PEJ109" s="117"/>
      <c r="PEK109" s="117"/>
      <c r="PEL109" s="117"/>
      <c r="PEM109" s="117"/>
      <c r="PEN109" s="117"/>
      <c r="PEO109" s="117"/>
      <c r="PEP109" s="117"/>
      <c r="PEQ109" s="117"/>
      <c r="PER109" s="117"/>
      <c r="PES109" s="117"/>
      <c r="PET109" s="117"/>
      <c r="PEU109" s="117"/>
      <c r="PEV109" s="117"/>
      <c r="PEW109" s="117"/>
      <c r="PEX109" s="117"/>
      <c r="PEY109" s="117"/>
      <c r="PEZ109" s="117"/>
      <c r="PFA109" s="117"/>
      <c r="PFB109" s="117"/>
      <c r="PFC109" s="117"/>
      <c r="PFD109" s="117"/>
      <c r="PFE109" s="117"/>
      <c r="PFF109" s="117"/>
      <c r="PFG109" s="117"/>
      <c r="PFH109" s="117"/>
      <c r="PFI109" s="117"/>
      <c r="PFJ109" s="117"/>
      <c r="PFK109" s="117"/>
      <c r="PFL109" s="117"/>
      <c r="PFM109" s="117"/>
      <c r="PFN109" s="117"/>
      <c r="PFO109" s="117"/>
      <c r="PFP109" s="117"/>
      <c r="PFQ109" s="117"/>
      <c r="PFR109" s="117"/>
      <c r="PFS109" s="117"/>
      <c r="PFT109" s="117"/>
      <c r="PFU109" s="117"/>
      <c r="PFV109" s="117"/>
      <c r="PFW109" s="117"/>
      <c r="PFX109" s="117"/>
      <c r="PFY109" s="117"/>
      <c r="PFZ109" s="117"/>
      <c r="PGA109" s="117"/>
      <c r="PGB109" s="117"/>
      <c r="PGC109" s="117"/>
      <c r="PGD109" s="117"/>
      <c r="PGE109" s="117"/>
      <c r="PGF109" s="117"/>
      <c r="PGG109" s="117"/>
      <c r="PGH109" s="117"/>
      <c r="PGI109" s="117"/>
      <c r="PGJ109" s="117"/>
      <c r="PGK109" s="117"/>
      <c r="PGL109" s="117"/>
      <c r="PGM109" s="117"/>
      <c r="PGN109" s="117"/>
      <c r="PGO109" s="117"/>
      <c r="PGP109" s="117"/>
      <c r="PGQ109" s="117"/>
      <c r="PGR109" s="117"/>
      <c r="PGS109" s="117"/>
      <c r="PGT109" s="117"/>
      <c r="PGU109" s="117"/>
      <c r="PGV109" s="117"/>
      <c r="PGW109" s="117"/>
      <c r="PGX109" s="117"/>
      <c r="PGY109" s="117"/>
      <c r="PGZ109" s="117"/>
      <c r="PHA109" s="117"/>
      <c r="PHB109" s="117"/>
      <c r="PHC109" s="117"/>
      <c r="PHD109" s="117"/>
      <c r="PHE109" s="117"/>
      <c r="PHF109" s="117"/>
      <c r="PHG109" s="117"/>
      <c r="PHH109" s="117"/>
      <c r="PHI109" s="117"/>
      <c r="PHJ109" s="117"/>
      <c r="PHK109" s="117"/>
      <c r="PHL109" s="117"/>
      <c r="PHM109" s="117"/>
      <c r="PHN109" s="117"/>
      <c r="PHO109" s="117"/>
      <c r="PHP109" s="117"/>
      <c r="PHQ109" s="117"/>
      <c r="PHR109" s="117"/>
      <c r="PHS109" s="117"/>
      <c r="PHT109" s="117"/>
      <c r="PHU109" s="117"/>
      <c r="PHV109" s="117"/>
      <c r="PHW109" s="117"/>
      <c r="PHX109" s="117"/>
      <c r="PHY109" s="117"/>
      <c r="PHZ109" s="117"/>
      <c r="PIA109" s="117"/>
      <c r="PIB109" s="117"/>
      <c r="PIC109" s="117"/>
      <c r="PID109" s="117"/>
      <c r="PIE109" s="117"/>
      <c r="PIF109" s="117"/>
      <c r="PIG109" s="117"/>
      <c r="PIH109" s="117"/>
      <c r="PII109" s="117"/>
      <c r="PIJ109" s="117"/>
      <c r="PIK109" s="117"/>
      <c r="PIL109" s="117"/>
      <c r="PIM109" s="117"/>
      <c r="PIN109" s="117"/>
      <c r="PIO109" s="117"/>
      <c r="PIP109" s="117"/>
      <c r="PIQ109" s="117"/>
      <c r="PIR109" s="117"/>
      <c r="PIS109" s="117"/>
      <c r="PIT109" s="117"/>
      <c r="PIU109" s="117"/>
      <c r="PIV109" s="117"/>
      <c r="PIW109" s="117"/>
      <c r="PIX109" s="117"/>
      <c r="PIY109" s="117"/>
      <c r="PIZ109" s="117"/>
      <c r="PJA109" s="117"/>
      <c r="PJB109" s="117"/>
      <c r="PJC109" s="117"/>
      <c r="PJD109" s="117"/>
      <c r="PJE109" s="117"/>
      <c r="PJF109" s="117"/>
      <c r="PJG109" s="117"/>
      <c r="PJH109" s="117"/>
      <c r="PJI109" s="117"/>
      <c r="PJJ109" s="117"/>
      <c r="PJK109" s="117"/>
      <c r="PJL109" s="117"/>
      <c r="PJM109" s="117"/>
      <c r="PJN109" s="117"/>
      <c r="PJO109" s="117"/>
      <c r="PJP109" s="117"/>
      <c r="PJQ109" s="117"/>
      <c r="PJR109" s="117"/>
      <c r="PJS109" s="117"/>
      <c r="PJT109" s="117"/>
      <c r="PJU109" s="117"/>
      <c r="PJV109" s="117"/>
      <c r="PJW109" s="117"/>
      <c r="PJX109" s="117"/>
      <c r="PJY109" s="117"/>
      <c r="PJZ109" s="117"/>
      <c r="PKA109" s="117"/>
      <c r="PKB109" s="117"/>
      <c r="PKC109" s="117"/>
      <c r="PKD109" s="117"/>
      <c r="PKE109" s="117"/>
      <c r="PKF109" s="117"/>
      <c r="PKG109" s="117"/>
      <c r="PKH109" s="117"/>
      <c r="PKI109" s="117"/>
      <c r="PKJ109" s="117"/>
      <c r="PKK109" s="117"/>
      <c r="PKL109" s="117"/>
      <c r="PKM109" s="117"/>
      <c r="PKN109" s="117"/>
      <c r="PKO109" s="117"/>
      <c r="PKP109" s="117"/>
      <c r="PKQ109" s="117"/>
      <c r="PKR109" s="117"/>
      <c r="PKS109" s="117"/>
      <c r="PKT109" s="117"/>
      <c r="PKU109" s="117"/>
      <c r="PKV109" s="117"/>
      <c r="PKW109" s="117"/>
      <c r="PKX109" s="117"/>
      <c r="PKY109" s="117"/>
      <c r="PKZ109" s="117"/>
      <c r="PLA109" s="117"/>
      <c r="PLB109" s="117"/>
      <c r="PLC109" s="117"/>
      <c r="PLD109" s="117"/>
      <c r="PLE109" s="117"/>
      <c r="PLF109" s="117"/>
      <c r="PLG109" s="117"/>
      <c r="PLH109" s="117"/>
      <c r="PLI109" s="117"/>
      <c r="PLJ109" s="117"/>
      <c r="PLK109" s="117"/>
      <c r="PLL109" s="117"/>
      <c r="PLM109" s="117"/>
      <c r="PLN109" s="117"/>
      <c r="PLO109" s="117"/>
      <c r="PLP109" s="117"/>
      <c r="PLQ109" s="117"/>
      <c r="PLR109" s="117"/>
      <c r="PLS109" s="117"/>
      <c r="PLT109" s="117"/>
      <c r="PLU109" s="117"/>
      <c r="PLV109" s="117"/>
      <c r="PLW109" s="117"/>
      <c r="PLX109" s="117"/>
      <c r="PLY109" s="117"/>
      <c r="PLZ109" s="117"/>
      <c r="PMA109" s="117"/>
      <c r="PMB109" s="117"/>
      <c r="PMC109" s="117"/>
      <c r="PMD109" s="117"/>
      <c r="PME109" s="117"/>
      <c r="PMF109" s="117"/>
      <c r="PMG109" s="117"/>
      <c r="PMH109" s="117"/>
      <c r="PMI109" s="117"/>
      <c r="PMJ109" s="117"/>
      <c r="PMK109" s="117"/>
      <c r="PML109" s="117"/>
      <c r="PMM109" s="117"/>
      <c r="PMN109" s="117"/>
      <c r="PMO109" s="117"/>
      <c r="PMP109" s="117"/>
      <c r="PMQ109" s="117"/>
      <c r="PMR109" s="117"/>
      <c r="PMS109" s="117"/>
      <c r="PMT109" s="117"/>
      <c r="PMU109" s="117"/>
      <c r="PMV109" s="117"/>
      <c r="PMW109" s="117"/>
      <c r="PMX109" s="117"/>
      <c r="PMY109" s="117"/>
      <c r="PMZ109" s="117"/>
      <c r="PNA109" s="117"/>
      <c r="PNB109" s="117"/>
      <c r="PNC109" s="117"/>
      <c r="PND109" s="117"/>
      <c r="PNE109" s="117"/>
      <c r="PNF109" s="117"/>
      <c r="PNG109" s="117"/>
      <c r="PNH109" s="117"/>
      <c r="PNI109" s="117"/>
      <c r="PNJ109" s="117"/>
      <c r="PNK109" s="117"/>
      <c r="PNL109" s="117"/>
      <c r="PNM109" s="117"/>
      <c r="PNN109" s="117"/>
      <c r="PNO109" s="117"/>
      <c r="PNP109" s="117"/>
      <c r="PNQ109" s="117"/>
      <c r="PNR109" s="117"/>
      <c r="PNS109" s="117"/>
      <c r="PNT109" s="117"/>
      <c r="PNU109" s="117"/>
      <c r="PNV109" s="117"/>
      <c r="PNW109" s="117"/>
      <c r="PNX109" s="117"/>
      <c r="PNY109" s="117"/>
      <c r="PNZ109" s="117"/>
      <c r="POA109" s="117"/>
      <c r="POB109" s="117"/>
      <c r="POC109" s="117"/>
      <c r="POD109" s="117"/>
      <c r="POE109" s="117"/>
      <c r="POF109" s="117"/>
      <c r="POG109" s="117"/>
      <c r="POH109" s="117"/>
      <c r="POI109" s="117"/>
      <c r="POJ109" s="117"/>
      <c r="POK109" s="117"/>
      <c r="POL109" s="117"/>
      <c r="POM109" s="117"/>
      <c r="PON109" s="117"/>
      <c r="POO109" s="117"/>
      <c r="POP109" s="117"/>
      <c r="POQ109" s="117"/>
      <c r="POR109" s="117"/>
      <c r="POS109" s="117"/>
      <c r="POT109" s="117"/>
      <c r="POU109" s="117"/>
      <c r="POV109" s="117"/>
      <c r="POW109" s="117"/>
      <c r="POX109" s="117"/>
      <c r="POY109" s="117"/>
      <c r="POZ109" s="117"/>
      <c r="PPA109" s="117"/>
      <c r="PPB109" s="117"/>
      <c r="PPC109" s="117"/>
      <c r="PPD109" s="117"/>
      <c r="PPE109" s="117"/>
      <c r="PPF109" s="117"/>
      <c r="PPG109" s="117"/>
      <c r="PPH109" s="117"/>
      <c r="PPI109" s="117"/>
      <c r="PPJ109" s="117"/>
      <c r="PPK109" s="117"/>
      <c r="PPL109" s="117"/>
      <c r="PPM109" s="117"/>
      <c r="PPN109" s="117"/>
      <c r="PPO109" s="117"/>
      <c r="PPP109" s="117"/>
      <c r="PPQ109" s="117"/>
      <c r="PPR109" s="117"/>
      <c r="PPS109" s="117"/>
      <c r="PPT109" s="117"/>
      <c r="PPU109" s="117"/>
      <c r="PPV109" s="117"/>
      <c r="PPW109" s="117"/>
      <c r="PPX109" s="117"/>
      <c r="PPY109" s="117"/>
      <c r="PPZ109" s="117"/>
      <c r="PQA109" s="117"/>
      <c r="PQB109" s="117"/>
      <c r="PQC109" s="117"/>
      <c r="PQD109" s="117"/>
      <c r="PQE109" s="117"/>
      <c r="PQF109" s="117"/>
      <c r="PQG109" s="117"/>
      <c r="PQH109" s="117"/>
      <c r="PQI109" s="117"/>
      <c r="PQJ109" s="117"/>
      <c r="PQK109" s="117"/>
      <c r="PQL109" s="117"/>
      <c r="PQM109" s="117"/>
      <c r="PQN109" s="117"/>
      <c r="PQO109" s="117"/>
      <c r="PQP109" s="117"/>
      <c r="PQQ109" s="117"/>
      <c r="PQR109" s="117"/>
      <c r="PQS109" s="117"/>
      <c r="PQT109" s="117"/>
      <c r="PQU109" s="117"/>
      <c r="PQV109" s="117"/>
      <c r="PQW109" s="117"/>
      <c r="PQX109" s="117"/>
      <c r="PQY109" s="117"/>
      <c r="PQZ109" s="117"/>
      <c r="PRA109" s="117"/>
      <c r="PRB109" s="117"/>
      <c r="PRC109" s="117"/>
      <c r="PRD109" s="117"/>
      <c r="PRE109" s="117"/>
      <c r="PRF109" s="117"/>
      <c r="PRG109" s="117"/>
      <c r="PRH109" s="117"/>
      <c r="PRI109" s="117"/>
      <c r="PRJ109" s="117"/>
      <c r="PRK109" s="117"/>
      <c r="PRL109" s="117"/>
      <c r="PRM109" s="117"/>
      <c r="PRN109" s="117"/>
      <c r="PRO109" s="117"/>
      <c r="PRP109" s="117"/>
      <c r="PRQ109" s="117"/>
      <c r="PRR109" s="117"/>
      <c r="PRS109" s="117"/>
      <c r="PRT109" s="117"/>
      <c r="PRU109" s="117"/>
      <c r="PRV109" s="117"/>
      <c r="PRW109" s="117"/>
      <c r="PRX109" s="117"/>
      <c r="PRY109" s="117"/>
      <c r="PRZ109" s="117"/>
      <c r="PSA109" s="117"/>
      <c r="PSB109" s="117"/>
      <c r="PSC109" s="117"/>
      <c r="PSD109" s="117"/>
      <c r="PSE109" s="117"/>
      <c r="PSF109" s="117"/>
      <c r="PSG109" s="117"/>
      <c r="PSH109" s="117"/>
      <c r="PSI109" s="117"/>
      <c r="PSJ109" s="117"/>
      <c r="PSK109" s="117"/>
      <c r="PSL109" s="117"/>
      <c r="PSM109" s="117"/>
      <c r="PSN109" s="117"/>
      <c r="PSO109" s="117"/>
      <c r="PSP109" s="117"/>
      <c r="PSQ109" s="117"/>
      <c r="PSR109" s="117"/>
      <c r="PSS109" s="117"/>
      <c r="PST109" s="117"/>
      <c r="PSU109" s="117"/>
      <c r="PSV109" s="117"/>
      <c r="PSW109" s="117"/>
      <c r="PSX109" s="117"/>
      <c r="PSY109" s="117"/>
      <c r="PSZ109" s="117"/>
      <c r="PTA109" s="117"/>
      <c r="PTB109" s="117"/>
      <c r="PTC109" s="117"/>
      <c r="PTD109" s="117"/>
      <c r="PTE109" s="117"/>
      <c r="PTF109" s="117"/>
      <c r="PTG109" s="117"/>
      <c r="PTH109" s="117"/>
      <c r="PTI109" s="117"/>
      <c r="PTJ109" s="117"/>
      <c r="PTK109" s="117"/>
      <c r="PTL109" s="117"/>
      <c r="PTM109" s="117"/>
      <c r="PTN109" s="117"/>
      <c r="PTO109" s="117"/>
      <c r="PTP109" s="117"/>
      <c r="PTQ109" s="117"/>
      <c r="PTR109" s="117"/>
      <c r="PTS109" s="117"/>
      <c r="PTT109" s="117"/>
      <c r="PTU109" s="117"/>
      <c r="PTV109" s="117"/>
      <c r="PTW109" s="117"/>
      <c r="PTX109" s="117"/>
      <c r="PTY109" s="117"/>
      <c r="PTZ109" s="117"/>
      <c r="PUA109" s="117"/>
      <c r="PUB109" s="117"/>
      <c r="PUC109" s="117"/>
      <c r="PUD109" s="117"/>
      <c r="PUE109" s="117"/>
      <c r="PUF109" s="117"/>
      <c r="PUG109" s="117"/>
      <c r="PUH109" s="117"/>
      <c r="PUI109" s="117"/>
      <c r="PUJ109" s="117"/>
      <c r="PUK109" s="117"/>
      <c r="PUL109" s="117"/>
      <c r="PUM109" s="117"/>
      <c r="PUN109" s="117"/>
      <c r="PUO109" s="117"/>
      <c r="PUP109" s="117"/>
      <c r="PUQ109" s="117"/>
      <c r="PUR109" s="117"/>
      <c r="PUS109" s="117"/>
      <c r="PUT109" s="117"/>
      <c r="PUU109" s="117"/>
      <c r="PUV109" s="117"/>
      <c r="PUW109" s="117"/>
      <c r="PUX109" s="117"/>
      <c r="PUY109" s="117"/>
      <c r="PUZ109" s="117"/>
      <c r="PVA109" s="117"/>
      <c r="PVB109" s="117"/>
      <c r="PVC109" s="117"/>
      <c r="PVD109" s="117"/>
      <c r="PVE109" s="117"/>
      <c r="PVF109" s="117"/>
      <c r="PVG109" s="117"/>
      <c r="PVH109" s="117"/>
      <c r="PVI109" s="117"/>
      <c r="PVJ109" s="117"/>
      <c r="PVK109" s="117"/>
      <c r="PVL109" s="117"/>
      <c r="PVM109" s="117"/>
      <c r="PVN109" s="117"/>
      <c r="PVO109" s="117"/>
      <c r="PVP109" s="117"/>
      <c r="PVQ109" s="117"/>
      <c r="PVR109" s="117"/>
      <c r="PVS109" s="117"/>
      <c r="PVT109" s="117"/>
      <c r="PVU109" s="117"/>
      <c r="PVV109" s="117"/>
      <c r="PVW109" s="117"/>
      <c r="PVX109" s="117"/>
      <c r="PVY109" s="117"/>
      <c r="PVZ109" s="117"/>
      <c r="PWA109" s="117"/>
      <c r="PWB109" s="117"/>
      <c r="PWC109" s="117"/>
      <c r="PWD109" s="117"/>
      <c r="PWE109" s="117"/>
      <c r="PWF109" s="117"/>
      <c r="PWG109" s="117"/>
      <c r="PWH109" s="117"/>
      <c r="PWI109" s="117"/>
      <c r="PWJ109" s="117"/>
      <c r="PWK109" s="117"/>
      <c r="PWL109" s="117"/>
      <c r="PWM109" s="117"/>
      <c r="PWN109" s="117"/>
      <c r="PWO109" s="117"/>
      <c r="PWP109" s="117"/>
      <c r="PWQ109" s="117"/>
      <c r="PWR109" s="117"/>
      <c r="PWS109" s="117"/>
      <c r="PWT109" s="117"/>
      <c r="PWU109" s="117"/>
      <c r="PWV109" s="117"/>
      <c r="PWW109" s="117"/>
      <c r="PWX109" s="117"/>
      <c r="PWY109" s="117"/>
      <c r="PWZ109" s="117"/>
      <c r="PXA109" s="117"/>
      <c r="PXB109" s="117"/>
      <c r="PXC109" s="117"/>
      <c r="PXD109" s="117"/>
      <c r="PXE109" s="117"/>
      <c r="PXF109" s="117"/>
      <c r="PXG109" s="117"/>
      <c r="PXH109" s="117"/>
      <c r="PXI109" s="117"/>
      <c r="PXJ109" s="117"/>
      <c r="PXK109" s="117"/>
      <c r="PXL109" s="117"/>
      <c r="PXM109" s="117"/>
      <c r="PXN109" s="117"/>
      <c r="PXO109" s="117"/>
      <c r="PXP109" s="117"/>
      <c r="PXQ109" s="117"/>
      <c r="PXR109" s="117"/>
      <c r="PXS109" s="117"/>
      <c r="PXT109" s="117"/>
      <c r="PXU109" s="117"/>
      <c r="PXV109" s="117"/>
      <c r="PXW109" s="117"/>
      <c r="PXX109" s="117"/>
      <c r="PXY109" s="117"/>
      <c r="PXZ109" s="117"/>
      <c r="PYA109" s="117"/>
      <c r="PYB109" s="117"/>
      <c r="PYC109" s="117"/>
      <c r="PYD109" s="117"/>
      <c r="PYE109" s="117"/>
      <c r="PYF109" s="117"/>
      <c r="PYG109" s="117"/>
      <c r="PYH109" s="117"/>
      <c r="PYI109" s="117"/>
      <c r="PYJ109" s="117"/>
      <c r="PYK109" s="117"/>
      <c r="PYL109" s="117"/>
      <c r="PYM109" s="117"/>
      <c r="PYN109" s="117"/>
      <c r="PYO109" s="117"/>
      <c r="PYP109" s="117"/>
      <c r="PYQ109" s="117"/>
      <c r="PYR109" s="117"/>
      <c r="PYS109" s="117"/>
      <c r="PYT109" s="117"/>
      <c r="PYU109" s="117"/>
      <c r="PYV109" s="117"/>
      <c r="PYW109" s="117"/>
      <c r="PYX109" s="117"/>
      <c r="PYY109" s="117"/>
      <c r="PYZ109" s="117"/>
      <c r="PZA109" s="117"/>
      <c r="PZB109" s="117"/>
      <c r="PZC109" s="117"/>
      <c r="PZD109" s="117"/>
      <c r="PZE109" s="117"/>
      <c r="PZF109" s="117"/>
      <c r="PZG109" s="117"/>
      <c r="PZH109" s="117"/>
      <c r="PZI109" s="117"/>
      <c r="PZJ109" s="117"/>
      <c r="PZK109" s="117"/>
      <c r="PZL109" s="117"/>
      <c r="PZM109" s="117"/>
      <c r="PZN109" s="117"/>
      <c r="PZO109" s="117"/>
      <c r="PZP109" s="117"/>
      <c r="PZQ109" s="117"/>
      <c r="PZR109" s="117"/>
      <c r="PZS109" s="117"/>
      <c r="PZT109" s="117"/>
      <c r="PZU109" s="117"/>
      <c r="PZV109" s="117"/>
      <c r="PZW109" s="117"/>
      <c r="PZX109" s="117"/>
      <c r="PZY109" s="117"/>
      <c r="PZZ109" s="117"/>
      <c r="QAA109" s="117"/>
      <c r="QAB109" s="117"/>
      <c r="QAC109" s="117"/>
      <c r="QAD109" s="117"/>
      <c r="QAE109" s="117"/>
      <c r="QAF109" s="117"/>
      <c r="QAG109" s="117"/>
      <c r="QAH109" s="117"/>
      <c r="QAI109" s="117"/>
      <c r="QAJ109" s="117"/>
      <c r="QAK109" s="117"/>
      <c r="QAL109" s="117"/>
      <c r="QAM109" s="117"/>
      <c r="QAN109" s="117"/>
      <c r="QAO109" s="117"/>
      <c r="QAP109" s="117"/>
      <c r="QAQ109" s="117"/>
      <c r="QAR109" s="117"/>
      <c r="QAS109" s="117"/>
      <c r="QAT109" s="117"/>
      <c r="QAU109" s="117"/>
      <c r="QAV109" s="117"/>
      <c r="QAW109" s="117"/>
      <c r="QAX109" s="117"/>
      <c r="QAY109" s="117"/>
      <c r="QAZ109" s="117"/>
      <c r="QBA109" s="117"/>
      <c r="QBB109" s="117"/>
      <c r="QBC109" s="117"/>
      <c r="QBD109" s="117"/>
      <c r="QBE109" s="117"/>
      <c r="QBF109" s="117"/>
      <c r="QBG109" s="117"/>
      <c r="QBH109" s="117"/>
      <c r="QBI109" s="117"/>
      <c r="QBJ109" s="117"/>
      <c r="QBK109" s="117"/>
      <c r="QBL109" s="117"/>
      <c r="QBM109" s="117"/>
      <c r="QBN109" s="117"/>
      <c r="QBO109" s="117"/>
      <c r="QBP109" s="117"/>
      <c r="QBQ109" s="117"/>
      <c r="QBR109" s="117"/>
      <c r="QBS109" s="117"/>
      <c r="QBT109" s="117"/>
      <c r="QBU109" s="117"/>
      <c r="QBV109" s="117"/>
      <c r="QBW109" s="117"/>
      <c r="QBX109" s="117"/>
      <c r="QBY109" s="117"/>
      <c r="QBZ109" s="117"/>
      <c r="QCA109" s="117"/>
      <c r="QCB109" s="117"/>
      <c r="QCC109" s="117"/>
      <c r="QCD109" s="117"/>
      <c r="QCE109" s="117"/>
      <c r="QCF109" s="117"/>
      <c r="QCG109" s="117"/>
      <c r="QCH109" s="117"/>
      <c r="QCI109" s="117"/>
      <c r="QCJ109" s="117"/>
      <c r="QCK109" s="117"/>
      <c r="QCL109" s="117"/>
      <c r="QCM109" s="117"/>
      <c r="QCN109" s="117"/>
      <c r="QCO109" s="117"/>
      <c r="QCP109" s="117"/>
      <c r="QCQ109" s="117"/>
      <c r="QCR109" s="117"/>
      <c r="QCS109" s="117"/>
      <c r="QCT109" s="117"/>
      <c r="QCU109" s="117"/>
      <c r="QCV109" s="117"/>
      <c r="QCW109" s="117"/>
      <c r="QCX109" s="117"/>
      <c r="QCY109" s="117"/>
      <c r="QCZ109" s="117"/>
      <c r="QDA109" s="117"/>
      <c r="QDB109" s="117"/>
      <c r="QDC109" s="117"/>
      <c r="QDD109" s="117"/>
      <c r="QDE109" s="117"/>
      <c r="QDF109" s="117"/>
      <c r="QDG109" s="117"/>
      <c r="QDH109" s="117"/>
      <c r="QDI109" s="117"/>
      <c r="QDJ109" s="117"/>
      <c r="QDK109" s="117"/>
      <c r="QDL109" s="117"/>
      <c r="QDM109" s="117"/>
      <c r="QDN109" s="117"/>
      <c r="QDO109" s="117"/>
      <c r="QDP109" s="117"/>
      <c r="QDQ109" s="117"/>
      <c r="QDR109" s="117"/>
      <c r="QDS109" s="117"/>
      <c r="QDT109" s="117"/>
      <c r="QDU109" s="117"/>
      <c r="QDV109" s="117"/>
      <c r="QDW109" s="117"/>
      <c r="QDX109" s="117"/>
      <c r="QDY109" s="117"/>
      <c r="QDZ109" s="117"/>
      <c r="QEA109" s="117"/>
      <c r="QEB109" s="117"/>
      <c r="QEC109" s="117"/>
      <c r="QED109" s="117"/>
      <c r="QEE109" s="117"/>
      <c r="QEF109" s="117"/>
      <c r="QEG109" s="117"/>
      <c r="QEH109" s="117"/>
      <c r="QEI109" s="117"/>
      <c r="QEJ109" s="117"/>
      <c r="QEK109" s="117"/>
      <c r="QEL109" s="117"/>
      <c r="QEM109" s="117"/>
      <c r="QEN109" s="117"/>
      <c r="QEO109" s="117"/>
      <c r="QEP109" s="117"/>
      <c r="QEQ109" s="117"/>
      <c r="QER109" s="117"/>
      <c r="QES109" s="117"/>
      <c r="QET109" s="117"/>
      <c r="QEU109" s="117"/>
      <c r="QEV109" s="117"/>
      <c r="QEW109" s="117"/>
      <c r="QEX109" s="117"/>
      <c r="QEY109" s="117"/>
      <c r="QEZ109" s="117"/>
      <c r="QFA109" s="117"/>
      <c r="QFB109" s="117"/>
      <c r="QFC109" s="117"/>
      <c r="QFD109" s="117"/>
      <c r="QFE109" s="117"/>
      <c r="QFF109" s="117"/>
      <c r="QFG109" s="117"/>
      <c r="QFH109" s="117"/>
      <c r="QFI109" s="117"/>
      <c r="QFJ109" s="117"/>
      <c r="QFK109" s="117"/>
      <c r="QFL109" s="117"/>
      <c r="QFM109" s="117"/>
      <c r="QFN109" s="117"/>
      <c r="QFO109" s="117"/>
      <c r="QFP109" s="117"/>
      <c r="QFQ109" s="117"/>
      <c r="QFR109" s="117"/>
      <c r="QFS109" s="117"/>
      <c r="QFT109" s="117"/>
      <c r="QFU109" s="117"/>
      <c r="QFV109" s="117"/>
      <c r="QFW109" s="117"/>
      <c r="QFX109" s="117"/>
      <c r="QFY109" s="117"/>
      <c r="QFZ109" s="117"/>
      <c r="QGA109" s="117"/>
      <c r="QGB109" s="117"/>
      <c r="QGC109" s="117"/>
      <c r="QGD109" s="117"/>
      <c r="QGE109" s="117"/>
      <c r="QGF109" s="117"/>
      <c r="QGG109" s="117"/>
      <c r="QGH109" s="117"/>
      <c r="QGI109" s="117"/>
      <c r="QGJ109" s="117"/>
      <c r="QGK109" s="117"/>
      <c r="QGL109" s="117"/>
      <c r="QGM109" s="117"/>
      <c r="QGN109" s="117"/>
      <c r="QGO109" s="117"/>
      <c r="QGP109" s="117"/>
      <c r="QGQ109" s="117"/>
      <c r="QGR109" s="117"/>
      <c r="QGS109" s="117"/>
      <c r="QGT109" s="117"/>
      <c r="QGU109" s="117"/>
      <c r="QGV109" s="117"/>
      <c r="QGW109" s="117"/>
      <c r="QGX109" s="117"/>
      <c r="QGY109" s="117"/>
      <c r="QGZ109" s="117"/>
      <c r="QHA109" s="117"/>
      <c r="QHB109" s="117"/>
      <c r="QHC109" s="117"/>
      <c r="QHD109" s="117"/>
      <c r="QHE109" s="117"/>
      <c r="QHF109" s="117"/>
      <c r="QHG109" s="117"/>
      <c r="QHH109" s="117"/>
      <c r="QHI109" s="117"/>
      <c r="QHJ109" s="117"/>
      <c r="QHK109" s="117"/>
      <c r="QHL109" s="117"/>
      <c r="QHM109" s="117"/>
      <c r="QHN109" s="117"/>
      <c r="QHO109" s="117"/>
      <c r="QHP109" s="117"/>
      <c r="QHQ109" s="117"/>
      <c r="QHR109" s="117"/>
      <c r="QHS109" s="117"/>
      <c r="QHT109" s="117"/>
      <c r="QHU109" s="117"/>
      <c r="QHV109" s="117"/>
      <c r="QHW109" s="117"/>
      <c r="QHX109" s="117"/>
      <c r="QHY109" s="117"/>
      <c r="QHZ109" s="117"/>
      <c r="QIA109" s="117"/>
      <c r="QIB109" s="117"/>
      <c r="QIC109" s="117"/>
      <c r="QID109" s="117"/>
      <c r="QIE109" s="117"/>
      <c r="QIF109" s="117"/>
      <c r="QIG109" s="117"/>
      <c r="QIH109" s="117"/>
      <c r="QII109" s="117"/>
      <c r="QIJ109" s="117"/>
      <c r="QIK109" s="117"/>
      <c r="QIL109" s="117"/>
      <c r="QIM109" s="117"/>
      <c r="QIN109" s="117"/>
      <c r="QIO109" s="117"/>
      <c r="QIP109" s="117"/>
      <c r="QIQ109" s="117"/>
      <c r="QIR109" s="117"/>
      <c r="QIS109" s="117"/>
      <c r="QIT109" s="117"/>
      <c r="QIU109" s="117"/>
      <c r="QIV109" s="117"/>
      <c r="QIW109" s="117"/>
      <c r="QIX109" s="117"/>
      <c r="QIY109" s="117"/>
      <c r="QIZ109" s="117"/>
      <c r="QJA109" s="117"/>
      <c r="QJB109" s="117"/>
      <c r="QJC109" s="117"/>
      <c r="QJD109" s="117"/>
      <c r="QJE109" s="117"/>
      <c r="QJF109" s="117"/>
      <c r="QJG109" s="117"/>
      <c r="QJH109" s="117"/>
      <c r="QJI109" s="117"/>
      <c r="QJJ109" s="117"/>
      <c r="QJK109" s="117"/>
      <c r="QJL109" s="117"/>
      <c r="QJM109" s="117"/>
      <c r="QJN109" s="117"/>
      <c r="QJO109" s="117"/>
      <c r="QJP109" s="117"/>
      <c r="QJQ109" s="117"/>
      <c r="QJR109" s="117"/>
      <c r="QJS109" s="117"/>
      <c r="QJT109" s="117"/>
      <c r="QJU109" s="117"/>
      <c r="QJV109" s="117"/>
      <c r="QJW109" s="117"/>
      <c r="QJX109" s="117"/>
      <c r="QJY109" s="117"/>
      <c r="QJZ109" s="117"/>
      <c r="QKA109" s="117"/>
      <c r="QKB109" s="117"/>
      <c r="QKC109" s="117"/>
      <c r="QKD109" s="117"/>
      <c r="QKE109" s="117"/>
      <c r="QKF109" s="117"/>
      <c r="QKG109" s="117"/>
      <c r="QKH109" s="117"/>
      <c r="QKI109" s="117"/>
      <c r="QKJ109" s="117"/>
      <c r="QKK109" s="117"/>
      <c r="QKL109" s="117"/>
      <c r="QKM109" s="117"/>
      <c r="QKN109" s="117"/>
      <c r="QKO109" s="117"/>
      <c r="QKP109" s="117"/>
      <c r="QKQ109" s="117"/>
      <c r="QKR109" s="117"/>
      <c r="QKS109" s="117"/>
      <c r="QKT109" s="117"/>
      <c r="QKU109" s="117"/>
      <c r="QKV109" s="117"/>
      <c r="QKW109" s="117"/>
      <c r="QKX109" s="117"/>
      <c r="QKY109" s="117"/>
      <c r="QKZ109" s="117"/>
      <c r="QLA109" s="117"/>
      <c r="QLB109" s="117"/>
      <c r="QLC109" s="117"/>
      <c r="QLD109" s="117"/>
      <c r="QLE109" s="117"/>
      <c r="QLF109" s="117"/>
      <c r="QLG109" s="117"/>
      <c r="QLH109" s="117"/>
      <c r="QLI109" s="117"/>
      <c r="QLJ109" s="117"/>
      <c r="QLK109" s="117"/>
      <c r="QLL109" s="117"/>
      <c r="QLM109" s="117"/>
      <c r="QLN109" s="117"/>
      <c r="QLO109" s="117"/>
      <c r="QLP109" s="117"/>
      <c r="QLQ109" s="117"/>
      <c r="QLR109" s="117"/>
      <c r="QLS109" s="117"/>
      <c r="QLT109" s="117"/>
      <c r="QLU109" s="117"/>
      <c r="QLV109" s="117"/>
      <c r="QLW109" s="117"/>
      <c r="QLX109" s="117"/>
      <c r="QLY109" s="117"/>
      <c r="QLZ109" s="117"/>
      <c r="QMA109" s="117"/>
      <c r="QMB109" s="117"/>
      <c r="QMC109" s="117"/>
      <c r="QMD109" s="117"/>
      <c r="QME109" s="117"/>
      <c r="QMF109" s="117"/>
      <c r="QMG109" s="117"/>
      <c r="QMH109" s="117"/>
      <c r="QMI109" s="117"/>
      <c r="QMJ109" s="117"/>
      <c r="QMK109" s="117"/>
      <c r="QML109" s="117"/>
      <c r="QMM109" s="117"/>
      <c r="QMN109" s="117"/>
      <c r="QMO109" s="117"/>
      <c r="QMP109" s="117"/>
      <c r="QMQ109" s="117"/>
      <c r="QMR109" s="117"/>
      <c r="QMS109" s="117"/>
      <c r="QMT109" s="117"/>
      <c r="QMU109" s="117"/>
      <c r="QMV109" s="117"/>
      <c r="QMW109" s="117"/>
      <c r="QMX109" s="117"/>
      <c r="QMY109" s="117"/>
      <c r="QMZ109" s="117"/>
      <c r="QNA109" s="117"/>
      <c r="QNB109" s="117"/>
      <c r="QNC109" s="117"/>
      <c r="QND109" s="117"/>
      <c r="QNE109" s="117"/>
      <c r="QNF109" s="117"/>
      <c r="QNG109" s="117"/>
      <c r="QNH109" s="117"/>
      <c r="QNI109" s="117"/>
      <c r="QNJ109" s="117"/>
      <c r="QNK109" s="117"/>
      <c r="QNL109" s="117"/>
      <c r="QNM109" s="117"/>
      <c r="QNN109" s="117"/>
      <c r="QNO109" s="117"/>
      <c r="QNP109" s="117"/>
      <c r="QNQ109" s="117"/>
      <c r="QNR109" s="117"/>
      <c r="QNS109" s="117"/>
      <c r="QNT109" s="117"/>
      <c r="QNU109" s="117"/>
      <c r="QNV109" s="117"/>
      <c r="QNW109" s="117"/>
      <c r="QNX109" s="117"/>
      <c r="QNY109" s="117"/>
      <c r="QNZ109" s="117"/>
      <c r="QOA109" s="117"/>
      <c r="QOB109" s="117"/>
      <c r="QOC109" s="117"/>
      <c r="QOD109" s="117"/>
      <c r="QOE109" s="117"/>
      <c r="QOF109" s="117"/>
      <c r="QOG109" s="117"/>
      <c r="QOH109" s="117"/>
      <c r="QOI109" s="117"/>
      <c r="QOJ109" s="117"/>
      <c r="QOK109" s="117"/>
      <c r="QOL109" s="117"/>
      <c r="QOM109" s="117"/>
      <c r="QON109" s="117"/>
      <c r="QOO109" s="117"/>
      <c r="QOP109" s="117"/>
      <c r="QOQ109" s="117"/>
      <c r="QOR109" s="117"/>
      <c r="QOS109" s="117"/>
      <c r="QOT109" s="117"/>
      <c r="QOU109" s="117"/>
      <c r="QOV109" s="117"/>
      <c r="QOW109" s="117"/>
      <c r="QOX109" s="117"/>
      <c r="QOY109" s="117"/>
      <c r="QOZ109" s="117"/>
      <c r="QPA109" s="117"/>
      <c r="QPB109" s="117"/>
      <c r="QPC109" s="117"/>
      <c r="QPD109" s="117"/>
      <c r="QPE109" s="117"/>
      <c r="QPF109" s="117"/>
      <c r="QPG109" s="117"/>
      <c r="QPH109" s="117"/>
      <c r="QPI109" s="117"/>
      <c r="QPJ109" s="117"/>
      <c r="QPK109" s="117"/>
      <c r="QPL109" s="117"/>
      <c r="QPM109" s="117"/>
      <c r="QPN109" s="117"/>
      <c r="QPO109" s="117"/>
      <c r="QPP109" s="117"/>
      <c r="QPQ109" s="117"/>
      <c r="QPR109" s="117"/>
      <c r="QPS109" s="117"/>
      <c r="QPT109" s="117"/>
      <c r="QPU109" s="117"/>
      <c r="QPV109" s="117"/>
      <c r="QPW109" s="117"/>
      <c r="QPX109" s="117"/>
      <c r="QPY109" s="117"/>
      <c r="QPZ109" s="117"/>
      <c r="QQA109" s="117"/>
      <c r="QQB109" s="117"/>
      <c r="QQC109" s="117"/>
      <c r="QQD109" s="117"/>
      <c r="QQE109" s="117"/>
      <c r="QQF109" s="117"/>
      <c r="QQG109" s="117"/>
      <c r="QQH109" s="117"/>
      <c r="QQI109" s="117"/>
      <c r="QQJ109" s="117"/>
      <c r="QQK109" s="117"/>
      <c r="QQL109" s="117"/>
      <c r="QQM109" s="117"/>
      <c r="QQN109" s="117"/>
      <c r="QQO109" s="117"/>
      <c r="QQP109" s="117"/>
      <c r="QQQ109" s="117"/>
      <c r="QQR109" s="117"/>
      <c r="QQS109" s="117"/>
      <c r="QQT109" s="117"/>
      <c r="QQU109" s="117"/>
      <c r="QQV109" s="117"/>
      <c r="QQW109" s="117"/>
      <c r="QQX109" s="117"/>
      <c r="QQY109" s="117"/>
      <c r="QQZ109" s="117"/>
      <c r="QRA109" s="117"/>
      <c r="QRB109" s="117"/>
      <c r="QRC109" s="117"/>
      <c r="QRD109" s="117"/>
      <c r="QRE109" s="117"/>
      <c r="QRF109" s="117"/>
      <c r="QRG109" s="117"/>
      <c r="QRH109" s="117"/>
      <c r="QRI109" s="117"/>
      <c r="QRJ109" s="117"/>
      <c r="QRK109" s="117"/>
      <c r="QRL109" s="117"/>
      <c r="QRM109" s="117"/>
      <c r="QRN109" s="117"/>
      <c r="QRO109" s="117"/>
      <c r="QRP109" s="117"/>
      <c r="QRQ109" s="117"/>
      <c r="QRR109" s="117"/>
      <c r="QRS109" s="117"/>
      <c r="QRT109" s="117"/>
      <c r="QRU109" s="117"/>
      <c r="QRV109" s="117"/>
      <c r="QRW109" s="117"/>
      <c r="QRX109" s="117"/>
      <c r="QRY109" s="117"/>
      <c r="QRZ109" s="117"/>
      <c r="QSA109" s="117"/>
      <c r="QSB109" s="117"/>
      <c r="QSC109" s="117"/>
      <c r="QSD109" s="117"/>
      <c r="QSE109" s="117"/>
      <c r="QSF109" s="117"/>
      <c r="QSG109" s="117"/>
      <c r="QSH109" s="117"/>
      <c r="QSI109" s="117"/>
      <c r="QSJ109" s="117"/>
      <c r="QSK109" s="117"/>
      <c r="QSL109" s="117"/>
      <c r="QSM109" s="117"/>
      <c r="QSN109" s="117"/>
      <c r="QSO109" s="117"/>
      <c r="QSP109" s="117"/>
      <c r="QSQ109" s="117"/>
      <c r="QSR109" s="117"/>
      <c r="QSS109" s="117"/>
      <c r="QST109" s="117"/>
      <c r="QSU109" s="117"/>
      <c r="QSV109" s="117"/>
      <c r="QSW109" s="117"/>
      <c r="QSX109" s="117"/>
      <c r="QSY109" s="117"/>
      <c r="QSZ109" s="117"/>
      <c r="QTA109" s="117"/>
      <c r="QTB109" s="117"/>
      <c r="QTC109" s="117"/>
      <c r="QTD109" s="117"/>
      <c r="QTE109" s="117"/>
      <c r="QTF109" s="117"/>
      <c r="QTG109" s="117"/>
      <c r="QTH109" s="117"/>
      <c r="QTI109" s="117"/>
      <c r="QTJ109" s="117"/>
      <c r="QTK109" s="117"/>
      <c r="QTL109" s="117"/>
      <c r="QTM109" s="117"/>
      <c r="QTN109" s="117"/>
      <c r="QTO109" s="117"/>
      <c r="QTP109" s="117"/>
      <c r="QTQ109" s="117"/>
      <c r="QTR109" s="117"/>
      <c r="QTS109" s="117"/>
      <c r="QTT109" s="117"/>
      <c r="QTU109" s="117"/>
      <c r="QTV109" s="117"/>
      <c r="QTW109" s="117"/>
      <c r="QTX109" s="117"/>
      <c r="QTY109" s="117"/>
      <c r="QTZ109" s="117"/>
      <c r="QUA109" s="117"/>
      <c r="QUB109" s="117"/>
      <c r="QUC109" s="117"/>
      <c r="QUD109" s="117"/>
      <c r="QUE109" s="117"/>
      <c r="QUF109" s="117"/>
      <c r="QUG109" s="117"/>
      <c r="QUH109" s="117"/>
      <c r="QUI109" s="117"/>
      <c r="QUJ109" s="117"/>
      <c r="QUK109" s="117"/>
      <c r="QUL109" s="117"/>
      <c r="QUM109" s="117"/>
      <c r="QUN109" s="117"/>
      <c r="QUO109" s="117"/>
      <c r="QUP109" s="117"/>
      <c r="QUQ109" s="117"/>
      <c r="QUR109" s="117"/>
      <c r="QUS109" s="117"/>
      <c r="QUT109" s="117"/>
      <c r="QUU109" s="117"/>
      <c r="QUV109" s="117"/>
      <c r="QUW109" s="117"/>
      <c r="QUX109" s="117"/>
      <c r="QUY109" s="117"/>
      <c r="QUZ109" s="117"/>
      <c r="QVA109" s="117"/>
      <c r="QVB109" s="117"/>
      <c r="QVC109" s="117"/>
      <c r="QVD109" s="117"/>
      <c r="QVE109" s="117"/>
      <c r="QVF109" s="117"/>
      <c r="QVG109" s="117"/>
      <c r="QVH109" s="117"/>
      <c r="QVI109" s="117"/>
      <c r="QVJ109" s="117"/>
      <c r="QVK109" s="117"/>
      <c r="QVL109" s="117"/>
      <c r="QVM109" s="117"/>
      <c r="QVN109" s="117"/>
      <c r="QVO109" s="117"/>
      <c r="QVP109" s="117"/>
      <c r="QVQ109" s="117"/>
      <c r="QVR109" s="117"/>
      <c r="QVS109" s="117"/>
      <c r="QVT109" s="117"/>
      <c r="QVU109" s="117"/>
      <c r="QVV109" s="117"/>
      <c r="QVW109" s="117"/>
      <c r="QVX109" s="117"/>
      <c r="QVY109" s="117"/>
      <c r="QVZ109" s="117"/>
      <c r="QWA109" s="117"/>
      <c r="QWB109" s="117"/>
      <c r="QWC109" s="117"/>
      <c r="QWD109" s="117"/>
      <c r="QWE109" s="117"/>
      <c r="QWF109" s="117"/>
      <c r="QWG109" s="117"/>
      <c r="QWH109" s="117"/>
      <c r="QWI109" s="117"/>
      <c r="QWJ109" s="117"/>
      <c r="QWK109" s="117"/>
      <c r="QWL109" s="117"/>
      <c r="QWM109" s="117"/>
      <c r="QWN109" s="117"/>
      <c r="QWO109" s="117"/>
      <c r="QWP109" s="117"/>
      <c r="QWQ109" s="117"/>
      <c r="QWR109" s="117"/>
      <c r="QWS109" s="117"/>
      <c r="QWT109" s="117"/>
      <c r="QWU109" s="117"/>
      <c r="QWV109" s="117"/>
      <c r="QWW109" s="117"/>
      <c r="QWX109" s="117"/>
      <c r="QWY109" s="117"/>
      <c r="QWZ109" s="117"/>
      <c r="QXA109" s="117"/>
      <c r="QXB109" s="117"/>
      <c r="QXC109" s="117"/>
      <c r="QXD109" s="117"/>
      <c r="QXE109" s="117"/>
      <c r="QXF109" s="117"/>
      <c r="QXG109" s="117"/>
      <c r="QXH109" s="117"/>
      <c r="QXI109" s="117"/>
      <c r="QXJ109" s="117"/>
      <c r="QXK109" s="117"/>
      <c r="QXL109" s="117"/>
      <c r="QXM109" s="117"/>
      <c r="QXN109" s="117"/>
      <c r="QXO109" s="117"/>
      <c r="QXP109" s="117"/>
      <c r="QXQ109" s="117"/>
      <c r="QXR109" s="117"/>
      <c r="QXS109" s="117"/>
      <c r="QXT109" s="117"/>
      <c r="QXU109" s="117"/>
      <c r="QXV109" s="117"/>
      <c r="QXW109" s="117"/>
      <c r="QXX109" s="117"/>
      <c r="QXY109" s="117"/>
      <c r="QXZ109" s="117"/>
      <c r="QYA109" s="117"/>
      <c r="QYB109" s="117"/>
      <c r="QYC109" s="117"/>
      <c r="QYD109" s="117"/>
      <c r="QYE109" s="117"/>
      <c r="QYF109" s="117"/>
      <c r="QYG109" s="117"/>
      <c r="QYH109" s="117"/>
      <c r="QYI109" s="117"/>
      <c r="QYJ109" s="117"/>
      <c r="QYK109" s="117"/>
      <c r="QYL109" s="117"/>
      <c r="QYM109" s="117"/>
      <c r="QYN109" s="117"/>
      <c r="QYO109" s="117"/>
      <c r="QYP109" s="117"/>
      <c r="QYQ109" s="117"/>
      <c r="QYR109" s="117"/>
      <c r="QYS109" s="117"/>
      <c r="QYT109" s="117"/>
      <c r="QYU109" s="117"/>
      <c r="QYV109" s="117"/>
      <c r="QYW109" s="117"/>
      <c r="QYX109" s="117"/>
      <c r="QYY109" s="117"/>
      <c r="QYZ109" s="117"/>
      <c r="QZA109" s="117"/>
      <c r="QZB109" s="117"/>
      <c r="QZC109" s="117"/>
      <c r="QZD109" s="117"/>
      <c r="QZE109" s="117"/>
      <c r="QZF109" s="117"/>
      <c r="QZG109" s="117"/>
      <c r="QZH109" s="117"/>
      <c r="QZI109" s="117"/>
      <c r="QZJ109" s="117"/>
      <c r="QZK109" s="117"/>
      <c r="QZL109" s="117"/>
      <c r="QZM109" s="117"/>
      <c r="QZN109" s="117"/>
      <c r="QZO109" s="117"/>
      <c r="QZP109" s="117"/>
      <c r="QZQ109" s="117"/>
      <c r="QZR109" s="117"/>
      <c r="QZS109" s="117"/>
      <c r="QZT109" s="117"/>
      <c r="QZU109" s="117"/>
      <c r="QZV109" s="117"/>
      <c r="QZW109" s="117"/>
      <c r="QZX109" s="117"/>
      <c r="QZY109" s="117"/>
      <c r="QZZ109" s="117"/>
      <c r="RAA109" s="117"/>
      <c r="RAB109" s="117"/>
      <c r="RAC109" s="117"/>
      <c r="RAD109" s="117"/>
      <c r="RAE109" s="117"/>
      <c r="RAF109" s="117"/>
      <c r="RAG109" s="117"/>
      <c r="RAH109" s="117"/>
      <c r="RAI109" s="117"/>
      <c r="RAJ109" s="117"/>
      <c r="RAK109" s="117"/>
      <c r="RAL109" s="117"/>
      <c r="RAM109" s="117"/>
      <c r="RAN109" s="117"/>
      <c r="RAO109" s="117"/>
      <c r="RAP109" s="117"/>
      <c r="RAQ109" s="117"/>
      <c r="RAR109" s="117"/>
      <c r="RAS109" s="117"/>
      <c r="RAT109" s="117"/>
      <c r="RAU109" s="117"/>
      <c r="RAV109" s="117"/>
      <c r="RAW109" s="117"/>
      <c r="RAX109" s="117"/>
      <c r="RAY109" s="117"/>
      <c r="RAZ109" s="117"/>
      <c r="RBA109" s="117"/>
      <c r="RBB109" s="117"/>
      <c r="RBC109" s="117"/>
      <c r="RBD109" s="117"/>
      <c r="RBE109" s="117"/>
      <c r="RBF109" s="117"/>
      <c r="RBG109" s="117"/>
      <c r="RBH109" s="117"/>
      <c r="RBI109" s="117"/>
      <c r="RBJ109" s="117"/>
      <c r="RBK109" s="117"/>
      <c r="RBL109" s="117"/>
      <c r="RBM109" s="117"/>
      <c r="RBN109" s="117"/>
      <c r="RBO109" s="117"/>
      <c r="RBP109" s="117"/>
      <c r="RBQ109" s="117"/>
      <c r="RBR109" s="117"/>
      <c r="RBS109" s="117"/>
      <c r="RBT109" s="117"/>
      <c r="RBU109" s="117"/>
      <c r="RBV109" s="117"/>
      <c r="RBW109" s="117"/>
      <c r="RBX109" s="117"/>
      <c r="RBY109" s="117"/>
      <c r="RBZ109" s="117"/>
      <c r="RCA109" s="117"/>
      <c r="RCB109" s="117"/>
      <c r="RCC109" s="117"/>
      <c r="RCD109" s="117"/>
      <c r="RCE109" s="117"/>
      <c r="RCF109" s="117"/>
      <c r="RCG109" s="117"/>
      <c r="RCH109" s="117"/>
      <c r="RCI109" s="117"/>
      <c r="RCJ109" s="117"/>
      <c r="RCK109" s="117"/>
      <c r="RCL109" s="117"/>
      <c r="RCM109" s="117"/>
      <c r="RCN109" s="117"/>
      <c r="RCO109" s="117"/>
      <c r="RCP109" s="117"/>
      <c r="RCQ109" s="117"/>
      <c r="RCR109" s="117"/>
      <c r="RCS109" s="117"/>
      <c r="RCT109" s="117"/>
      <c r="RCU109" s="117"/>
      <c r="RCV109" s="117"/>
      <c r="RCW109" s="117"/>
      <c r="RCX109" s="117"/>
      <c r="RCY109" s="117"/>
      <c r="RCZ109" s="117"/>
      <c r="RDA109" s="117"/>
      <c r="RDB109" s="117"/>
      <c r="RDC109" s="117"/>
      <c r="RDD109" s="117"/>
      <c r="RDE109" s="117"/>
      <c r="RDF109" s="117"/>
      <c r="RDG109" s="117"/>
      <c r="RDH109" s="117"/>
      <c r="RDI109" s="117"/>
      <c r="RDJ109" s="117"/>
      <c r="RDK109" s="117"/>
      <c r="RDL109" s="117"/>
      <c r="RDM109" s="117"/>
      <c r="RDN109" s="117"/>
      <c r="RDO109" s="117"/>
      <c r="RDP109" s="117"/>
      <c r="RDQ109" s="117"/>
      <c r="RDR109" s="117"/>
      <c r="RDS109" s="117"/>
      <c r="RDT109" s="117"/>
      <c r="RDU109" s="117"/>
      <c r="RDV109" s="117"/>
      <c r="RDW109" s="117"/>
      <c r="RDX109" s="117"/>
      <c r="RDY109" s="117"/>
      <c r="RDZ109" s="117"/>
      <c r="REA109" s="117"/>
      <c r="REB109" s="117"/>
      <c r="REC109" s="117"/>
      <c r="RED109" s="117"/>
      <c r="REE109" s="117"/>
      <c r="REF109" s="117"/>
      <c r="REG109" s="117"/>
      <c r="REH109" s="117"/>
      <c r="REI109" s="117"/>
      <c r="REJ109" s="117"/>
      <c r="REK109" s="117"/>
      <c r="REL109" s="117"/>
      <c r="REM109" s="117"/>
      <c r="REN109" s="117"/>
      <c r="REO109" s="117"/>
      <c r="REP109" s="117"/>
      <c r="REQ109" s="117"/>
      <c r="RER109" s="117"/>
      <c r="RES109" s="117"/>
      <c r="RET109" s="117"/>
      <c r="REU109" s="117"/>
      <c r="REV109" s="117"/>
      <c r="REW109" s="117"/>
      <c r="REX109" s="117"/>
      <c r="REY109" s="117"/>
      <c r="REZ109" s="117"/>
      <c r="RFA109" s="117"/>
      <c r="RFB109" s="117"/>
      <c r="RFC109" s="117"/>
      <c r="RFD109" s="117"/>
      <c r="RFE109" s="117"/>
      <c r="RFF109" s="117"/>
      <c r="RFG109" s="117"/>
      <c r="RFH109" s="117"/>
      <c r="RFI109" s="117"/>
      <c r="RFJ109" s="117"/>
      <c r="RFK109" s="117"/>
      <c r="RFL109" s="117"/>
      <c r="RFM109" s="117"/>
      <c r="RFN109" s="117"/>
      <c r="RFO109" s="117"/>
      <c r="RFP109" s="117"/>
      <c r="RFQ109" s="117"/>
      <c r="RFR109" s="117"/>
      <c r="RFS109" s="117"/>
      <c r="RFT109" s="117"/>
      <c r="RFU109" s="117"/>
      <c r="RFV109" s="117"/>
      <c r="RFW109" s="117"/>
      <c r="RFX109" s="117"/>
      <c r="RFY109" s="117"/>
      <c r="RFZ109" s="117"/>
      <c r="RGA109" s="117"/>
      <c r="RGB109" s="117"/>
      <c r="RGC109" s="117"/>
      <c r="RGD109" s="117"/>
      <c r="RGE109" s="117"/>
      <c r="RGF109" s="117"/>
      <c r="RGG109" s="117"/>
      <c r="RGH109" s="117"/>
      <c r="RGI109" s="117"/>
      <c r="RGJ109" s="117"/>
      <c r="RGK109" s="117"/>
      <c r="RGL109" s="117"/>
      <c r="RGM109" s="117"/>
      <c r="RGN109" s="117"/>
      <c r="RGO109" s="117"/>
      <c r="RGP109" s="117"/>
      <c r="RGQ109" s="117"/>
      <c r="RGR109" s="117"/>
      <c r="RGS109" s="117"/>
      <c r="RGT109" s="117"/>
      <c r="RGU109" s="117"/>
      <c r="RGV109" s="117"/>
      <c r="RGW109" s="117"/>
      <c r="RGX109" s="117"/>
      <c r="RGY109" s="117"/>
      <c r="RGZ109" s="117"/>
      <c r="RHA109" s="117"/>
      <c r="RHB109" s="117"/>
      <c r="RHC109" s="117"/>
      <c r="RHD109" s="117"/>
      <c r="RHE109" s="117"/>
      <c r="RHF109" s="117"/>
      <c r="RHG109" s="117"/>
      <c r="RHH109" s="117"/>
      <c r="RHI109" s="117"/>
      <c r="RHJ109" s="117"/>
      <c r="RHK109" s="117"/>
      <c r="RHL109" s="117"/>
      <c r="RHM109" s="117"/>
      <c r="RHN109" s="117"/>
      <c r="RHO109" s="117"/>
      <c r="RHP109" s="117"/>
      <c r="RHQ109" s="117"/>
      <c r="RHR109" s="117"/>
      <c r="RHS109" s="117"/>
      <c r="RHT109" s="117"/>
      <c r="RHU109" s="117"/>
      <c r="RHV109" s="117"/>
      <c r="RHW109" s="117"/>
      <c r="RHX109" s="117"/>
      <c r="RHY109" s="117"/>
      <c r="RHZ109" s="117"/>
      <c r="RIA109" s="117"/>
      <c r="RIB109" s="117"/>
      <c r="RIC109" s="117"/>
      <c r="RID109" s="117"/>
      <c r="RIE109" s="117"/>
      <c r="RIF109" s="117"/>
      <c r="RIG109" s="117"/>
      <c r="RIH109" s="117"/>
      <c r="RII109" s="117"/>
      <c r="RIJ109" s="117"/>
      <c r="RIK109" s="117"/>
      <c r="RIL109" s="117"/>
      <c r="RIM109" s="117"/>
      <c r="RIN109" s="117"/>
      <c r="RIO109" s="117"/>
      <c r="RIP109" s="117"/>
      <c r="RIQ109" s="117"/>
      <c r="RIR109" s="117"/>
      <c r="RIS109" s="117"/>
      <c r="RIT109" s="117"/>
      <c r="RIU109" s="117"/>
      <c r="RIV109" s="117"/>
      <c r="RIW109" s="117"/>
      <c r="RIX109" s="117"/>
      <c r="RIY109" s="117"/>
      <c r="RIZ109" s="117"/>
      <c r="RJA109" s="117"/>
      <c r="RJB109" s="117"/>
      <c r="RJC109" s="117"/>
      <c r="RJD109" s="117"/>
      <c r="RJE109" s="117"/>
      <c r="RJF109" s="117"/>
      <c r="RJG109" s="117"/>
      <c r="RJH109" s="117"/>
      <c r="RJI109" s="117"/>
      <c r="RJJ109" s="117"/>
      <c r="RJK109" s="117"/>
      <c r="RJL109" s="117"/>
      <c r="RJM109" s="117"/>
      <c r="RJN109" s="117"/>
      <c r="RJO109" s="117"/>
      <c r="RJP109" s="117"/>
      <c r="RJQ109" s="117"/>
      <c r="RJR109" s="117"/>
      <c r="RJS109" s="117"/>
      <c r="RJT109" s="117"/>
      <c r="RJU109" s="117"/>
      <c r="RJV109" s="117"/>
      <c r="RJW109" s="117"/>
      <c r="RJX109" s="117"/>
      <c r="RJY109" s="117"/>
      <c r="RJZ109" s="117"/>
      <c r="RKA109" s="117"/>
      <c r="RKB109" s="117"/>
      <c r="RKC109" s="117"/>
      <c r="RKD109" s="117"/>
      <c r="RKE109" s="117"/>
      <c r="RKF109" s="117"/>
      <c r="RKG109" s="117"/>
      <c r="RKH109" s="117"/>
      <c r="RKI109" s="117"/>
      <c r="RKJ109" s="117"/>
      <c r="RKK109" s="117"/>
      <c r="RKL109" s="117"/>
      <c r="RKM109" s="117"/>
      <c r="RKN109" s="117"/>
      <c r="RKO109" s="117"/>
      <c r="RKP109" s="117"/>
      <c r="RKQ109" s="117"/>
      <c r="RKR109" s="117"/>
      <c r="RKS109" s="117"/>
      <c r="RKT109" s="117"/>
      <c r="RKU109" s="117"/>
      <c r="RKV109" s="117"/>
      <c r="RKW109" s="117"/>
      <c r="RKX109" s="117"/>
      <c r="RKY109" s="117"/>
      <c r="RKZ109" s="117"/>
      <c r="RLA109" s="117"/>
      <c r="RLB109" s="117"/>
      <c r="RLC109" s="117"/>
      <c r="RLD109" s="117"/>
      <c r="RLE109" s="117"/>
      <c r="RLF109" s="117"/>
      <c r="RLG109" s="117"/>
      <c r="RLH109" s="117"/>
      <c r="RLI109" s="117"/>
      <c r="RLJ109" s="117"/>
      <c r="RLK109" s="117"/>
      <c r="RLL109" s="117"/>
      <c r="RLM109" s="117"/>
      <c r="RLN109" s="117"/>
      <c r="RLO109" s="117"/>
      <c r="RLP109" s="117"/>
      <c r="RLQ109" s="117"/>
      <c r="RLR109" s="117"/>
      <c r="RLS109" s="117"/>
      <c r="RLT109" s="117"/>
      <c r="RLU109" s="117"/>
      <c r="RLV109" s="117"/>
      <c r="RLW109" s="117"/>
      <c r="RLX109" s="117"/>
      <c r="RLY109" s="117"/>
      <c r="RLZ109" s="117"/>
      <c r="RMA109" s="117"/>
      <c r="RMB109" s="117"/>
      <c r="RMC109" s="117"/>
      <c r="RMD109" s="117"/>
      <c r="RME109" s="117"/>
      <c r="RMF109" s="117"/>
      <c r="RMG109" s="117"/>
      <c r="RMH109" s="117"/>
      <c r="RMI109" s="117"/>
      <c r="RMJ109" s="117"/>
      <c r="RMK109" s="117"/>
      <c r="RML109" s="117"/>
      <c r="RMM109" s="117"/>
      <c r="RMN109" s="117"/>
      <c r="RMO109" s="117"/>
      <c r="RMP109" s="117"/>
      <c r="RMQ109" s="117"/>
      <c r="RMR109" s="117"/>
      <c r="RMS109" s="117"/>
      <c r="RMT109" s="117"/>
      <c r="RMU109" s="117"/>
      <c r="RMV109" s="117"/>
      <c r="RMW109" s="117"/>
      <c r="RMX109" s="117"/>
      <c r="RMY109" s="117"/>
      <c r="RMZ109" s="117"/>
      <c r="RNA109" s="117"/>
      <c r="RNB109" s="117"/>
      <c r="RNC109" s="117"/>
      <c r="RND109" s="117"/>
      <c r="RNE109" s="117"/>
      <c r="RNF109" s="117"/>
      <c r="RNG109" s="117"/>
      <c r="RNH109" s="117"/>
      <c r="RNI109" s="117"/>
      <c r="RNJ109" s="117"/>
      <c r="RNK109" s="117"/>
      <c r="RNL109" s="117"/>
      <c r="RNM109" s="117"/>
      <c r="RNN109" s="117"/>
      <c r="RNO109" s="117"/>
      <c r="RNP109" s="117"/>
      <c r="RNQ109" s="117"/>
      <c r="RNR109" s="117"/>
      <c r="RNS109" s="117"/>
      <c r="RNT109" s="117"/>
      <c r="RNU109" s="117"/>
      <c r="RNV109" s="117"/>
      <c r="RNW109" s="117"/>
      <c r="RNX109" s="117"/>
      <c r="RNY109" s="117"/>
      <c r="RNZ109" s="117"/>
      <c r="ROA109" s="117"/>
      <c r="ROB109" s="117"/>
      <c r="ROC109" s="117"/>
      <c r="ROD109" s="117"/>
      <c r="ROE109" s="117"/>
      <c r="ROF109" s="117"/>
      <c r="ROG109" s="117"/>
      <c r="ROH109" s="117"/>
      <c r="ROI109" s="117"/>
      <c r="ROJ109" s="117"/>
      <c r="ROK109" s="117"/>
      <c r="ROL109" s="117"/>
      <c r="ROM109" s="117"/>
      <c r="RON109" s="117"/>
      <c r="ROO109" s="117"/>
      <c r="ROP109" s="117"/>
      <c r="ROQ109" s="117"/>
      <c r="ROR109" s="117"/>
      <c r="ROS109" s="117"/>
      <c r="ROT109" s="117"/>
      <c r="ROU109" s="117"/>
      <c r="ROV109" s="117"/>
      <c r="ROW109" s="117"/>
      <c r="ROX109" s="117"/>
      <c r="ROY109" s="117"/>
      <c r="ROZ109" s="117"/>
      <c r="RPA109" s="117"/>
      <c r="RPB109" s="117"/>
      <c r="RPC109" s="117"/>
      <c r="RPD109" s="117"/>
      <c r="RPE109" s="117"/>
      <c r="RPF109" s="117"/>
      <c r="RPG109" s="117"/>
      <c r="RPH109" s="117"/>
      <c r="RPI109" s="117"/>
      <c r="RPJ109" s="117"/>
      <c r="RPK109" s="117"/>
      <c r="RPL109" s="117"/>
      <c r="RPM109" s="117"/>
      <c r="RPN109" s="117"/>
      <c r="RPO109" s="117"/>
      <c r="RPP109" s="117"/>
      <c r="RPQ109" s="117"/>
      <c r="RPR109" s="117"/>
      <c r="RPS109" s="117"/>
      <c r="RPT109" s="117"/>
      <c r="RPU109" s="117"/>
      <c r="RPV109" s="117"/>
      <c r="RPW109" s="117"/>
      <c r="RPX109" s="117"/>
      <c r="RPY109" s="117"/>
      <c r="RPZ109" s="117"/>
      <c r="RQA109" s="117"/>
      <c r="RQB109" s="117"/>
      <c r="RQC109" s="117"/>
      <c r="RQD109" s="117"/>
      <c r="RQE109" s="117"/>
      <c r="RQF109" s="117"/>
      <c r="RQG109" s="117"/>
      <c r="RQH109" s="117"/>
      <c r="RQI109" s="117"/>
      <c r="RQJ109" s="117"/>
      <c r="RQK109" s="117"/>
      <c r="RQL109" s="117"/>
      <c r="RQM109" s="117"/>
      <c r="RQN109" s="117"/>
      <c r="RQO109" s="117"/>
      <c r="RQP109" s="117"/>
      <c r="RQQ109" s="117"/>
      <c r="RQR109" s="117"/>
      <c r="RQS109" s="117"/>
      <c r="RQT109" s="117"/>
      <c r="RQU109" s="117"/>
      <c r="RQV109" s="117"/>
      <c r="RQW109" s="117"/>
      <c r="RQX109" s="117"/>
      <c r="RQY109" s="117"/>
      <c r="RQZ109" s="117"/>
      <c r="RRA109" s="117"/>
      <c r="RRB109" s="117"/>
      <c r="RRC109" s="117"/>
      <c r="RRD109" s="117"/>
      <c r="RRE109" s="117"/>
      <c r="RRF109" s="117"/>
      <c r="RRG109" s="117"/>
      <c r="RRH109" s="117"/>
      <c r="RRI109" s="117"/>
      <c r="RRJ109" s="117"/>
      <c r="RRK109" s="117"/>
      <c r="RRL109" s="117"/>
      <c r="RRM109" s="117"/>
      <c r="RRN109" s="117"/>
      <c r="RRO109" s="117"/>
      <c r="RRP109" s="117"/>
      <c r="RRQ109" s="117"/>
      <c r="RRR109" s="117"/>
      <c r="RRS109" s="117"/>
      <c r="RRT109" s="117"/>
      <c r="RRU109" s="117"/>
      <c r="RRV109" s="117"/>
      <c r="RRW109" s="117"/>
      <c r="RRX109" s="117"/>
      <c r="RRY109" s="117"/>
      <c r="RRZ109" s="117"/>
      <c r="RSA109" s="117"/>
      <c r="RSB109" s="117"/>
      <c r="RSC109" s="117"/>
      <c r="RSD109" s="117"/>
      <c r="RSE109" s="117"/>
      <c r="RSF109" s="117"/>
      <c r="RSG109" s="117"/>
      <c r="RSH109" s="117"/>
      <c r="RSI109" s="117"/>
      <c r="RSJ109" s="117"/>
      <c r="RSK109" s="117"/>
      <c r="RSL109" s="117"/>
      <c r="RSM109" s="117"/>
      <c r="RSN109" s="117"/>
      <c r="RSO109" s="117"/>
      <c r="RSP109" s="117"/>
      <c r="RSQ109" s="117"/>
      <c r="RSR109" s="117"/>
      <c r="RSS109" s="117"/>
      <c r="RST109" s="117"/>
      <c r="RSU109" s="117"/>
      <c r="RSV109" s="117"/>
      <c r="RSW109" s="117"/>
      <c r="RSX109" s="117"/>
      <c r="RSY109" s="117"/>
      <c r="RSZ109" s="117"/>
      <c r="RTA109" s="117"/>
      <c r="RTB109" s="117"/>
      <c r="RTC109" s="117"/>
      <c r="RTD109" s="117"/>
      <c r="RTE109" s="117"/>
      <c r="RTF109" s="117"/>
      <c r="RTG109" s="117"/>
      <c r="RTH109" s="117"/>
      <c r="RTI109" s="117"/>
      <c r="RTJ109" s="117"/>
      <c r="RTK109" s="117"/>
      <c r="RTL109" s="117"/>
      <c r="RTM109" s="117"/>
      <c r="RTN109" s="117"/>
      <c r="RTO109" s="117"/>
      <c r="RTP109" s="117"/>
      <c r="RTQ109" s="117"/>
      <c r="RTR109" s="117"/>
      <c r="RTS109" s="117"/>
      <c r="RTT109" s="117"/>
      <c r="RTU109" s="117"/>
      <c r="RTV109" s="117"/>
      <c r="RTW109" s="117"/>
      <c r="RTX109" s="117"/>
      <c r="RTY109" s="117"/>
      <c r="RTZ109" s="117"/>
      <c r="RUA109" s="117"/>
      <c r="RUB109" s="117"/>
      <c r="RUC109" s="117"/>
      <c r="RUD109" s="117"/>
      <c r="RUE109" s="117"/>
      <c r="RUF109" s="117"/>
      <c r="RUG109" s="117"/>
      <c r="RUH109" s="117"/>
      <c r="RUI109" s="117"/>
      <c r="RUJ109" s="117"/>
      <c r="RUK109" s="117"/>
      <c r="RUL109" s="117"/>
      <c r="RUM109" s="117"/>
      <c r="RUN109" s="117"/>
      <c r="RUO109" s="117"/>
      <c r="RUP109" s="117"/>
      <c r="RUQ109" s="117"/>
      <c r="RUR109" s="117"/>
      <c r="RUS109" s="117"/>
      <c r="RUT109" s="117"/>
      <c r="RUU109" s="117"/>
      <c r="RUV109" s="117"/>
      <c r="RUW109" s="117"/>
      <c r="RUX109" s="117"/>
      <c r="RUY109" s="117"/>
      <c r="RUZ109" s="117"/>
      <c r="RVA109" s="117"/>
      <c r="RVB109" s="117"/>
      <c r="RVC109" s="117"/>
      <c r="RVD109" s="117"/>
      <c r="RVE109" s="117"/>
      <c r="RVF109" s="117"/>
      <c r="RVG109" s="117"/>
      <c r="RVH109" s="117"/>
      <c r="RVI109" s="117"/>
      <c r="RVJ109" s="117"/>
      <c r="RVK109" s="117"/>
      <c r="RVL109" s="117"/>
      <c r="RVM109" s="117"/>
      <c r="RVN109" s="117"/>
      <c r="RVO109" s="117"/>
      <c r="RVP109" s="117"/>
      <c r="RVQ109" s="117"/>
      <c r="RVR109" s="117"/>
      <c r="RVS109" s="117"/>
      <c r="RVT109" s="117"/>
      <c r="RVU109" s="117"/>
      <c r="RVV109" s="117"/>
      <c r="RVW109" s="117"/>
      <c r="RVX109" s="117"/>
      <c r="RVY109" s="117"/>
      <c r="RVZ109" s="117"/>
      <c r="RWA109" s="117"/>
      <c r="RWB109" s="117"/>
      <c r="RWC109" s="117"/>
      <c r="RWD109" s="117"/>
      <c r="RWE109" s="117"/>
      <c r="RWF109" s="117"/>
      <c r="RWG109" s="117"/>
      <c r="RWH109" s="117"/>
      <c r="RWI109" s="117"/>
      <c r="RWJ109" s="117"/>
      <c r="RWK109" s="117"/>
      <c r="RWL109" s="117"/>
      <c r="RWM109" s="117"/>
      <c r="RWN109" s="117"/>
      <c r="RWO109" s="117"/>
      <c r="RWP109" s="117"/>
      <c r="RWQ109" s="117"/>
      <c r="RWR109" s="117"/>
      <c r="RWS109" s="117"/>
      <c r="RWT109" s="117"/>
      <c r="RWU109" s="117"/>
      <c r="RWV109" s="117"/>
      <c r="RWW109" s="117"/>
      <c r="RWX109" s="117"/>
      <c r="RWY109" s="117"/>
      <c r="RWZ109" s="117"/>
      <c r="RXA109" s="117"/>
      <c r="RXB109" s="117"/>
      <c r="RXC109" s="117"/>
      <c r="RXD109" s="117"/>
      <c r="RXE109" s="117"/>
      <c r="RXF109" s="117"/>
      <c r="RXG109" s="117"/>
      <c r="RXH109" s="117"/>
      <c r="RXI109" s="117"/>
      <c r="RXJ109" s="117"/>
      <c r="RXK109" s="117"/>
      <c r="RXL109" s="117"/>
      <c r="RXM109" s="117"/>
      <c r="RXN109" s="117"/>
      <c r="RXO109" s="117"/>
      <c r="RXP109" s="117"/>
      <c r="RXQ109" s="117"/>
      <c r="RXR109" s="117"/>
      <c r="RXS109" s="117"/>
      <c r="RXT109" s="117"/>
      <c r="RXU109" s="117"/>
      <c r="RXV109" s="117"/>
      <c r="RXW109" s="117"/>
      <c r="RXX109" s="117"/>
      <c r="RXY109" s="117"/>
      <c r="RXZ109" s="117"/>
      <c r="RYA109" s="117"/>
      <c r="RYB109" s="117"/>
      <c r="RYC109" s="117"/>
      <c r="RYD109" s="117"/>
      <c r="RYE109" s="117"/>
      <c r="RYF109" s="117"/>
      <c r="RYG109" s="117"/>
      <c r="RYH109" s="117"/>
      <c r="RYI109" s="117"/>
      <c r="RYJ109" s="117"/>
      <c r="RYK109" s="117"/>
      <c r="RYL109" s="117"/>
      <c r="RYM109" s="117"/>
      <c r="RYN109" s="117"/>
      <c r="RYO109" s="117"/>
      <c r="RYP109" s="117"/>
      <c r="RYQ109" s="117"/>
      <c r="RYR109" s="117"/>
      <c r="RYS109" s="117"/>
      <c r="RYT109" s="117"/>
      <c r="RYU109" s="117"/>
      <c r="RYV109" s="117"/>
      <c r="RYW109" s="117"/>
      <c r="RYX109" s="117"/>
      <c r="RYY109" s="117"/>
      <c r="RYZ109" s="117"/>
      <c r="RZA109" s="117"/>
      <c r="RZB109" s="117"/>
      <c r="RZC109" s="117"/>
      <c r="RZD109" s="117"/>
      <c r="RZE109" s="117"/>
      <c r="RZF109" s="117"/>
      <c r="RZG109" s="117"/>
      <c r="RZH109" s="117"/>
      <c r="RZI109" s="117"/>
      <c r="RZJ109" s="117"/>
      <c r="RZK109" s="117"/>
      <c r="RZL109" s="117"/>
      <c r="RZM109" s="117"/>
      <c r="RZN109" s="117"/>
      <c r="RZO109" s="117"/>
      <c r="RZP109" s="117"/>
      <c r="RZQ109" s="117"/>
      <c r="RZR109" s="117"/>
      <c r="RZS109" s="117"/>
      <c r="RZT109" s="117"/>
      <c r="RZU109" s="117"/>
      <c r="RZV109" s="117"/>
      <c r="RZW109" s="117"/>
      <c r="RZX109" s="117"/>
      <c r="RZY109" s="117"/>
      <c r="RZZ109" s="117"/>
      <c r="SAA109" s="117"/>
      <c r="SAB109" s="117"/>
      <c r="SAC109" s="117"/>
      <c r="SAD109" s="117"/>
      <c r="SAE109" s="117"/>
      <c r="SAF109" s="117"/>
      <c r="SAG109" s="117"/>
      <c r="SAH109" s="117"/>
      <c r="SAI109" s="117"/>
      <c r="SAJ109" s="117"/>
      <c r="SAK109" s="117"/>
      <c r="SAL109" s="117"/>
      <c r="SAM109" s="117"/>
      <c r="SAN109" s="117"/>
      <c r="SAO109" s="117"/>
      <c r="SAP109" s="117"/>
      <c r="SAQ109" s="117"/>
      <c r="SAR109" s="117"/>
      <c r="SAS109" s="117"/>
      <c r="SAT109" s="117"/>
      <c r="SAU109" s="117"/>
      <c r="SAV109" s="117"/>
      <c r="SAW109" s="117"/>
      <c r="SAX109" s="117"/>
      <c r="SAY109" s="117"/>
      <c r="SAZ109" s="117"/>
      <c r="SBA109" s="117"/>
      <c r="SBB109" s="117"/>
      <c r="SBC109" s="117"/>
      <c r="SBD109" s="117"/>
      <c r="SBE109" s="117"/>
      <c r="SBF109" s="117"/>
      <c r="SBG109" s="117"/>
      <c r="SBH109" s="117"/>
      <c r="SBI109" s="117"/>
      <c r="SBJ109" s="117"/>
      <c r="SBK109" s="117"/>
      <c r="SBL109" s="117"/>
      <c r="SBM109" s="117"/>
      <c r="SBN109" s="117"/>
      <c r="SBO109" s="117"/>
      <c r="SBP109" s="117"/>
      <c r="SBQ109" s="117"/>
      <c r="SBR109" s="117"/>
      <c r="SBS109" s="117"/>
      <c r="SBT109" s="117"/>
      <c r="SBU109" s="117"/>
      <c r="SBV109" s="117"/>
      <c r="SBW109" s="117"/>
      <c r="SBX109" s="117"/>
      <c r="SBY109" s="117"/>
      <c r="SBZ109" s="117"/>
      <c r="SCA109" s="117"/>
      <c r="SCB109" s="117"/>
      <c r="SCC109" s="117"/>
      <c r="SCD109" s="117"/>
      <c r="SCE109" s="117"/>
      <c r="SCF109" s="117"/>
      <c r="SCG109" s="117"/>
      <c r="SCH109" s="117"/>
      <c r="SCI109" s="117"/>
      <c r="SCJ109" s="117"/>
      <c r="SCK109" s="117"/>
      <c r="SCL109" s="117"/>
      <c r="SCM109" s="117"/>
      <c r="SCN109" s="117"/>
      <c r="SCO109" s="117"/>
      <c r="SCP109" s="117"/>
      <c r="SCQ109" s="117"/>
      <c r="SCR109" s="117"/>
      <c r="SCS109" s="117"/>
      <c r="SCT109" s="117"/>
      <c r="SCU109" s="117"/>
      <c r="SCV109" s="117"/>
      <c r="SCW109" s="117"/>
      <c r="SCX109" s="117"/>
      <c r="SCY109" s="117"/>
      <c r="SCZ109" s="117"/>
      <c r="SDA109" s="117"/>
      <c r="SDB109" s="117"/>
      <c r="SDC109" s="117"/>
      <c r="SDD109" s="117"/>
      <c r="SDE109" s="117"/>
      <c r="SDF109" s="117"/>
      <c r="SDG109" s="117"/>
      <c r="SDH109" s="117"/>
      <c r="SDI109" s="117"/>
      <c r="SDJ109" s="117"/>
      <c r="SDK109" s="117"/>
      <c r="SDL109" s="117"/>
      <c r="SDM109" s="117"/>
      <c r="SDN109" s="117"/>
      <c r="SDO109" s="117"/>
      <c r="SDP109" s="117"/>
      <c r="SDQ109" s="117"/>
      <c r="SDR109" s="117"/>
      <c r="SDS109" s="117"/>
      <c r="SDT109" s="117"/>
      <c r="SDU109" s="117"/>
      <c r="SDV109" s="117"/>
      <c r="SDW109" s="117"/>
      <c r="SDX109" s="117"/>
      <c r="SDY109" s="117"/>
      <c r="SDZ109" s="117"/>
      <c r="SEA109" s="117"/>
      <c r="SEB109" s="117"/>
      <c r="SEC109" s="117"/>
      <c r="SED109" s="117"/>
      <c r="SEE109" s="117"/>
      <c r="SEF109" s="117"/>
      <c r="SEG109" s="117"/>
      <c r="SEH109" s="117"/>
      <c r="SEI109" s="117"/>
      <c r="SEJ109" s="117"/>
      <c r="SEK109" s="117"/>
      <c r="SEL109" s="117"/>
      <c r="SEM109" s="117"/>
      <c r="SEN109" s="117"/>
      <c r="SEO109" s="117"/>
      <c r="SEP109" s="117"/>
      <c r="SEQ109" s="117"/>
      <c r="SER109" s="117"/>
      <c r="SES109" s="117"/>
      <c r="SET109" s="117"/>
      <c r="SEU109" s="117"/>
      <c r="SEV109" s="117"/>
      <c r="SEW109" s="117"/>
      <c r="SEX109" s="117"/>
      <c r="SEY109" s="117"/>
      <c r="SEZ109" s="117"/>
      <c r="SFA109" s="117"/>
      <c r="SFB109" s="117"/>
      <c r="SFC109" s="117"/>
      <c r="SFD109" s="117"/>
      <c r="SFE109" s="117"/>
      <c r="SFF109" s="117"/>
      <c r="SFG109" s="117"/>
      <c r="SFH109" s="117"/>
      <c r="SFI109" s="117"/>
      <c r="SFJ109" s="117"/>
      <c r="SFK109" s="117"/>
      <c r="SFL109" s="117"/>
      <c r="SFM109" s="117"/>
      <c r="SFN109" s="117"/>
      <c r="SFO109" s="117"/>
      <c r="SFP109" s="117"/>
      <c r="SFQ109" s="117"/>
      <c r="SFR109" s="117"/>
      <c r="SFS109" s="117"/>
      <c r="SFT109" s="117"/>
      <c r="SFU109" s="117"/>
      <c r="SFV109" s="117"/>
      <c r="SFW109" s="117"/>
      <c r="SFX109" s="117"/>
      <c r="SFY109" s="117"/>
      <c r="SFZ109" s="117"/>
      <c r="SGA109" s="117"/>
      <c r="SGB109" s="117"/>
      <c r="SGC109" s="117"/>
      <c r="SGD109" s="117"/>
      <c r="SGE109" s="117"/>
      <c r="SGF109" s="117"/>
      <c r="SGG109" s="117"/>
      <c r="SGH109" s="117"/>
      <c r="SGI109" s="117"/>
      <c r="SGJ109" s="117"/>
      <c r="SGK109" s="117"/>
      <c r="SGL109" s="117"/>
      <c r="SGM109" s="117"/>
      <c r="SGN109" s="117"/>
      <c r="SGO109" s="117"/>
      <c r="SGP109" s="117"/>
      <c r="SGQ109" s="117"/>
      <c r="SGR109" s="117"/>
      <c r="SGS109" s="117"/>
      <c r="SGT109" s="117"/>
      <c r="SGU109" s="117"/>
      <c r="SGV109" s="117"/>
      <c r="SGW109" s="117"/>
      <c r="SGX109" s="117"/>
      <c r="SGY109" s="117"/>
      <c r="SGZ109" s="117"/>
      <c r="SHA109" s="117"/>
      <c r="SHB109" s="117"/>
      <c r="SHC109" s="117"/>
      <c r="SHD109" s="117"/>
      <c r="SHE109" s="117"/>
      <c r="SHF109" s="117"/>
      <c r="SHG109" s="117"/>
      <c r="SHH109" s="117"/>
      <c r="SHI109" s="117"/>
      <c r="SHJ109" s="117"/>
      <c r="SHK109" s="117"/>
      <c r="SHL109" s="117"/>
      <c r="SHM109" s="117"/>
      <c r="SHN109" s="117"/>
      <c r="SHO109" s="117"/>
      <c r="SHP109" s="117"/>
      <c r="SHQ109" s="117"/>
      <c r="SHR109" s="117"/>
      <c r="SHS109" s="117"/>
      <c r="SHT109" s="117"/>
      <c r="SHU109" s="117"/>
      <c r="SHV109" s="117"/>
      <c r="SHW109" s="117"/>
      <c r="SHX109" s="117"/>
      <c r="SHY109" s="117"/>
      <c r="SHZ109" s="117"/>
      <c r="SIA109" s="117"/>
      <c r="SIB109" s="117"/>
      <c r="SIC109" s="117"/>
      <c r="SID109" s="117"/>
      <c r="SIE109" s="117"/>
      <c r="SIF109" s="117"/>
      <c r="SIG109" s="117"/>
      <c r="SIH109" s="117"/>
      <c r="SII109" s="117"/>
      <c r="SIJ109" s="117"/>
      <c r="SIK109" s="117"/>
      <c r="SIL109" s="117"/>
      <c r="SIM109" s="117"/>
      <c r="SIN109" s="117"/>
      <c r="SIO109" s="117"/>
      <c r="SIP109" s="117"/>
      <c r="SIQ109" s="117"/>
      <c r="SIR109" s="117"/>
      <c r="SIS109" s="117"/>
      <c r="SIT109" s="117"/>
      <c r="SIU109" s="117"/>
      <c r="SIV109" s="117"/>
      <c r="SIW109" s="117"/>
      <c r="SIX109" s="117"/>
      <c r="SIY109" s="117"/>
      <c r="SIZ109" s="117"/>
      <c r="SJA109" s="117"/>
      <c r="SJB109" s="117"/>
      <c r="SJC109" s="117"/>
      <c r="SJD109" s="117"/>
      <c r="SJE109" s="117"/>
      <c r="SJF109" s="117"/>
      <c r="SJG109" s="117"/>
      <c r="SJH109" s="117"/>
      <c r="SJI109" s="117"/>
      <c r="SJJ109" s="117"/>
      <c r="SJK109" s="117"/>
      <c r="SJL109" s="117"/>
      <c r="SJM109" s="117"/>
      <c r="SJN109" s="117"/>
      <c r="SJO109" s="117"/>
      <c r="SJP109" s="117"/>
      <c r="SJQ109" s="117"/>
      <c r="SJR109" s="117"/>
      <c r="SJS109" s="117"/>
      <c r="SJT109" s="117"/>
      <c r="SJU109" s="117"/>
      <c r="SJV109" s="117"/>
      <c r="SJW109" s="117"/>
      <c r="SJX109" s="117"/>
      <c r="SJY109" s="117"/>
      <c r="SJZ109" s="117"/>
      <c r="SKA109" s="117"/>
      <c r="SKB109" s="117"/>
      <c r="SKC109" s="117"/>
      <c r="SKD109" s="117"/>
      <c r="SKE109" s="117"/>
      <c r="SKF109" s="117"/>
      <c r="SKG109" s="117"/>
      <c r="SKH109" s="117"/>
      <c r="SKI109" s="117"/>
      <c r="SKJ109" s="117"/>
      <c r="SKK109" s="117"/>
      <c r="SKL109" s="117"/>
      <c r="SKM109" s="117"/>
      <c r="SKN109" s="117"/>
      <c r="SKO109" s="117"/>
      <c r="SKP109" s="117"/>
      <c r="SKQ109" s="117"/>
      <c r="SKR109" s="117"/>
      <c r="SKS109" s="117"/>
      <c r="SKT109" s="117"/>
      <c r="SKU109" s="117"/>
      <c r="SKV109" s="117"/>
      <c r="SKW109" s="117"/>
      <c r="SKX109" s="117"/>
      <c r="SKY109" s="117"/>
      <c r="SKZ109" s="117"/>
      <c r="SLA109" s="117"/>
      <c r="SLB109" s="117"/>
      <c r="SLC109" s="117"/>
      <c r="SLD109" s="117"/>
      <c r="SLE109" s="117"/>
      <c r="SLF109" s="117"/>
      <c r="SLG109" s="117"/>
      <c r="SLH109" s="117"/>
      <c r="SLI109" s="117"/>
      <c r="SLJ109" s="117"/>
      <c r="SLK109" s="117"/>
      <c r="SLL109" s="117"/>
      <c r="SLM109" s="117"/>
      <c r="SLN109" s="117"/>
      <c r="SLO109" s="117"/>
      <c r="SLP109" s="117"/>
      <c r="SLQ109" s="117"/>
      <c r="SLR109" s="117"/>
      <c r="SLS109" s="117"/>
      <c r="SLT109" s="117"/>
      <c r="SLU109" s="117"/>
      <c r="SLV109" s="117"/>
      <c r="SLW109" s="117"/>
      <c r="SLX109" s="117"/>
      <c r="SLY109" s="117"/>
      <c r="SLZ109" s="117"/>
      <c r="SMA109" s="117"/>
      <c r="SMB109" s="117"/>
      <c r="SMC109" s="117"/>
      <c r="SMD109" s="117"/>
      <c r="SME109" s="117"/>
      <c r="SMF109" s="117"/>
      <c r="SMG109" s="117"/>
      <c r="SMH109" s="117"/>
      <c r="SMI109" s="117"/>
      <c r="SMJ109" s="117"/>
      <c r="SMK109" s="117"/>
      <c r="SML109" s="117"/>
      <c r="SMM109" s="117"/>
      <c r="SMN109" s="117"/>
      <c r="SMO109" s="117"/>
      <c r="SMP109" s="117"/>
      <c r="SMQ109" s="117"/>
      <c r="SMR109" s="117"/>
      <c r="SMS109" s="117"/>
      <c r="SMT109" s="117"/>
      <c r="SMU109" s="117"/>
      <c r="SMV109" s="117"/>
      <c r="SMW109" s="117"/>
      <c r="SMX109" s="117"/>
      <c r="SMY109" s="117"/>
      <c r="SMZ109" s="117"/>
      <c r="SNA109" s="117"/>
      <c r="SNB109" s="117"/>
      <c r="SNC109" s="117"/>
      <c r="SND109" s="117"/>
      <c r="SNE109" s="117"/>
      <c r="SNF109" s="117"/>
      <c r="SNG109" s="117"/>
      <c r="SNH109" s="117"/>
      <c r="SNI109" s="117"/>
      <c r="SNJ109" s="117"/>
      <c r="SNK109" s="117"/>
      <c r="SNL109" s="117"/>
      <c r="SNM109" s="117"/>
      <c r="SNN109" s="117"/>
      <c r="SNO109" s="117"/>
      <c r="SNP109" s="117"/>
      <c r="SNQ109" s="117"/>
      <c r="SNR109" s="117"/>
      <c r="SNS109" s="117"/>
      <c r="SNT109" s="117"/>
      <c r="SNU109" s="117"/>
      <c r="SNV109" s="117"/>
      <c r="SNW109" s="117"/>
      <c r="SNX109" s="117"/>
      <c r="SNY109" s="117"/>
      <c r="SNZ109" s="117"/>
      <c r="SOA109" s="117"/>
      <c r="SOB109" s="117"/>
      <c r="SOC109" s="117"/>
      <c r="SOD109" s="117"/>
      <c r="SOE109" s="117"/>
      <c r="SOF109" s="117"/>
      <c r="SOG109" s="117"/>
      <c r="SOH109" s="117"/>
      <c r="SOI109" s="117"/>
      <c r="SOJ109" s="117"/>
      <c r="SOK109" s="117"/>
      <c r="SOL109" s="117"/>
      <c r="SOM109" s="117"/>
      <c r="SON109" s="117"/>
      <c r="SOO109" s="117"/>
      <c r="SOP109" s="117"/>
      <c r="SOQ109" s="117"/>
      <c r="SOR109" s="117"/>
      <c r="SOS109" s="117"/>
      <c r="SOT109" s="117"/>
      <c r="SOU109" s="117"/>
      <c r="SOV109" s="117"/>
      <c r="SOW109" s="117"/>
      <c r="SOX109" s="117"/>
      <c r="SOY109" s="117"/>
      <c r="SOZ109" s="117"/>
      <c r="SPA109" s="117"/>
      <c r="SPB109" s="117"/>
      <c r="SPC109" s="117"/>
      <c r="SPD109" s="117"/>
      <c r="SPE109" s="117"/>
      <c r="SPF109" s="117"/>
      <c r="SPG109" s="117"/>
      <c r="SPH109" s="117"/>
      <c r="SPI109" s="117"/>
      <c r="SPJ109" s="117"/>
      <c r="SPK109" s="117"/>
      <c r="SPL109" s="117"/>
      <c r="SPM109" s="117"/>
      <c r="SPN109" s="117"/>
      <c r="SPO109" s="117"/>
      <c r="SPP109" s="117"/>
      <c r="SPQ109" s="117"/>
      <c r="SPR109" s="117"/>
      <c r="SPS109" s="117"/>
      <c r="SPT109" s="117"/>
      <c r="SPU109" s="117"/>
      <c r="SPV109" s="117"/>
      <c r="SPW109" s="117"/>
      <c r="SPX109" s="117"/>
      <c r="SPY109" s="117"/>
      <c r="SPZ109" s="117"/>
      <c r="SQA109" s="117"/>
      <c r="SQB109" s="117"/>
      <c r="SQC109" s="117"/>
      <c r="SQD109" s="117"/>
      <c r="SQE109" s="117"/>
      <c r="SQF109" s="117"/>
      <c r="SQG109" s="117"/>
      <c r="SQH109" s="117"/>
      <c r="SQI109" s="117"/>
      <c r="SQJ109" s="117"/>
      <c r="SQK109" s="117"/>
      <c r="SQL109" s="117"/>
      <c r="SQM109" s="117"/>
      <c r="SQN109" s="117"/>
      <c r="SQO109" s="117"/>
      <c r="SQP109" s="117"/>
      <c r="SQQ109" s="117"/>
      <c r="SQR109" s="117"/>
      <c r="SQS109" s="117"/>
      <c r="SQT109" s="117"/>
      <c r="SQU109" s="117"/>
      <c r="SQV109" s="117"/>
      <c r="SQW109" s="117"/>
      <c r="SQX109" s="117"/>
      <c r="SQY109" s="117"/>
      <c r="SQZ109" s="117"/>
      <c r="SRA109" s="117"/>
      <c r="SRB109" s="117"/>
      <c r="SRC109" s="117"/>
      <c r="SRD109" s="117"/>
      <c r="SRE109" s="117"/>
      <c r="SRF109" s="117"/>
      <c r="SRG109" s="117"/>
      <c r="SRH109" s="117"/>
      <c r="SRI109" s="117"/>
      <c r="SRJ109" s="117"/>
      <c r="SRK109" s="117"/>
      <c r="SRL109" s="117"/>
      <c r="SRM109" s="117"/>
      <c r="SRN109" s="117"/>
      <c r="SRO109" s="117"/>
      <c r="SRP109" s="117"/>
      <c r="SRQ109" s="117"/>
      <c r="SRR109" s="117"/>
      <c r="SRS109" s="117"/>
      <c r="SRT109" s="117"/>
      <c r="SRU109" s="117"/>
      <c r="SRV109" s="117"/>
      <c r="SRW109" s="117"/>
      <c r="SRX109" s="117"/>
      <c r="SRY109" s="117"/>
      <c r="SRZ109" s="117"/>
      <c r="SSA109" s="117"/>
      <c r="SSB109" s="117"/>
      <c r="SSC109" s="117"/>
      <c r="SSD109" s="117"/>
      <c r="SSE109" s="117"/>
      <c r="SSF109" s="117"/>
      <c r="SSG109" s="117"/>
      <c r="SSH109" s="117"/>
      <c r="SSI109" s="117"/>
      <c r="SSJ109" s="117"/>
      <c r="SSK109" s="117"/>
      <c r="SSL109" s="117"/>
      <c r="SSM109" s="117"/>
      <c r="SSN109" s="117"/>
      <c r="SSO109" s="117"/>
      <c r="SSP109" s="117"/>
      <c r="SSQ109" s="117"/>
      <c r="SSR109" s="117"/>
      <c r="SSS109" s="117"/>
      <c r="SST109" s="117"/>
      <c r="SSU109" s="117"/>
      <c r="SSV109" s="117"/>
      <c r="SSW109" s="117"/>
      <c r="SSX109" s="117"/>
      <c r="SSY109" s="117"/>
      <c r="SSZ109" s="117"/>
      <c r="STA109" s="117"/>
      <c r="STB109" s="117"/>
      <c r="STC109" s="117"/>
      <c r="STD109" s="117"/>
      <c r="STE109" s="117"/>
      <c r="STF109" s="117"/>
      <c r="STG109" s="117"/>
      <c r="STH109" s="117"/>
      <c r="STI109" s="117"/>
      <c r="STJ109" s="117"/>
      <c r="STK109" s="117"/>
      <c r="STL109" s="117"/>
      <c r="STM109" s="117"/>
      <c r="STN109" s="117"/>
      <c r="STO109" s="117"/>
      <c r="STP109" s="117"/>
      <c r="STQ109" s="117"/>
      <c r="STR109" s="117"/>
      <c r="STS109" s="117"/>
      <c r="STT109" s="117"/>
      <c r="STU109" s="117"/>
      <c r="STV109" s="117"/>
      <c r="STW109" s="117"/>
      <c r="STX109" s="117"/>
      <c r="STY109" s="117"/>
      <c r="STZ109" s="117"/>
      <c r="SUA109" s="117"/>
      <c r="SUB109" s="117"/>
      <c r="SUC109" s="117"/>
      <c r="SUD109" s="117"/>
      <c r="SUE109" s="117"/>
      <c r="SUF109" s="117"/>
      <c r="SUG109" s="117"/>
      <c r="SUH109" s="117"/>
      <c r="SUI109" s="117"/>
      <c r="SUJ109" s="117"/>
      <c r="SUK109" s="117"/>
      <c r="SUL109" s="117"/>
      <c r="SUM109" s="117"/>
      <c r="SUN109" s="117"/>
      <c r="SUO109" s="117"/>
      <c r="SUP109" s="117"/>
      <c r="SUQ109" s="117"/>
      <c r="SUR109" s="117"/>
      <c r="SUS109" s="117"/>
      <c r="SUT109" s="117"/>
      <c r="SUU109" s="117"/>
      <c r="SUV109" s="117"/>
      <c r="SUW109" s="117"/>
      <c r="SUX109" s="117"/>
      <c r="SUY109" s="117"/>
      <c r="SUZ109" s="117"/>
      <c r="SVA109" s="117"/>
      <c r="SVB109" s="117"/>
      <c r="SVC109" s="117"/>
      <c r="SVD109" s="117"/>
      <c r="SVE109" s="117"/>
      <c r="SVF109" s="117"/>
      <c r="SVG109" s="117"/>
      <c r="SVH109" s="117"/>
      <c r="SVI109" s="117"/>
      <c r="SVJ109" s="117"/>
      <c r="SVK109" s="117"/>
      <c r="SVL109" s="117"/>
      <c r="SVM109" s="117"/>
      <c r="SVN109" s="117"/>
      <c r="SVO109" s="117"/>
      <c r="SVP109" s="117"/>
      <c r="SVQ109" s="117"/>
      <c r="SVR109" s="117"/>
      <c r="SVS109" s="117"/>
      <c r="SVT109" s="117"/>
      <c r="SVU109" s="117"/>
      <c r="SVV109" s="117"/>
      <c r="SVW109" s="117"/>
      <c r="SVX109" s="117"/>
      <c r="SVY109" s="117"/>
      <c r="SVZ109" s="117"/>
      <c r="SWA109" s="117"/>
      <c r="SWB109" s="117"/>
      <c r="SWC109" s="117"/>
      <c r="SWD109" s="117"/>
      <c r="SWE109" s="117"/>
      <c r="SWF109" s="117"/>
      <c r="SWG109" s="117"/>
      <c r="SWH109" s="117"/>
      <c r="SWI109" s="117"/>
      <c r="SWJ109" s="117"/>
      <c r="SWK109" s="117"/>
      <c r="SWL109" s="117"/>
      <c r="SWM109" s="117"/>
      <c r="SWN109" s="117"/>
      <c r="SWO109" s="117"/>
      <c r="SWP109" s="117"/>
      <c r="SWQ109" s="117"/>
      <c r="SWR109" s="117"/>
      <c r="SWS109" s="117"/>
      <c r="SWT109" s="117"/>
      <c r="SWU109" s="117"/>
      <c r="SWV109" s="117"/>
      <c r="SWW109" s="117"/>
      <c r="SWX109" s="117"/>
      <c r="SWY109" s="117"/>
      <c r="SWZ109" s="117"/>
      <c r="SXA109" s="117"/>
      <c r="SXB109" s="117"/>
      <c r="SXC109" s="117"/>
      <c r="SXD109" s="117"/>
      <c r="SXE109" s="117"/>
      <c r="SXF109" s="117"/>
      <c r="SXG109" s="117"/>
      <c r="SXH109" s="117"/>
      <c r="SXI109" s="117"/>
      <c r="SXJ109" s="117"/>
      <c r="SXK109" s="117"/>
      <c r="SXL109" s="117"/>
      <c r="SXM109" s="117"/>
      <c r="SXN109" s="117"/>
      <c r="SXO109" s="117"/>
      <c r="SXP109" s="117"/>
      <c r="SXQ109" s="117"/>
      <c r="SXR109" s="117"/>
      <c r="SXS109" s="117"/>
      <c r="SXT109" s="117"/>
      <c r="SXU109" s="117"/>
      <c r="SXV109" s="117"/>
      <c r="SXW109" s="117"/>
      <c r="SXX109" s="117"/>
      <c r="SXY109" s="117"/>
      <c r="SXZ109" s="117"/>
      <c r="SYA109" s="117"/>
      <c r="SYB109" s="117"/>
      <c r="SYC109" s="117"/>
      <c r="SYD109" s="117"/>
      <c r="SYE109" s="117"/>
      <c r="SYF109" s="117"/>
      <c r="SYG109" s="117"/>
      <c r="SYH109" s="117"/>
      <c r="SYI109" s="117"/>
      <c r="SYJ109" s="117"/>
      <c r="SYK109" s="117"/>
      <c r="SYL109" s="117"/>
      <c r="SYM109" s="117"/>
      <c r="SYN109" s="117"/>
      <c r="SYO109" s="117"/>
      <c r="SYP109" s="117"/>
      <c r="SYQ109" s="117"/>
      <c r="SYR109" s="117"/>
      <c r="SYS109" s="117"/>
      <c r="SYT109" s="117"/>
      <c r="SYU109" s="117"/>
      <c r="SYV109" s="117"/>
      <c r="SYW109" s="117"/>
      <c r="SYX109" s="117"/>
      <c r="SYY109" s="117"/>
      <c r="SYZ109" s="117"/>
      <c r="SZA109" s="117"/>
      <c r="SZB109" s="117"/>
      <c r="SZC109" s="117"/>
      <c r="SZD109" s="117"/>
      <c r="SZE109" s="117"/>
      <c r="SZF109" s="117"/>
      <c r="SZG109" s="117"/>
      <c r="SZH109" s="117"/>
      <c r="SZI109" s="117"/>
      <c r="SZJ109" s="117"/>
      <c r="SZK109" s="117"/>
      <c r="SZL109" s="117"/>
      <c r="SZM109" s="117"/>
      <c r="SZN109" s="117"/>
      <c r="SZO109" s="117"/>
      <c r="SZP109" s="117"/>
      <c r="SZQ109" s="117"/>
      <c r="SZR109" s="117"/>
      <c r="SZS109" s="117"/>
      <c r="SZT109" s="117"/>
      <c r="SZU109" s="117"/>
      <c r="SZV109" s="117"/>
      <c r="SZW109" s="117"/>
      <c r="SZX109" s="117"/>
      <c r="SZY109" s="117"/>
      <c r="SZZ109" s="117"/>
      <c r="TAA109" s="117"/>
      <c r="TAB109" s="117"/>
      <c r="TAC109" s="117"/>
      <c r="TAD109" s="117"/>
      <c r="TAE109" s="117"/>
      <c r="TAF109" s="117"/>
      <c r="TAG109" s="117"/>
      <c r="TAH109" s="117"/>
      <c r="TAI109" s="117"/>
      <c r="TAJ109" s="117"/>
      <c r="TAK109" s="117"/>
      <c r="TAL109" s="117"/>
      <c r="TAM109" s="117"/>
      <c r="TAN109" s="117"/>
      <c r="TAO109" s="117"/>
      <c r="TAP109" s="117"/>
      <c r="TAQ109" s="117"/>
      <c r="TAR109" s="117"/>
      <c r="TAS109" s="117"/>
      <c r="TAT109" s="117"/>
      <c r="TAU109" s="117"/>
      <c r="TAV109" s="117"/>
      <c r="TAW109" s="117"/>
      <c r="TAX109" s="117"/>
      <c r="TAY109" s="117"/>
      <c r="TAZ109" s="117"/>
      <c r="TBA109" s="117"/>
      <c r="TBB109" s="117"/>
      <c r="TBC109" s="117"/>
      <c r="TBD109" s="117"/>
      <c r="TBE109" s="117"/>
      <c r="TBF109" s="117"/>
      <c r="TBG109" s="117"/>
      <c r="TBH109" s="117"/>
      <c r="TBI109" s="117"/>
      <c r="TBJ109" s="117"/>
      <c r="TBK109" s="117"/>
      <c r="TBL109" s="117"/>
      <c r="TBM109" s="117"/>
      <c r="TBN109" s="117"/>
      <c r="TBO109" s="117"/>
      <c r="TBP109" s="117"/>
      <c r="TBQ109" s="117"/>
      <c r="TBR109" s="117"/>
      <c r="TBS109" s="117"/>
      <c r="TBT109" s="117"/>
      <c r="TBU109" s="117"/>
      <c r="TBV109" s="117"/>
      <c r="TBW109" s="117"/>
      <c r="TBX109" s="117"/>
      <c r="TBY109" s="117"/>
      <c r="TBZ109" s="117"/>
      <c r="TCA109" s="117"/>
      <c r="TCB109" s="117"/>
      <c r="TCC109" s="117"/>
      <c r="TCD109" s="117"/>
      <c r="TCE109" s="117"/>
      <c r="TCF109" s="117"/>
      <c r="TCG109" s="117"/>
      <c r="TCH109" s="117"/>
      <c r="TCI109" s="117"/>
      <c r="TCJ109" s="117"/>
      <c r="TCK109" s="117"/>
      <c r="TCL109" s="117"/>
      <c r="TCM109" s="117"/>
      <c r="TCN109" s="117"/>
      <c r="TCO109" s="117"/>
      <c r="TCP109" s="117"/>
      <c r="TCQ109" s="117"/>
      <c r="TCR109" s="117"/>
      <c r="TCS109" s="117"/>
      <c r="TCT109" s="117"/>
      <c r="TCU109" s="117"/>
      <c r="TCV109" s="117"/>
      <c r="TCW109" s="117"/>
      <c r="TCX109" s="117"/>
      <c r="TCY109" s="117"/>
      <c r="TCZ109" s="117"/>
      <c r="TDA109" s="117"/>
      <c r="TDB109" s="117"/>
      <c r="TDC109" s="117"/>
      <c r="TDD109" s="117"/>
      <c r="TDE109" s="117"/>
      <c r="TDF109" s="117"/>
      <c r="TDG109" s="117"/>
      <c r="TDH109" s="117"/>
      <c r="TDI109" s="117"/>
      <c r="TDJ109" s="117"/>
      <c r="TDK109" s="117"/>
      <c r="TDL109" s="117"/>
      <c r="TDM109" s="117"/>
      <c r="TDN109" s="117"/>
      <c r="TDO109" s="117"/>
      <c r="TDP109" s="117"/>
      <c r="TDQ109" s="117"/>
      <c r="TDR109" s="117"/>
      <c r="TDS109" s="117"/>
      <c r="TDT109" s="117"/>
      <c r="TDU109" s="117"/>
      <c r="TDV109" s="117"/>
      <c r="TDW109" s="117"/>
      <c r="TDX109" s="117"/>
      <c r="TDY109" s="117"/>
      <c r="TDZ109" s="117"/>
      <c r="TEA109" s="117"/>
      <c r="TEB109" s="117"/>
      <c r="TEC109" s="117"/>
      <c r="TED109" s="117"/>
      <c r="TEE109" s="117"/>
      <c r="TEF109" s="117"/>
      <c r="TEG109" s="117"/>
      <c r="TEH109" s="117"/>
      <c r="TEI109" s="117"/>
      <c r="TEJ109" s="117"/>
      <c r="TEK109" s="117"/>
      <c r="TEL109" s="117"/>
      <c r="TEM109" s="117"/>
      <c r="TEN109" s="117"/>
      <c r="TEO109" s="117"/>
      <c r="TEP109" s="117"/>
      <c r="TEQ109" s="117"/>
      <c r="TER109" s="117"/>
      <c r="TES109" s="117"/>
      <c r="TET109" s="117"/>
      <c r="TEU109" s="117"/>
      <c r="TEV109" s="117"/>
      <c r="TEW109" s="117"/>
      <c r="TEX109" s="117"/>
      <c r="TEY109" s="117"/>
      <c r="TEZ109" s="117"/>
      <c r="TFA109" s="117"/>
      <c r="TFB109" s="117"/>
      <c r="TFC109" s="117"/>
      <c r="TFD109" s="117"/>
      <c r="TFE109" s="117"/>
      <c r="TFF109" s="117"/>
      <c r="TFG109" s="117"/>
      <c r="TFH109" s="117"/>
      <c r="TFI109" s="117"/>
      <c r="TFJ109" s="117"/>
      <c r="TFK109" s="117"/>
      <c r="TFL109" s="117"/>
      <c r="TFM109" s="117"/>
      <c r="TFN109" s="117"/>
      <c r="TFO109" s="117"/>
      <c r="TFP109" s="117"/>
      <c r="TFQ109" s="117"/>
      <c r="TFR109" s="117"/>
      <c r="TFS109" s="117"/>
      <c r="TFT109" s="117"/>
      <c r="TFU109" s="117"/>
      <c r="TFV109" s="117"/>
      <c r="TFW109" s="117"/>
      <c r="TFX109" s="117"/>
      <c r="TFY109" s="117"/>
      <c r="TFZ109" s="117"/>
      <c r="TGA109" s="117"/>
      <c r="TGB109" s="117"/>
      <c r="TGC109" s="117"/>
      <c r="TGD109" s="117"/>
      <c r="TGE109" s="117"/>
      <c r="TGF109" s="117"/>
      <c r="TGG109" s="117"/>
      <c r="TGH109" s="117"/>
      <c r="TGI109" s="117"/>
      <c r="TGJ109" s="117"/>
      <c r="TGK109" s="117"/>
      <c r="TGL109" s="117"/>
      <c r="TGM109" s="117"/>
      <c r="TGN109" s="117"/>
      <c r="TGO109" s="117"/>
      <c r="TGP109" s="117"/>
      <c r="TGQ109" s="117"/>
      <c r="TGR109" s="117"/>
      <c r="TGS109" s="117"/>
      <c r="TGT109" s="117"/>
      <c r="TGU109" s="117"/>
      <c r="TGV109" s="117"/>
      <c r="TGW109" s="117"/>
      <c r="TGX109" s="117"/>
      <c r="TGY109" s="117"/>
      <c r="TGZ109" s="117"/>
      <c r="THA109" s="117"/>
      <c r="THB109" s="117"/>
      <c r="THC109" s="117"/>
      <c r="THD109" s="117"/>
      <c r="THE109" s="117"/>
      <c r="THF109" s="117"/>
      <c r="THG109" s="117"/>
      <c r="THH109" s="117"/>
      <c r="THI109" s="117"/>
      <c r="THJ109" s="117"/>
      <c r="THK109" s="117"/>
      <c r="THL109" s="117"/>
      <c r="THM109" s="117"/>
      <c r="THN109" s="117"/>
      <c r="THO109" s="117"/>
      <c r="THP109" s="117"/>
      <c r="THQ109" s="117"/>
      <c r="THR109" s="117"/>
      <c r="THS109" s="117"/>
      <c r="THT109" s="117"/>
      <c r="THU109" s="117"/>
      <c r="THV109" s="117"/>
      <c r="THW109" s="117"/>
      <c r="THX109" s="117"/>
      <c r="THY109" s="117"/>
      <c r="THZ109" s="117"/>
      <c r="TIA109" s="117"/>
      <c r="TIB109" s="117"/>
      <c r="TIC109" s="117"/>
      <c r="TID109" s="117"/>
      <c r="TIE109" s="117"/>
      <c r="TIF109" s="117"/>
      <c r="TIG109" s="117"/>
      <c r="TIH109" s="117"/>
      <c r="TII109" s="117"/>
      <c r="TIJ109" s="117"/>
      <c r="TIK109" s="117"/>
      <c r="TIL109" s="117"/>
      <c r="TIM109" s="117"/>
      <c r="TIN109" s="117"/>
      <c r="TIO109" s="117"/>
      <c r="TIP109" s="117"/>
      <c r="TIQ109" s="117"/>
      <c r="TIR109" s="117"/>
      <c r="TIS109" s="117"/>
      <c r="TIT109" s="117"/>
      <c r="TIU109" s="117"/>
      <c r="TIV109" s="117"/>
      <c r="TIW109" s="117"/>
      <c r="TIX109" s="117"/>
      <c r="TIY109" s="117"/>
      <c r="TIZ109" s="117"/>
      <c r="TJA109" s="117"/>
      <c r="TJB109" s="117"/>
      <c r="TJC109" s="117"/>
      <c r="TJD109" s="117"/>
      <c r="TJE109" s="117"/>
      <c r="TJF109" s="117"/>
      <c r="TJG109" s="117"/>
      <c r="TJH109" s="117"/>
      <c r="TJI109" s="117"/>
      <c r="TJJ109" s="117"/>
      <c r="TJK109" s="117"/>
      <c r="TJL109" s="117"/>
      <c r="TJM109" s="117"/>
      <c r="TJN109" s="117"/>
      <c r="TJO109" s="117"/>
      <c r="TJP109" s="117"/>
      <c r="TJQ109" s="117"/>
      <c r="TJR109" s="117"/>
      <c r="TJS109" s="117"/>
      <c r="TJT109" s="117"/>
      <c r="TJU109" s="117"/>
      <c r="TJV109" s="117"/>
      <c r="TJW109" s="117"/>
      <c r="TJX109" s="117"/>
      <c r="TJY109" s="117"/>
      <c r="TJZ109" s="117"/>
      <c r="TKA109" s="117"/>
      <c r="TKB109" s="117"/>
      <c r="TKC109" s="117"/>
      <c r="TKD109" s="117"/>
      <c r="TKE109" s="117"/>
      <c r="TKF109" s="117"/>
      <c r="TKG109" s="117"/>
      <c r="TKH109" s="117"/>
      <c r="TKI109" s="117"/>
      <c r="TKJ109" s="117"/>
      <c r="TKK109" s="117"/>
      <c r="TKL109" s="117"/>
      <c r="TKM109" s="117"/>
      <c r="TKN109" s="117"/>
      <c r="TKO109" s="117"/>
      <c r="TKP109" s="117"/>
      <c r="TKQ109" s="117"/>
      <c r="TKR109" s="117"/>
      <c r="TKS109" s="117"/>
      <c r="TKT109" s="117"/>
      <c r="TKU109" s="117"/>
      <c r="TKV109" s="117"/>
      <c r="TKW109" s="117"/>
      <c r="TKX109" s="117"/>
      <c r="TKY109" s="117"/>
      <c r="TKZ109" s="117"/>
      <c r="TLA109" s="117"/>
      <c r="TLB109" s="117"/>
      <c r="TLC109" s="117"/>
      <c r="TLD109" s="117"/>
      <c r="TLE109" s="117"/>
      <c r="TLF109" s="117"/>
      <c r="TLG109" s="117"/>
      <c r="TLH109" s="117"/>
      <c r="TLI109" s="117"/>
      <c r="TLJ109" s="117"/>
      <c r="TLK109" s="117"/>
      <c r="TLL109" s="117"/>
      <c r="TLM109" s="117"/>
      <c r="TLN109" s="117"/>
      <c r="TLO109" s="117"/>
      <c r="TLP109" s="117"/>
      <c r="TLQ109" s="117"/>
      <c r="TLR109" s="117"/>
      <c r="TLS109" s="117"/>
      <c r="TLT109" s="117"/>
      <c r="TLU109" s="117"/>
      <c r="TLV109" s="117"/>
      <c r="TLW109" s="117"/>
      <c r="TLX109" s="117"/>
      <c r="TLY109" s="117"/>
      <c r="TLZ109" s="117"/>
      <c r="TMA109" s="117"/>
      <c r="TMB109" s="117"/>
      <c r="TMC109" s="117"/>
      <c r="TMD109" s="117"/>
      <c r="TME109" s="117"/>
      <c r="TMF109" s="117"/>
      <c r="TMG109" s="117"/>
      <c r="TMH109" s="117"/>
      <c r="TMI109" s="117"/>
      <c r="TMJ109" s="117"/>
      <c r="TMK109" s="117"/>
      <c r="TML109" s="117"/>
      <c r="TMM109" s="117"/>
      <c r="TMN109" s="117"/>
      <c r="TMO109" s="117"/>
      <c r="TMP109" s="117"/>
      <c r="TMQ109" s="117"/>
      <c r="TMR109" s="117"/>
      <c r="TMS109" s="117"/>
      <c r="TMT109" s="117"/>
      <c r="TMU109" s="117"/>
      <c r="TMV109" s="117"/>
      <c r="TMW109" s="117"/>
      <c r="TMX109" s="117"/>
      <c r="TMY109" s="117"/>
      <c r="TMZ109" s="117"/>
      <c r="TNA109" s="117"/>
      <c r="TNB109" s="117"/>
      <c r="TNC109" s="117"/>
      <c r="TND109" s="117"/>
      <c r="TNE109" s="117"/>
      <c r="TNF109" s="117"/>
      <c r="TNG109" s="117"/>
      <c r="TNH109" s="117"/>
      <c r="TNI109" s="117"/>
      <c r="TNJ109" s="117"/>
      <c r="TNK109" s="117"/>
      <c r="TNL109" s="117"/>
      <c r="TNM109" s="117"/>
      <c r="TNN109" s="117"/>
      <c r="TNO109" s="117"/>
      <c r="TNP109" s="117"/>
      <c r="TNQ109" s="117"/>
      <c r="TNR109" s="117"/>
      <c r="TNS109" s="117"/>
      <c r="TNT109" s="117"/>
      <c r="TNU109" s="117"/>
      <c r="TNV109" s="117"/>
      <c r="TNW109" s="117"/>
      <c r="TNX109" s="117"/>
      <c r="TNY109" s="117"/>
      <c r="TNZ109" s="117"/>
      <c r="TOA109" s="117"/>
      <c r="TOB109" s="117"/>
      <c r="TOC109" s="117"/>
      <c r="TOD109" s="117"/>
      <c r="TOE109" s="117"/>
      <c r="TOF109" s="117"/>
      <c r="TOG109" s="117"/>
      <c r="TOH109" s="117"/>
      <c r="TOI109" s="117"/>
      <c r="TOJ109" s="117"/>
      <c r="TOK109" s="117"/>
      <c r="TOL109" s="117"/>
      <c r="TOM109" s="117"/>
      <c r="TON109" s="117"/>
      <c r="TOO109" s="117"/>
      <c r="TOP109" s="117"/>
      <c r="TOQ109" s="117"/>
      <c r="TOR109" s="117"/>
      <c r="TOS109" s="117"/>
      <c r="TOT109" s="117"/>
      <c r="TOU109" s="117"/>
      <c r="TOV109" s="117"/>
      <c r="TOW109" s="117"/>
      <c r="TOX109" s="117"/>
      <c r="TOY109" s="117"/>
      <c r="TOZ109" s="117"/>
      <c r="TPA109" s="117"/>
      <c r="TPB109" s="117"/>
      <c r="TPC109" s="117"/>
      <c r="TPD109" s="117"/>
      <c r="TPE109" s="117"/>
      <c r="TPF109" s="117"/>
      <c r="TPG109" s="117"/>
      <c r="TPH109" s="117"/>
      <c r="TPI109" s="117"/>
      <c r="TPJ109" s="117"/>
      <c r="TPK109" s="117"/>
      <c r="TPL109" s="117"/>
      <c r="TPM109" s="117"/>
      <c r="TPN109" s="117"/>
      <c r="TPO109" s="117"/>
      <c r="TPP109" s="117"/>
      <c r="TPQ109" s="117"/>
      <c r="TPR109" s="117"/>
      <c r="TPS109" s="117"/>
      <c r="TPT109" s="117"/>
      <c r="TPU109" s="117"/>
      <c r="TPV109" s="117"/>
      <c r="TPW109" s="117"/>
      <c r="TPX109" s="117"/>
      <c r="TPY109" s="117"/>
      <c r="TPZ109" s="117"/>
      <c r="TQA109" s="117"/>
      <c r="TQB109" s="117"/>
      <c r="TQC109" s="117"/>
      <c r="TQD109" s="117"/>
      <c r="TQE109" s="117"/>
      <c r="TQF109" s="117"/>
      <c r="TQG109" s="117"/>
      <c r="TQH109" s="117"/>
      <c r="TQI109" s="117"/>
      <c r="TQJ109" s="117"/>
      <c r="TQK109" s="117"/>
      <c r="TQL109" s="117"/>
      <c r="TQM109" s="117"/>
      <c r="TQN109" s="117"/>
      <c r="TQO109" s="117"/>
      <c r="TQP109" s="117"/>
      <c r="TQQ109" s="117"/>
      <c r="TQR109" s="117"/>
      <c r="TQS109" s="117"/>
      <c r="TQT109" s="117"/>
      <c r="TQU109" s="117"/>
      <c r="TQV109" s="117"/>
      <c r="TQW109" s="117"/>
      <c r="TQX109" s="117"/>
      <c r="TQY109" s="117"/>
      <c r="TQZ109" s="117"/>
      <c r="TRA109" s="117"/>
      <c r="TRB109" s="117"/>
      <c r="TRC109" s="117"/>
      <c r="TRD109" s="117"/>
      <c r="TRE109" s="117"/>
      <c r="TRF109" s="117"/>
      <c r="TRG109" s="117"/>
      <c r="TRH109" s="117"/>
      <c r="TRI109" s="117"/>
      <c r="TRJ109" s="117"/>
      <c r="TRK109" s="117"/>
      <c r="TRL109" s="117"/>
      <c r="TRM109" s="117"/>
      <c r="TRN109" s="117"/>
      <c r="TRO109" s="117"/>
      <c r="TRP109" s="117"/>
      <c r="TRQ109" s="117"/>
      <c r="TRR109" s="117"/>
      <c r="TRS109" s="117"/>
      <c r="TRT109" s="117"/>
      <c r="TRU109" s="117"/>
      <c r="TRV109" s="117"/>
      <c r="TRW109" s="117"/>
      <c r="TRX109" s="117"/>
      <c r="TRY109" s="117"/>
      <c r="TRZ109" s="117"/>
      <c r="TSA109" s="117"/>
      <c r="TSB109" s="117"/>
      <c r="TSC109" s="117"/>
      <c r="TSD109" s="117"/>
      <c r="TSE109" s="117"/>
      <c r="TSF109" s="117"/>
      <c r="TSG109" s="117"/>
      <c r="TSH109" s="117"/>
      <c r="TSI109" s="117"/>
      <c r="TSJ109" s="117"/>
      <c r="TSK109" s="117"/>
      <c r="TSL109" s="117"/>
      <c r="TSM109" s="117"/>
      <c r="TSN109" s="117"/>
      <c r="TSO109" s="117"/>
      <c r="TSP109" s="117"/>
      <c r="TSQ109" s="117"/>
      <c r="TSR109" s="117"/>
      <c r="TSS109" s="117"/>
      <c r="TST109" s="117"/>
      <c r="TSU109" s="117"/>
      <c r="TSV109" s="117"/>
      <c r="TSW109" s="117"/>
      <c r="TSX109" s="117"/>
      <c r="TSY109" s="117"/>
      <c r="TSZ109" s="117"/>
      <c r="TTA109" s="117"/>
      <c r="TTB109" s="117"/>
      <c r="TTC109" s="117"/>
      <c r="TTD109" s="117"/>
      <c r="TTE109" s="117"/>
      <c r="TTF109" s="117"/>
      <c r="TTG109" s="117"/>
      <c r="TTH109" s="117"/>
      <c r="TTI109" s="117"/>
      <c r="TTJ109" s="117"/>
      <c r="TTK109" s="117"/>
      <c r="TTL109" s="117"/>
      <c r="TTM109" s="117"/>
      <c r="TTN109" s="117"/>
      <c r="TTO109" s="117"/>
      <c r="TTP109" s="117"/>
      <c r="TTQ109" s="117"/>
      <c r="TTR109" s="117"/>
      <c r="TTS109" s="117"/>
      <c r="TTT109" s="117"/>
      <c r="TTU109" s="117"/>
      <c r="TTV109" s="117"/>
      <c r="TTW109" s="117"/>
      <c r="TTX109" s="117"/>
      <c r="TTY109" s="117"/>
      <c r="TTZ109" s="117"/>
      <c r="TUA109" s="117"/>
      <c r="TUB109" s="117"/>
      <c r="TUC109" s="117"/>
      <c r="TUD109" s="117"/>
      <c r="TUE109" s="117"/>
      <c r="TUF109" s="117"/>
      <c r="TUG109" s="117"/>
      <c r="TUH109" s="117"/>
      <c r="TUI109" s="117"/>
      <c r="TUJ109" s="117"/>
      <c r="TUK109" s="117"/>
      <c r="TUL109" s="117"/>
      <c r="TUM109" s="117"/>
      <c r="TUN109" s="117"/>
      <c r="TUO109" s="117"/>
      <c r="TUP109" s="117"/>
      <c r="TUQ109" s="117"/>
      <c r="TUR109" s="117"/>
      <c r="TUS109" s="117"/>
      <c r="TUT109" s="117"/>
      <c r="TUU109" s="117"/>
      <c r="TUV109" s="117"/>
      <c r="TUW109" s="117"/>
      <c r="TUX109" s="117"/>
      <c r="TUY109" s="117"/>
      <c r="TUZ109" s="117"/>
      <c r="TVA109" s="117"/>
      <c r="TVB109" s="117"/>
      <c r="TVC109" s="117"/>
      <c r="TVD109" s="117"/>
      <c r="TVE109" s="117"/>
      <c r="TVF109" s="117"/>
      <c r="TVG109" s="117"/>
      <c r="TVH109" s="117"/>
      <c r="TVI109" s="117"/>
      <c r="TVJ109" s="117"/>
      <c r="TVK109" s="117"/>
      <c r="TVL109" s="117"/>
      <c r="TVM109" s="117"/>
      <c r="TVN109" s="117"/>
      <c r="TVO109" s="117"/>
      <c r="TVP109" s="117"/>
      <c r="TVQ109" s="117"/>
      <c r="TVR109" s="117"/>
      <c r="TVS109" s="117"/>
      <c r="TVT109" s="117"/>
      <c r="TVU109" s="117"/>
      <c r="TVV109" s="117"/>
      <c r="TVW109" s="117"/>
      <c r="TVX109" s="117"/>
      <c r="TVY109" s="117"/>
      <c r="TVZ109" s="117"/>
      <c r="TWA109" s="117"/>
      <c r="TWB109" s="117"/>
      <c r="TWC109" s="117"/>
      <c r="TWD109" s="117"/>
      <c r="TWE109" s="117"/>
      <c r="TWF109" s="117"/>
      <c r="TWG109" s="117"/>
      <c r="TWH109" s="117"/>
      <c r="TWI109" s="117"/>
      <c r="TWJ109" s="117"/>
      <c r="TWK109" s="117"/>
      <c r="TWL109" s="117"/>
      <c r="TWM109" s="117"/>
      <c r="TWN109" s="117"/>
      <c r="TWO109" s="117"/>
      <c r="TWP109" s="117"/>
      <c r="TWQ109" s="117"/>
      <c r="TWR109" s="117"/>
      <c r="TWS109" s="117"/>
      <c r="TWT109" s="117"/>
      <c r="TWU109" s="117"/>
      <c r="TWV109" s="117"/>
      <c r="TWW109" s="117"/>
      <c r="TWX109" s="117"/>
      <c r="TWY109" s="117"/>
      <c r="TWZ109" s="117"/>
      <c r="TXA109" s="117"/>
      <c r="TXB109" s="117"/>
      <c r="TXC109" s="117"/>
      <c r="TXD109" s="117"/>
      <c r="TXE109" s="117"/>
      <c r="TXF109" s="117"/>
      <c r="TXG109" s="117"/>
      <c r="TXH109" s="117"/>
      <c r="TXI109" s="117"/>
      <c r="TXJ109" s="117"/>
      <c r="TXK109" s="117"/>
      <c r="TXL109" s="117"/>
      <c r="TXM109" s="117"/>
      <c r="TXN109" s="117"/>
      <c r="TXO109" s="117"/>
      <c r="TXP109" s="117"/>
      <c r="TXQ109" s="117"/>
      <c r="TXR109" s="117"/>
      <c r="TXS109" s="117"/>
      <c r="TXT109" s="117"/>
      <c r="TXU109" s="117"/>
      <c r="TXV109" s="117"/>
      <c r="TXW109" s="117"/>
      <c r="TXX109" s="117"/>
      <c r="TXY109" s="117"/>
      <c r="TXZ109" s="117"/>
      <c r="TYA109" s="117"/>
      <c r="TYB109" s="117"/>
      <c r="TYC109" s="117"/>
      <c r="TYD109" s="117"/>
      <c r="TYE109" s="117"/>
      <c r="TYF109" s="117"/>
      <c r="TYG109" s="117"/>
      <c r="TYH109" s="117"/>
      <c r="TYI109" s="117"/>
      <c r="TYJ109" s="117"/>
      <c r="TYK109" s="117"/>
      <c r="TYL109" s="117"/>
      <c r="TYM109" s="117"/>
      <c r="TYN109" s="117"/>
      <c r="TYO109" s="117"/>
      <c r="TYP109" s="117"/>
      <c r="TYQ109" s="117"/>
      <c r="TYR109" s="117"/>
      <c r="TYS109" s="117"/>
      <c r="TYT109" s="117"/>
      <c r="TYU109" s="117"/>
      <c r="TYV109" s="117"/>
      <c r="TYW109" s="117"/>
      <c r="TYX109" s="117"/>
      <c r="TYY109" s="117"/>
      <c r="TYZ109" s="117"/>
      <c r="TZA109" s="117"/>
      <c r="TZB109" s="117"/>
      <c r="TZC109" s="117"/>
      <c r="TZD109" s="117"/>
      <c r="TZE109" s="117"/>
      <c r="TZF109" s="117"/>
      <c r="TZG109" s="117"/>
      <c r="TZH109" s="117"/>
      <c r="TZI109" s="117"/>
      <c r="TZJ109" s="117"/>
      <c r="TZK109" s="117"/>
      <c r="TZL109" s="117"/>
      <c r="TZM109" s="117"/>
      <c r="TZN109" s="117"/>
      <c r="TZO109" s="117"/>
      <c r="TZP109" s="117"/>
      <c r="TZQ109" s="117"/>
      <c r="TZR109" s="117"/>
      <c r="TZS109" s="117"/>
      <c r="TZT109" s="117"/>
      <c r="TZU109" s="117"/>
      <c r="TZV109" s="117"/>
      <c r="TZW109" s="117"/>
      <c r="TZX109" s="117"/>
      <c r="TZY109" s="117"/>
      <c r="TZZ109" s="117"/>
      <c r="UAA109" s="117"/>
      <c r="UAB109" s="117"/>
      <c r="UAC109" s="117"/>
      <c r="UAD109" s="117"/>
      <c r="UAE109" s="117"/>
      <c r="UAF109" s="117"/>
      <c r="UAG109" s="117"/>
      <c r="UAH109" s="117"/>
      <c r="UAI109" s="117"/>
      <c r="UAJ109" s="117"/>
      <c r="UAK109" s="117"/>
      <c r="UAL109" s="117"/>
      <c r="UAM109" s="117"/>
      <c r="UAN109" s="117"/>
      <c r="UAO109" s="117"/>
      <c r="UAP109" s="117"/>
      <c r="UAQ109" s="117"/>
      <c r="UAR109" s="117"/>
      <c r="UAS109" s="117"/>
      <c r="UAT109" s="117"/>
      <c r="UAU109" s="117"/>
      <c r="UAV109" s="117"/>
      <c r="UAW109" s="117"/>
      <c r="UAX109" s="117"/>
      <c r="UAY109" s="117"/>
      <c r="UAZ109" s="117"/>
      <c r="UBA109" s="117"/>
      <c r="UBB109" s="117"/>
      <c r="UBC109" s="117"/>
      <c r="UBD109" s="117"/>
      <c r="UBE109" s="117"/>
      <c r="UBF109" s="117"/>
      <c r="UBG109" s="117"/>
      <c r="UBH109" s="117"/>
      <c r="UBI109" s="117"/>
      <c r="UBJ109" s="117"/>
      <c r="UBK109" s="117"/>
      <c r="UBL109" s="117"/>
      <c r="UBM109" s="117"/>
      <c r="UBN109" s="117"/>
      <c r="UBO109" s="117"/>
      <c r="UBP109" s="117"/>
      <c r="UBQ109" s="117"/>
      <c r="UBR109" s="117"/>
      <c r="UBS109" s="117"/>
      <c r="UBT109" s="117"/>
      <c r="UBU109" s="117"/>
      <c r="UBV109" s="117"/>
      <c r="UBW109" s="117"/>
      <c r="UBX109" s="117"/>
      <c r="UBY109" s="117"/>
      <c r="UBZ109" s="117"/>
      <c r="UCA109" s="117"/>
      <c r="UCB109" s="117"/>
      <c r="UCC109" s="117"/>
      <c r="UCD109" s="117"/>
      <c r="UCE109" s="117"/>
      <c r="UCF109" s="117"/>
      <c r="UCG109" s="117"/>
      <c r="UCH109" s="117"/>
      <c r="UCI109" s="117"/>
      <c r="UCJ109" s="117"/>
      <c r="UCK109" s="117"/>
      <c r="UCL109" s="117"/>
      <c r="UCM109" s="117"/>
      <c r="UCN109" s="117"/>
      <c r="UCO109" s="117"/>
      <c r="UCP109" s="117"/>
      <c r="UCQ109" s="117"/>
      <c r="UCR109" s="117"/>
      <c r="UCS109" s="117"/>
      <c r="UCT109" s="117"/>
      <c r="UCU109" s="117"/>
      <c r="UCV109" s="117"/>
      <c r="UCW109" s="117"/>
      <c r="UCX109" s="117"/>
      <c r="UCY109" s="117"/>
      <c r="UCZ109" s="117"/>
      <c r="UDA109" s="117"/>
      <c r="UDB109" s="117"/>
      <c r="UDC109" s="117"/>
      <c r="UDD109" s="117"/>
      <c r="UDE109" s="117"/>
      <c r="UDF109" s="117"/>
      <c r="UDG109" s="117"/>
      <c r="UDH109" s="117"/>
      <c r="UDI109" s="117"/>
      <c r="UDJ109" s="117"/>
      <c r="UDK109" s="117"/>
      <c r="UDL109" s="117"/>
      <c r="UDM109" s="117"/>
      <c r="UDN109" s="117"/>
      <c r="UDO109" s="117"/>
      <c r="UDP109" s="117"/>
      <c r="UDQ109" s="117"/>
      <c r="UDR109" s="117"/>
      <c r="UDS109" s="117"/>
      <c r="UDT109" s="117"/>
      <c r="UDU109" s="117"/>
      <c r="UDV109" s="117"/>
      <c r="UDW109" s="117"/>
      <c r="UDX109" s="117"/>
      <c r="UDY109" s="117"/>
      <c r="UDZ109" s="117"/>
      <c r="UEA109" s="117"/>
      <c r="UEB109" s="117"/>
      <c r="UEC109" s="117"/>
      <c r="UED109" s="117"/>
      <c r="UEE109" s="117"/>
      <c r="UEF109" s="117"/>
      <c r="UEG109" s="117"/>
      <c r="UEH109" s="117"/>
      <c r="UEI109" s="117"/>
      <c r="UEJ109" s="117"/>
      <c r="UEK109" s="117"/>
      <c r="UEL109" s="117"/>
      <c r="UEM109" s="117"/>
      <c r="UEN109" s="117"/>
      <c r="UEO109" s="117"/>
      <c r="UEP109" s="117"/>
      <c r="UEQ109" s="117"/>
      <c r="UER109" s="117"/>
      <c r="UES109" s="117"/>
      <c r="UET109" s="117"/>
      <c r="UEU109" s="117"/>
      <c r="UEV109" s="117"/>
      <c r="UEW109" s="117"/>
      <c r="UEX109" s="117"/>
      <c r="UEY109" s="117"/>
      <c r="UEZ109" s="117"/>
      <c r="UFA109" s="117"/>
      <c r="UFB109" s="117"/>
      <c r="UFC109" s="117"/>
      <c r="UFD109" s="117"/>
      <c r="UFE109" s="117"/>
      <c r="UFF109" s="117"/>
      <c r="UFG109" s="117"/>
      <c r="UFH109" s="117"/>
      <c r="UFI109" s="117"/>
      <c r="UFJ109" s="117"/>
      <c r="UFK109" s="117"/>
      <c r="UFL109" s="117"/>
      <c r="UFM109" s="117"/>
      <c r="UFN109" s="117"/>
      <c r="UFO109" s="117"/>
      <c r="UFP109" s="117"/>
      <c r="UFQ109" s="117"/>
      <c r="UFR109" s="117"/>
      <c r="UFS109" s="117"/>
      <c r="UFT109" s="117"/>
      <c r="UFU109" s="117"/>
      <c r="UFV109" s="117"/>
      <c r="UFW109" s="117"/>
      <c r="UFX109" s="117"/>
      <c r="UFY109" s="117"/>
      <c r="UFZ109" s="117"/>
      <c r="UGA109" s="117"/>
      <c r="UGB109" s="117"/>
      <c r="UGC109" s="117"/>
      <c r="UGD109" s="117"/>
      <c r="UGE109" s="117"/>
      <c r="UGF109" s="117"/>
      <c r="UGG109" s="117"/>
      <c r="UGH109" s="117"/>
      <c r="UGI109" s="117"/>
      <c r="UGJ109" s="117"/>
      <c r="UGK109" s="117"/>
      <c r="UGL109" s="117"/>
      <c r="UGM109" s="117"/>
      <c r="UGN109" s="117"/>
      <c r="UGO109" s="117"/>
      <c r="UGP109" s="117"/>
      <c r="UGQ109" s="117"/>
      <c r="UGR109" s="117"/>
      <c r="UGS109" s="117"/>
      <c r="UGT109" s="117"/>
      <c r="UGU109" s="117"/>
      <c r="UGV109" s="117"/>
      <c r="UGW109" s="117"/>
      <c r="UGX109" s="117"/>
      <c r="UGY109" s="117"/>
      <c r="UGZ109" s="117"/>
      <c r="UHA109" s="117"/>
      <c r="UHB109" s="117"/>
      <c r="UHC109" s="117"/>
      <c r="UHD109" s="117"/>
      <c r="UHE109" s="117"/>
      <c r="UHF109" s="117"/>
      <c r="UHG109" s="117"/>
      <c r="UHH109" s="117"/>
      <c r="UHI109" s="117"/>
      <c r="UHJ109" s="117"/>
      <c r="UHK109" s="117"/>
      <c r="UHL109" s="117"/>
      <c r="UHM109" s="117"/>
      <c r="UHN109" s="117"/>
      <c r="UHO109" s="117"/>
      <c r="UHP109" s="117"/>
      <c r="UHQ109" s="117"/>
      <c r="UHR109" s="117"/>
      <c r="UHS109" s="117"/>
      <c r="UHT109" s="117"/>
      <c r="UHU109" s="117"/>
      <c r="UHV109" s="117"/>
      <c r="UHW109" s="117"/>
      <c r="UHX109" s="117"/>
      <c r="UHY109" s="117"/>
      <c r="UHZ109" s="117"/>
      <c r="UIA109" s="117"/>
      <c r="UIB109" s="117"/>
      <c r="UIC109" s="117"/>
      <c r="UID109" s="117"/>
      <c r="UIE109" s="117"/>
      <c r="UIF109" s="117"/>
      <c r="UIG109" s="117"/>
      <c r="UIH109" s="117"/>
      <c r="UII109" s="117"/>
      <c r="UIJ109" s="117"/>
      <c r="UIK109" s="117"/>
      <c r="UIL109" s="117"/>
      <c r="UIM109" s="117"/>
      <c r="UIN109" s="117"/>
      <c r="UIO109" s="117"/>
      <c r="UIP109" s="117"/>
      <c r="UIQ109" s="117"/>
      <c r="UIR109" s="117"/>
      <c r="UIS109" s="117"/>
      <c r="UIT109" s="117"/>
      <c r="UIU109" s="117"/>
      <c r="UIV109" s="117"/>
      <c r="UIW109" s="117"/>
      <c r="UIX109" s="117"/>
      <c r="UIY109" s="117"/>
      <c r="UIZ109" s="117"/>
      <c r="UJA109" s="117"/>
      <c r="UJB109" s="117"/>
      <c r="UJC109" s="117"/>
      <c r="UJD109" s="117"/>
      <c r="UJE109" s="117"/>
      <c r="UJF109" s="117"/>
      <c r="UJG109" s="117"/>
      <c r="UJH109" s="117"/>
      <c r="UJI109" s="117"/>
      <c r="UJJ109" s="117"/>
      <c r="UJK109" s="117"/>
      <c r="UJL109" s="117"/>
      <c r="UJM109" s="117"/>
      <c r="UJN109" s="117"/>
      <c r="UJO109" s="117"/>
      <c r="UJP109" s="117"/>
      <c r="UJQ109" s="117"/>
      <c r="UJR109" s="117"/>
      <c r="UJS109" s="117"/>
      <c r="UJT109" s="117"/>
      <c r="UJU109" s="117"/>
      <c r="UJV109" s="117"/>
      <c r="UJW109" s="117"/>
      <c r="UJX109" s="117"/>
      <c r="UJY109" s="117"/>
      <c r="UJZ109" s="117"/>
      <c r="UKA109" s="117"/>
      <c r="UKB109" s="117"/>
      <c r="UKC109" s="117"/>
      <c r="UKD109" s="117"/>
      <c r="UKE109" s="117"/>
      <c r="UKF109" s="117"/>
      <c r="UKG109" s="117"/>
      <c r="UKH109" s="117"/>
      <c r="UKI109" s="117"/>
      <c r="UKJ109" s="117"/>
      <c r="UKK109" s="117"/>
      <c r="UKL109" s="117"/>
      <c r="UKM109" s="117"/>
      <c r="UKN109" s="117"/>
      <c r="UKO109" s="117"/>
      <c r="UKP109" s="117"/>
      <c r="UKQ109" s="117"/>
      <c r="UKR109" s="117"/>
      <c r="UKS109" s="117"/>
      <c r="UKT109" s="117"/>
      <c r="UKU109" s="117"/>
      <c r="UKV109" s="117"/>
      <c r="UKW109" s="117"/>
      <c r="UKX109" s="117"/>
      <c r="UKY109" s="117"/>
      <c r="UKZ109" s="117"/>
      <c r="ULA109" s="117"/>
      <c r="ULB109" s="117"/>
      <c r="ULC109" s="117"/>
      <c r="ULD109" s="117"/>
      <c r="ULE109" s="117"/>
      <c r="ULF109" s="117"/>
      <c r="ULG109" s="117"/>
      <c r="ULH109" s="117"/>
      <c r="ULI109" s="117"/>
      <c r="ULJ109" s="117"/>
      <c r="ULK109" s="117"/>
      <c r="ULL109" s="117"/>
      <c r="ULM109" s="117"/>
      <c r="ULN109" s="117"/>
      <c r="ULO109" s="117"/>
      <c r="ULP109" s="117"/>
      <c r="ULQ109" s="117"/>
      <c r="ULR109" s="117"/>
      <c r="ULS109" s="117"/>
      <c r="ULT109" s="117"/>
      <c r="ULU109" s="117"/>
      <c r="ULV109" s="117"/>
      <c r="ULW109" s="117"/>
      <c r="ULX109" s="117"/>
      <c r="ULY109" s="117"/>
      <c r="ULZ109" s="117"/>
      <c r="UMA109" s="117"/>
      <c r="UMB109" s="117"/>
      <c r="UMC109" s="117"/>
      <c r="UMD109" s="117"/>
      <c r="UME109" s="117"/>
      <c r="UMF109" s="117"/>
      <c r="UMG109" s="117"/>
      <c r="UMH109" s="117"/>
      <c r="UMI109" s="117"/>
      <c r="UMJ109" s="117"/>
      <c r="UMK109" s="117"/>
      <c r="UML109" s="117"/>
      <c r="UMM109" s="117"/>
      <c r="UMN109" s="117"/>
      <c r="UMO109" s="117"/>
      <c r="UMP109" s="117"/>
      <c r="UMQ109" s="117"/>
      <c r="UMR109" s="117"/>
      <c r="UMS109" s="117"/>
      <c r="UMT109" s="117"/>
      <c r="UMU109" s="117"/>
      <c r="UMV109" s="117"/>
      <c r="UMW109" s="117"/>
      <c r="UMX109" s="117"/>
      <c r="UMY109" s="117"/>
      <c r="UMZ109" s="117"/>
      <c r="UNA109" s="117"/>
      <c r="UNB109" s="117"/>
      <c r="UNC109" s="117"/>
      <c r="UND109" s="117"/>
      <c r="UNE109" s="117"/>
      <c r="UNF109" s="117"/>
      <c r="UNG109" s="117"/>
      <c r="UNH109" s="117"/>
      <c r="UNI109" s="117"/>
      <c r="UNJ109" s="117"/>
      <c r="UNK109" s="117"/>
      <c r="UNL109" s="117"/>
      <c r="UNM109" s="117"/>
      <c r="UNN109" s="117"/>
      <c r="UNO109" s="117"/>
      <c r="UNP109" s="117"/>
      <c r="UNQ109" s="117"/>
      <c r="UNR109" s="117"/>
      <c r="UNS109" s="117"/>
      <c r="UNT109" s="117"/>
      <c r="UNU109" s="117"/>
      <c r="UNV109" s="117"/>
      <c r="UNW109" s="117"/>
      <c r="UNX109" s="117"/>
      <c r="UNY109" s="117"/>
      <c r="UNZ109" s="117"/>
      <c r="UOA109" s="117"/>
      <c r="UOB109" s="117"/>
      <c r="UOC109" s="117"/>
      <c r="UOD109" s="117"/>
      <c r="UOE109" s="117"/>
      <c r="UOF109" s="117"/>
      <c r="UOG109" s="117"/>
      <c r="UOH109" s="117"/>
      <c r="UOI109" s="117"/>
      <c r="UOJ109" s="117"/>
      <c r="UOK109" s="117"/>
      <c r="UOL109" s="117"/>
      <c r="UOM109" s="117"/>
      <c r="UON109" s="117"/>
      <c r="UOO109" s="117"/>
      <c r="UOP109" s="117"/>
      <c r="UOQ109" s="117"/>
      <c r="UOR109" s="117"/>
      <c r="UOS109" s="117"/>
      <c r="UOT109" s="117"/>
      <c r="UOU109" s="117"/>
      <c r="UOV109" s="117"/>
      <c r="UOW109" s="117"/>
      <c r="UOX109" s="117"/>
      <c r="UOY109" s="117"/>
      <c r="UOZ109" s="117"/>
      <c r="UPA109" s="117"/>
      <c r="UPB109" s="117"/>
      <c r="UPC109" s="117"/>
      <c r="UPD109" s="117"/>
      <c r="UPE109" s="117"/>
      <c r="UPF109" s="117"/>
      <c r="UPG109" s="117"/>
      <c r="UPH109" s="117"/>
      <c r="UPI109" s="117"/>
      <c r="UPJ109" s="117"/>
      <c r="UPK109" s="117"/>
      <c r="UPL109" s="117"/>
      <c r="UPM109" s="117"/>
      <c r="UPN109" s="117"/>
      <c r="UPO109" s="117"/>
      <c r="UPP109" s="117"/>
      <c r="UPQ109" s="117"/>
      <c r="UPR109" s="117"/>
      <c r="UPS109" s="117"/>
      <c r="UPT109" s="117"/>
      <c r="UPU109" s="117"/>
      <c r="UPV109" s="117"/>
      <c r="UPW109" s="117"/>
      <c r="UPX109" s="117"/>
      <c r="UPY109" s="117"/>
      <c r="UPZ109" s="117"/>
      <c r="UQA109" s="117"/>
      <c r="UQB109" s="117"/>
      <c r="UQC109" s="117"/>
      <c r="UQD109" s="117"/>
      <c r="UQE109" s="117"/>
      <c r="UQF109" s="117"/>
      <c r="UQG109" s="117"/>
      <c r="UQH109" s="117"/>
      <c r="UQI109" s="117"/>
      <c r="UQJ109" s="117"/>
      <c r="UQK109" s="117"/>
      <c r="UQL109" s="117"/>
      <c r="UQM109" s="117"/>
      <c r="UQN109" s="117"/>
      <c r="UQO109" s="117"/>
      <c r="UQP109" s="117"/>
      <c r="UQQ109" s="117"/>
      <c r="UQR109" s="117"/>
      <c r="UQS109" s="117"/>
      <c r="UQT109" s="117"/>
      <c r="UQU109" s="117"/>
      <c r="UQV109" s="117"/>
      <c r="UQW109" s="117"/>
      <c r="UQX109" s="117"/>
      <c r="UQY109" s="117"/>
      <c r="UQZ109" s="117"/>
      <c r="URA109" s="117"/>
      <c r="URB109" s="117"/>
      <c r="URC109" s="117"/>
      <c r="URD109" s="117"/>
      <c r="URE109" s="117"/>
      <c r="URF109" s="117"/>
      <c r="URG109" s="117"/>
      <c r="URH109" s="117"/>
      <c r="URI109" s="117"/>
      <c r="URJ109" s="117"/>
      <c r="URK109" s="117"/>
      <c r="URL109" s="117"/>
      <c r="URM109" s="117"/>
      <c r="URN109" s="117"/>
      <c r="URO109" s="117"/>
      <c r="URP109" s="117"/>
      <c r="URQ109" s="117"/>
      <c r="URR109" s="117"/>
      <c r="URS109" s="117"/>
      <c r="URT109" s="117"/>
      <c r="URU109" s="117"/>
      <c r="URV109" s="117"/>
      <c r="URW109" s="117"/>
      <c r="URX109" s="117"/>
      <c r="URY109" s="117"/>
      <c r="URZ109" s="117"/>
      <c r="USA109" s="117"/>
      <c r="USB109" s="117"/>
      <c r="USC109" s="117"/>
      <c r="USD109" s="117"/>
      <c r="USE109" s="117"/>
      <c r="USF109" s="117"/>
      <c r="USG109" s="117"/>
      <c r="USH109" s="117"/>
      <c r="USI109" s="117"/>
      <c r="USJ109" s="117"/>
      <c r="USK109" s="117"/>
      <c r="USL109" s="117"/>
      <c r="USM109" s="117"/>
      <c r="USN109" s="117"/>
      <c r="USO109" s="117"/>
      <c r="USP109" s="117"/>
      <c r="USQ109" s="117"/>
      <c r="USR109" s="117"/>
      <c r="USS109" s="117"/>
      <c r="UST109" s="117"/>
      <c r="USU109" s="117"/>
      <c r="USV109" s="117"/>
      <c r="USW109" s="117"/>
      <c r="USX109" s="117"/>
      <c r="USY109" s="117"/>
      <c r="USZ109" s="117"/>
      <c r="UTA109" s="117"/>
      <c r="UTB109" s="117"/>
      <c r="UTC109" s="117"/>
      <c r="UTD109" s="117"/>
      <c r="UTE109" s="117"/>
      <c r="UTF109" s="117"/>
      <c r="UTG109" s="117"/>
      <c r="UTH109" s="117"/>
      <c r="UTI109" s="117"/>
      <c r="UTJ109" s="117"/>
      <c r="UTK109" s="117"/>
      <c r="UTL109" s="117"/>
      <c r="UTM109" s="117"/>
      <c r="UTN109" s="117"/>
      <c r="UTO109" s="117"/>
      <c r="UTP109" s="117"/>
      <c r="UTQ109" s="117"/>
      <c r="UTR109" s="117"/>
      <c r="UTS109" s="117"/>
      <c r="UTT109" s="117"/>
      <c r="UTU109" s="117"/>
      <c r="UTV109" s="117"/>
      <c r="UTW109" s="117"/>
      <c r="UTX109" s="117"/>
      <c r="UTY109" s="117"/>
      <c r="UTZ109" s="117"/>
      <c r="UUA109" s="117"/>
      <c r="UUB109" s="117"/>
      <c r="UUC109" s="117"/>
      <c r="UUD109" s="117"/>
      <c r="UUE109" s="117"/>
      <c r="UUF109" s="117"/>
      <c r="UUG109" s="117"/>
      <c r="UUH109" s="117"/>
      <c r="UUI109" s="117"/>
      <c r="UUJ109" s="117"/>
      <c r="UUK109" s="117"/>
      <c r="UUL109" s="117"/>
      <c r="UUM109" s="117"/>
      <c r="UUN109" s="117"/>
      <c r="UUO109" s="117"/>
      <c r="UUP109" s="117"/>
      <c r="UUQ109" s="117"/>
      <c r="UUR109" s="117"/>
      <c r="UUS109" s="117"/>
      <c r="UUT109" s="117"/>
      <c r="UUU109" s="117"/>
      <c r="UUV109" s="117"/>
      <c r="UUW109" s="117"/>
      <c r="UUX109" s="117"/>
      <c r="UUY109" s="117"/>
      <c r="UUZ109" s="117"/>
      <c r="UVA109" s="117"/>
      <c r="UVB109" s="117"/>
      <c r="UVC109" s="117"/>
      <c r="UVD109" s="117"/>
      <c r="UVE109" s="117"/>
      <c r="UVF109" s="117"/>
      <c r="UVG109" s="117"/>
      <c r="UVH109" s="117"/>
      <c r="UVI109" s="117"/>
      <c r="UVJ109" s="117"/>
      <c r="UVK109" s="117"/>
      <c r="UVL109" s="117"/>
      <c r="UVM109" s="117"/>
      <c r="UVN109" s="117"/>
      <c r="UVO109" s="117"/>
      <c r="UVP109" s="117"/>
      <c r="UVQ109" s="117"/>
      <c r="UVR109" s="117"/>
      <c r="UVS109" s="117"/>
      <c r="UVT109" s="117"/>
      <c r="UVU109" s="117"/>
      <c r="UVV109" s="117"/>
      <c r="UVW109" s="117"/>
      <c r="UVX109" s="117"/>
      <c r="UVY109" s="117"/>
      <c r="UVZ109" s="117"/>
      <c r="UWA109" s="117"/>
      <c r="UWB109" s="117"/>
      <c r="UWC109" s="117"/>
      <c r="UWD109" s="117"/>
      <c r="UWE109" s="117"/>
      <c r="UWF109" s="117"/>
      <c r="UWG109" s="117"/>
      <c r="UWH109" s="117"/>
      <c r="UWI109" s="117"/>
      <c r="UWJ109" s="117"/>
      <c r="UWK109" s="117"/>
      <c r="UWL109" s="117"/>
      <c r="UWM109" s="117"/>
      <c r="UWN109" s="117"/>
      <c r="UWO109" s="117"/>
      <c r="UWP109" s="117"/>
      <c r="UWQ109" s="117"/>
      <c r="UWR109" s="117"/>
      <c r="UWS109" s="117"/>
      <c r="UWT109" s="117"/>
      <c r="UWU109" s="117"/>
      <c r="UWV109" s="117"/>
      <c r="UWW109" s="117"/>
      <c r="UWX109" s="117"/>
      <c r="UWY109" s="117"/>
      <c r="UWZ109" s="117"/>
      <c r="UXA109" s="117"/>
      <c r="UXB109" s="117"/>
      <c r="UXC109" s="117"/>
      <c r="UXD109" s="117"/>
      <c r="UXE109" s="117"/>
      <c r="UXF109" s="117"/>
      <c r="UXG109" s="117"/>
      <c r="UXH109" s="117"/>
      <c r="UXI109" s="117"/>
      <c r="UXJ109" s="117"/>
      <c r="UXK109" s="117"/>
      <c r="UXL109" s="117"/>
      <c r="UXM109" s="117"/>
      <c r="UXN109" s="117"/>
      <c r="UXO109" s="117"/>
      <c r="UXP109" s="117"/>
      <c r="UXQ109" s="117"/>
      <c r="UXR109" s="117"/>
      <c r="UXS109" s="117"/>
      <c r="UXT109" s="117"/>
      <c r="UXU109" s="117"/>
      <c r="UXV109" s="117"/>
      <c r="UXW109" s="117"/>
      <c r="UXX109" s="117"/>
      <c r="UXY109" s="117"/>
      <c r="UXZ109" s="117"/>
      <c r="UYA109" s="117"/>
      <c r="UYB109" s="117"/>
      <c r="UYC109" s="117"/>
      <c r="UYD109" s="117"/>
      <c r="UYE109" s="117"/>
      <c r="UYF109" s="117"/>
      <c r="UYG109" s="117"/>
      <c r="UYH109" s="117"/>
      <c r="UYI109" s="117"/>
      <c r="UYJ109" s="117"/>
      <c r="UYK109" s="117"/>
      <c r="UYL109" s="117"/>
      <c r="UYM109" s="117"/>
      <c r="UYN109" s="117"/>
      <c r="UYO109" s="117"/>
      <c r="UYP109" s="117"/>
      <c r="UYQ109" s="117"/>
      <c r="UYR109" s="117"/>
      <c r="UYS109" s="117"/>
      <c r="UYT109" s="117"/>
      <c r="UYU109" s="117"/>
      <c r="UYV109" s="117"/>
      <c r="UYW109" s="117"/>
      <c r="UYX109" s="117"/>
      <c r="UYY109" s="117"/>
      <c r="UYZ109" s="117"/>
      <c r="UZA109" s="117"/>
      <c r="UZB109" s="117"/>
      <c r="UZC109" s="117"/>
      <c r="UZD109" s="117"/>
      <c r="UZE109" s="117"/>
      <c r="UZF109" s="117"/>
      <c r="UZG109" s="117"/>
      <c r="UZH109" s="117"/>
      <c r="UZI109" s="117"/>
      <c r="UZJ109" s="117"/>
      <c r="UZK109" s="117"/>
      <c r="UZL109" s="117"/>
      <c r="UZM109" s="117"/>
      <c r="UZN109" s="117"/>
      <c r="UZO109" s="117"/>
      <c r="UZP109" s="117"/>
      <c r="UZQ109" s="117"/>
      <c r="UZR109" s="117"/>
      <c r="UZS109" s="117"/>
      <c r="UZT109" s="117"/>
      <c r="UZU109" s="117"/>
      <c r="UZV109" s="117"/>
      <c r="UZW109" s="117"/>
      <c r="UZX109" s="117"/>
      <c r="UZY109" s="117"/>
      <c r="UZZ109" s="117"/>
      <c r="VAA109" s="117"/>
      <c r="VAB109" s="117"/>
      <c r="VAC109" s="117"/>
      <c r="VAD109" s="117"/>
      <c r="VAE109" s="117"/>
      <c r="VAF109" s="117"/>
      <c r="VAG109" s="117"/>
      <c r="VAH109" s="117"/>
      <c r="VAI109" s="117"/>
      <c r="VAJ109" s="117"/>
      <c r="VAK109" s="117"/>
      <c r="VAL109" s="117"/>
      <c r="VAM109" s="117"/>
      <c r="VAN109" s="117"/>
      <c r="VAO109" s="117"/>
      <c r="VAP109" s="117"/>
      <c r="VAQ109" s="117"/>
      <c r="VAR109" s="117"/>
      <c r="VAS109" s="117"/>
      <c r="VAT109" s="117"/>
      <c r="VAU109" s="117"/>
      <c r="VAV109" s="117"/>
      <c r="VAW109" s="117"/>
      <c r="VAX109" s="117"/>
      <c r="VAY109" s="117"/>
      <c r="VAZ109" s="117"/>
      <c r="VBA109" s="117"/>
      <c r="VBB109" s="117"/>
      <c r="VBC109" s="117"/>
      <c r="VBD109" s="117"/>
      <c r="VBE109" s="117"/>
      <c r="VBF109" s="117"/>
      <c r="VBG109" s="117"/>
      <c r="VBH109" s="117"/>
      <c r="VBI109" s="117"/>
      <c r="VBJ109" s="117"/>
      <c r="VBK109" s="117"/>
      <c r="VBL109" s="117"/>
      <c r="VBM109" s="117"/>
      <c r="VBN109" s="117"/>
      <c r="VBO109" s="117"/>
      <c r="VBP109" s="117"/>
      <c r="VBQ109" s="117"/>
      <c r="VBR109" s="117"/>
      <c r="VBS109" s="117"/>
      <c r="VBT109" s="117"/>
      <c r="VBU109" s="117"/>
      <c r="VBV109" s="117"/>
      <c r="VBW109" s="117"/>
      <c r="VBX109" s="117"/>
      <c r="VBY109" s="117"/>
      <c r="VBZ109" s="117"/>
      <c r="VCA109" s="117"/>
      <c r="VCB109" s="117"/>
      <c r="VCC109" s="117"/>
      <c r="VCD109" s="117"/>
      <c r="VCE109" s="117"/>
      <c r="VCF109" s="117"/>
      <c r="VCG109" s="117"/>
      <c r="VCH109" s="117"/>
      <c r="VCI109" s="117"/>
      <c r="VCJ109" s="117"/>
      <c r="VCK109" s="117"/>
      <c r="VCL109" s="117"/>
      <c r="VCM109" s="117"/>
      <c r="VCN109" s="117"/>
      <c r="VCO109" s="117"/>
      <c r="VCP109" s="117"/>
      <c r="VCQ109" s="117"/>
      <c r="VCR109" s="117"/>
      <c r="VCS109" s="117"/>
      <c r="VCT109" s="117"/>
      <c r="VCU109" s="117"/>
      <c r="VCV109" s="117"/>
      <c r="VCW109" s="117"/>
      <c r="VCX109" s="117"/>
      <c r="VCY109" s="117"/>
      <c r="VCZ109" s="117"/>
      <c r="VDA109" s="117"/>
      <c r="VDB109" s="117"/>
      <c r="VDC109" s="117"/>
      <c r="VDD109" s="117"/>
      <c r="VDE109" s="117"/>
      <c r="VDF109" s="117"/>
      <c r="VDG109" s="117"/>
      <c r="VDH109" s="117"/>
      <c r="VDI109" s="117"/>
      <c r="VDJ109" s="117"/>
      <c r="VDK109" s="117"/>
      <c r="VDL109" s="117"/>
      <c r="VDM109" s="117"/>
      <c r="VDN109" s="117"/>
      <c r="VDO109" s="117"/>
      <c r="VDP109" s="117"/>
      <c r="VDQ109" s="117"/>
      <c r="VDR109" s="117"/>
      <c r="VDS109" s="117"/>
      <c r="VDT109" s="117"/>
      <c r="VDU109" s="117"/>
      <c r="VDV109" s="117"/>
      <c r="VDW109" s="117"/>
      <c r="VDX109" s="117"/>
      <c r="VDY109" s="117"/>
      <c r="VDZ109" s="117"/>
      <c r="VEA109" s="117"/>
      <c r="VEB109" s="117"/>
      <c r="VEC109" s="117"/>
      <c r="VED109" s="117"/>
      <c r="VEE109" s="117"/>
      <c r="VEF109" s="117"/>
      <c r="VEG109" s="117"/>
      <c r="VEH109" s="117"/>
      <c r="VEI109" s="117"/>
      <c r="VEJ109" s="117"/>
      <c r="VEK109" s="117"/>
      <c r="VEL109" s="117"/>
      <c r="VEM109" s="117"/>
      <c r="VEN109" s="117"/>
      <c r="VEO109" s="117"/>
      <c r="VEP109" s="117"/>
      <c r="VEQ109" s="117"/>
      <c r="VER109" s="117"/>
      <c r="VES109" s="117"/>
      <c r="VET109" s="117"/>
      <c r="VEU109" s="117"/>
      <c r="VEV109" s="117"/>
      <c r="VEW109" s="117"/>
      <c r="VEX109" s="117"/>
      <c r="VEY109" s="117"/>
      <c r="VEZ109" s="117"/>
      <c r="VFA109" s="117"/>
      <c r="VFB109" s="117"/>
      <c r="VFC109" s="117"/>
      <c r="VFD109" s="117"/>
      <c r="VFE109" s="117"/>
      <c r="VFF109" s="117"/>
      <c r="VFG109" s="117"/>
      <c r="VFH109" s="117"/>
      <c r="VFI109" s="117"/>
      <c r="VFJ109" s="117"/>
      <c r="VFK109" s="117"/>
      <c r="VFL109" s="117"/>
      <c r="VFM109" s="117"/>
      <c r="VFN109" s="117"/>
      <c r="VFO109" s="117"/>
      <c r="VFP109" s="117"/>
      <c r="VFQ109" s="117"/>
      <c r="VFR109" s="117"/>
      <c r="VFS109" s="117"/>
      <c r="VFT109" s="117"/>
      <c r="VFU109" s="117"/>
      <c r="VFV109" s="117"/>
      <c r="VFW109" s="117"/>
      <c r="VFX109" s="117"/>
      <c r="VFY109" s="117"/>
      <c r="VFZ109" s="117"/>
      <c r="VGA109" s="117"/>
      <c r="VGB109" s="117"/>
      <c r="VGC109" s="117"/>
      <c r="VGD109" s="117"/>
      <c r="VGE109" s="117"/>
      <c r="VGF109" s="117"/>
      <c r="VGG109" s="117"/>
      <c r="VGH109" s="117"/>
      <c r="VGI109" s="117"/>
      <c r="VGJ109" s="117"/>
      <c r="VGK109" s="117"/>
      <c r="VGL109" s="117"/>
      <c r="VGM109" s="117"/>
      <c r="VGN109" s="117"/>
      <c r="VGO109" s="117"/>
      <c r="VGP109" s="117"/>
      <c r="VGQ109" s="117"/>
      <c r="VGR109" s="117"/>
      <c r="VGS109" s="117"/>
      <c r="VGT109" s="117"/>
      <c r="VGU109" s="117"/>
      <c r="VGV109" s="117"/>
      <c r="VGW109" s="117"/>
      <c r="VGX109" s="117"/>
      <c r="VGY109" s="117"/>
      <c r="VGZ109" s="117"/>
      <c r="VHA109" s="117"/>
      <c r="VHB109" s="117"/>
      <c r="VHC109" s="117"/>
      <c r="VHD109" s="117"/>
      <c r="VHE109" s="117"/>
      <c r="VHF109" s="117"/>
      <c r="VHG109" s="117"/>
      <c r="VHH109" s="117"/>
      <c r="VHI109" s="117"/>
      <c r="VHJ109" s="117"/>
      <c r="VHK109" s="117"/>
      <c r="VHL109" s="117"/>
      <c r="VHM109" s="117"/>
      <c r="VHN109" s="117"/>
      <c r="VHO109" s="117"/>
      <c r="VHP109" s="117"/>
      <c r="VHQ109" s="117"/>
      <c r="VHR109" s="117"/>
      <c r="VHS109" s="117"/>
      <c r="VHT109" s="117"/>
      <c r="VHU109" s="117"/>
      <c r="VHV109" s="117"/>
      <c r="VHW109" s="117"/>
      <c r="VHX109" s="117"/>
      <c r="VHY109" s="117"/>
      <c r="VHZ109" s="117"/>
      <c r="VIA109" s="117"/>
      <c r="VIB109" s="117"/>
      <c r="VIC109" s="117"/>
      <c r="VID109" s="117"/>
      <c r="VIE109" s="117"/>
      <c r="VIF109" s="117"/>
      <c r="VIG109" s="117"/>
      <c r="VIH109" s="117"/>
      <c r="VII109" s="117"/>
      <c r="VIJ109" s="117"/>
      <c r="VIK109" s="117"/>
      <c r="VIL109" s="117"/>
      <c r="VIM109" s="117"/>
      <c r="VIN109" s="117"/>
      <c r="VIO109" s="117"/>
      <c r="VIP109" s="117"/>
      <c r="VIQ109" s="117"/>
      <c r="VIR109" s="117"/>
      <c r="VIS109" s="117"/>
      <c r="VIT109" s="117"/>
      <c r="VIU109" s="117"/>
      <c r="VIV109" s="117"/>
      <c r="VIW109" s="117"/>
      <c r="VIX109" s="117"/>
      <c r="VIY109" s="117"/>
      <c r="VIZ109" s="117"/>
      <c r="VJA109" s="117"/>
      <c r="VJB109" s="117"/>
      <c r="VJC109" s="117"/>
      <c r="VJD109" s="117"/>
      <c r="VJE109" s="117"/>
      <c r="VJF109" s="117"/>
      <c r="VJG109" s="117"/>
      <c r="VJH109" s="117"/>
      <c r="VJI109" s="117"/>
      <c r="VJJ109" s="117"/>
      <c r="VJK109" s="117"/>
      <c r="VJL109" s="117"/>
      <c r="VJM109" s="117"/>
      <c r="VJN109" s="117"/>
      <c r="VJO109" s="117"/>
      <c r="VJP109" s="117"/>
      <c r="VJQ109" s="117"/>
      <c r="VJR109" s="117"/>
      <c r="VJS109" s="117"/>
      <c r="VJT109" s="117"/>
      <c r="VJU109" s="117"/>
      <c r="VJV109" s="117"/>
      <c r="VJW109" s="117"/>
      <c r="VJX109" s="117"/>
      <c r="VJY109" s="117"/>
      <c r="VJZ109" s="117"/>
      <c r="VKA109" s="117"/>
      <c r="VKB109" s="117"/>
      <c r="VKC109" s="117"/>
      <c r="VKD109" s="117"/>
      <c r="VKE109" s="117"/>
      <c r="VKF109" s="117"/>
      <c r="VKG109" s="117"/>
      <c r="VKH109" s="117"/>
      <c r="VKI109" s="117"/>
      <c r="VKJ109" s="117"/>
      <c r="VKK109" s="117"/>
      <c r="VKL109" s="117"/>
      <c r="VKM109" s="117"/>
      <c r="VKN109" s="117"/>
      <c r="VKO109" s="117"/>
      <c r="VKP109" s="117"/>
      <c r="VKQ109" s="117"/>
      <c r="VKR109" s="117"/>
      <c r="VKS109" s="117"/>
      <c r="VKT109" s="117"/>
      <c r="VKU109" s="117"/>
      <c r="VKV109" s="117"/>
      <c r="VKW109" s="117"/>
      <c r="VKX109" s="117"/>
      <c r="VKY109" s="117"/>
      <c r="VKZ109" s="117"/>
      <c r="VLA109" s="117"/>
      <c r="VLB109" s="117"/>
      <c r="VLC109" s="117"/>
      <c r="VLD109" s="117"/>
      <c r="VLE109" s="117"/>
      <c r="VLF109" s="117"/>
      <c r="VLG109" s="117"/>
      <c r="VLH109" s="117"/>
      <c r="VLI109" s="117"/>
      <c r="VLJ109" s="117"/>
      <c r="VLK109" s="117"/>
      <c r="VLL109" s="117"/>
      <c r="VLM109" s="117"/>
      <c r="VLN109" s="117"/>
      <c r="VLO109" s="117"/>
      <c r="VLP109" s="117"/>
      <c r="VLQ109" s="117"/>
      <c r="VLR109" s="117"/>
      <c r="VLS109" s="117"/>
      <c r="VLT109" s="117"/>
      <c r="VLU109" s="117"/>
      <c r="VLV109" s="117"/>
      <c r="VLW109" s="117"/>
      <c r="VLX109" s="117"/>
      <c r="VLY109" s="117"/>
      <c r="VLZ109" s="117"/>
      <c r="VMA109" s="117"/>
      <c r="VMB109" s="117"/>
      <c r="VMC109" s="117"/>
      <c r="VMD109" s="117"/>
      <c r="VME109" s="117"/>
      <c r="VMF109" s="117"/>
      <c r="VMG109" s="117"/>
      <c r="VMH109" s="117"/>
      <c r="VMI109" s="117"/>
      <c r="VMJ109" s="117"/>
      <c r="VMK109" s="117"/>
      <c r="VML109" s="117"/>
      <c r="VMM109" s="117"/>
      <c r="VMN109" s="117"/>
      <c r="VMO109" s="117"/>
      <c r="VMP109" s="117"/>
      <c r="VMQ109" s="117"/>
      <c r="VMR109" s="117"/>
      <c r="VMS109" s="117"/>
      <c r="VMT109" s="117"/>
      <c r="VMU109" s="117"/>
      <c r="VMV109" s="117"/>
      <c r="VMW109" s="117"/>
      <c r="VMX109" s="117"/>
      <c r="VMY109" s="117"/>
      <c r="VMZ109" s="117"/>
      <c r="VNA109" s="117"/>
      <c r="VNB109" s="117"/>
      <c r="VNC109" s="117"/>
      <c r="VND109" s="117"/>
      <c r="VNE109" s="117"/>
      <c r="VNF109" s="117"/>
      <c r="VNG109" s="117"/>
      <c r="VNH109" s="117"/>
      <c r="VNI109" s="117"/>
      <c r="VNJ109" s="117"/>
      <c r="VNK109" s="117"/>
      <c r="VNL109" s="117"/>
      <c r="VNM109" s="117"/>
      <c r="VNN109" s="117"/>
      <c r="VNO109" s="117"/>
      <c r="VNP109" s="117"/>
      <c r="VNQ109" s="117"/>
      <c r="VNR109" s="117"/>
      <c r="VNS109" s="117"/>
      <c r="VNT109" s="117"/>
      <c r="VNU109" s="117"/>
      <c r="VNV109" s="117"/>
      <c r="VNW109" s="117"/>
      <c r="VNX109" s="117"/>
      <c r="VNY109" s="117"/>
      <c r="VNZ109" s="117"/>
      <c r="VOA109" s="117"/>
      <c r="VOB109" s="117"/>
      <c r="VOC109" s="117"/>
      <c r="VOD109" s="117"/>
      <c r="VOE109" s="117"/>
      <c r="VOF109" s="117"/>
      <c r="VOG109" s="117"/>
      <c r="VOH109" s="117"/>
      <c r="VOI109" s="117"/>
      <c r="VOJ109" s="117"/>
      <c r="VOK109" s="117"/>
      <c r="VOL109" s="117"/>
      <c r="VOM109" s="117"/>
      <c r="VON109" s="117"/>
      <c r="VOO109" s="117"/>
      <c r="VOP109" s="117"/>
      <c r="VOQ109" s="117"/>
      <c r="VOR109" s="117"/>
      <c r="VOS109" s="117"/>
      <c r="VOT109" s="117"/>
      <c r="VOU109" s="117"/>
      <c r="VOV109" s="117"/>
      <c r="VOW109" s="117"/>
      <c r="VOX109" s="117"/>
      <c r="VOY109" s="117"/>
      <c r="VOZ109" s="117"/>
      <c r="VPA109" s="117"/>
      <c r="VPB109" s="117"/>
      <c r="VPC109" s="117"/>
      <c r="VPD109" s="117"/>
      <c r="VPE109" s="117"/>
      <c r="VPF109" s="117"/>
      <c r="VPG109" s="117"/>
      <c r="VPH109" s="117"/>
      <c r="VPI109" s="117"/>
      <c r="VPJ109" s="117"/>
      <c r="VPK109" s="117"/>
      <c r="VPL109" s="117"/>
      <c r="VPM109" s="117"/>
      <c r="VPN109" s="117"/>
      <c r="VPO109" s="117"/>
      <c r="VPP109" s="117"/>
      <c r="VPQ109" s="117"/>
      <c r="VPR109" s="117"/>
      <c r="VPS109" s="117"/>
      <c r="VPT109" s="117"/>
      <c r="VPU109" s="117"/>
      <c r="VPV109" s="117"/>
      <c r="VPW109" s="117"/>
      <c r="VPX109" s="117"/>
      <c r="VPY109" s="117"/>
      <c r="VPZ109" s="117"/>
      <c r="VQA109" s="117"/>
      <c r="VQB109" s="117"/>
      <c r="VQC109" s="117"/>
      <c r="VQD109" s="117"/>
      <c r="VQE109" s="117"/>
      <c r="VQF109" s="117"/>
      <c r="VQG109" s="117"/>
      <c r="VQH109" s="117"/>
      <c r="VQI109" s="117"/>
      <c r="VQJ109" s="117"/>
      <c r="VQK109" s="117"/>
      <c r="VQL109" s="117"/>
      <c r="VQM109" s="117"/>
      <c r="VQN109" s="117"/>
      <c r="VQO109" s="117"/>
      <c r="VQP109" s="117"/>
      <c r="VQQ109" s="117"/>
      <c r="VQR109" s="117"/>
      <c r="VQS109" s="117"/>
      <c r="VQT109" s="117"/>
      <c r="VQU109" s="117"/>
      <c r="VQV109" s="117"/>
      <c r="VQW109" s="117"/>
      <c r="VQX109" s="117"/>
      <c r="VQY109" s="117"/>
      <c r="VQZ109" s="117"/>
      <c r="VRA109" s="117"/>
      <c r="VRB109" s="117"/>
      <c r="VRC109" s="117"/>
      <c r="VRD109" s="117"/>
      <c r="VRE109" s="117"/>
      <c r="VRF109" s="117"/>
      <c r="VRG109" s="117"/>
      <c r="VRH109" s="117"/>
      <c r="VRI109" s="117"/>
      <c r="VRJ109" s="117"/>
      <c r="VRK109" s="117"/>
      <c r="VRL109" s="117"/>
      <c r="VRM109" s="117"/>
      <c r="VRN109" s="117"/>
      <c r="VRO109" s="117"/>
      <c r="VRP109" s="117"/>
      <c r="VRQ109" s="117"/>
      <c r="VRR109" s="117"/>
      <c r="VRS109" s="117"/>
      <c r="VRT109" s="117"/>
      <c r="VRU109" s="117"/>
      <c r="VRV109" s="117"/>
      <c r="VRW109" s="117"/>
      <c r="VRX109" s="117"/>
      <c r="VRY109" s="117"/>
      <c r="VRZ109" s="117"/>
      <c r="VSA109" s="117"/>
      <c r="VSB109" s="117"/>
      <c r="VSC109" s="117"/>
      <c r="VSD109" s="117"/>
      <c r="VSE109" s="117"/>
      <c r="VSF109" s="117"/>
      <c r="VSG109" s="117"/>
      <c r="VSH109" s="117"/>
      <c r="VSI109" s="117"/>
      <c r="VSJ109" s="117"/>
      <c r="VSK109" s="117"/>
      <c r="VSL109" s="117"/>
      <c r="VSM109" s="117"/>
      <c r="VSN109" s="117"/>
      <c r="VSO109" s="117"/>
      <c r="VSP109" s="117"/>
      <c r="VSQ109" s="117"/>
      <c r="VSR109" s="117"/>
      <c r="VSS109" s="117"/>
      <c r="VST109" s="117"/>
      <c r="VSU109" s="117"/>
      <c r="VSV109" s="117"/>
      <c r="VSW109" s="117"/>
      <c r="VSX109" s="117"/>
      <c r="VSY109" s="117"/>
      <c r="VSZ109" s="117"/>
      <c r="VTA109" s="117"/>
      <c r="VTB109" s="117"/>
      <c r="VTC109" s="117"/>
      <c r="VTD109" s="117"/>
      <c r="VTE109" s="117"/>
      <c r="VTF109" s="117"/>
      <c r="VTG109" s="117"/>
      <c r="VTH109" s="117"/>
      <c r="VTI109" s="117"/>
      <c r="VTJ109" s="117"/>
      <c r="VTK109" s="117"/>
      <c r="VTL109" s="117"/>
      <c r="VTM109" s="117"/>
      <c r="VTN109" s="117"/>
      <c r="VTO109" s="117"/>
      <c r="VTP109" s="117"/>
      <c r="VTQ109" s="117"/>
      <c r="VTR109" s="117"/>
      <c r="VTS109" s="117"/>
      <c r="VTT109" s="117"/>
      <c r="VTU109" s="117"/>
      <c r="VTV109" s="117"/>
      <c r="VTW109" s="117"/>
      <c r="VTX109" s="117"/>
      <c r="VTY109" s="117"/>
      <c r="VTZ109" s="117"/>
      <c r="VUA109" s="117"/>
      <c r="VUB109" s="117"/>
      <c r="VUC109" s="117"/>
      <c r="VUD109" s="117"/>
      <c r="VUE109" s="117"/>
      <c r="VUF109" s="117"/>
      <c r="VUG109" s="117"/>
      <c r="VUH109" s="117"/>
      <c r="VUI109" s="117"/>
      <c r="VUJ109" s="117"/>
      <c r="VUK109" s="117"/>
      <c r="VUL109" s="117"/>
      <c r="VUM109" s="117"/>
      <c r="VUN109" s="117"/>
      <c r="VUO109" s="117"/>
      <c r="VUP109" s="117"/>
      <c r="VUQ109" s="117"/>
      <c r="VUR109" s="117"/>
      <c r="VUS109" s="117"/>
      <c r="VUT109" s="117"/>
      <c r="VUU109" s="117"/>
      <c r="VUV109" s="117"/>
      <c r="VUW109" s="117"/>
      <c r="VUX109" s="117"/>
      <c r="VUY109" s="117"/>
      <c r="VUZ109" s="117"/>
      <c r="VVA109" s="117"/>
      <c r="VVB109" s="117"/>
      <c r="VVC109" s="117"/>
      <c r="VVD109" s="117"/>
      <c r="VVE109" s="117"/>
      <c r="VVF109" s="117"/>
      <c r="VVG109" s="117"/>
      <c r="VVH109" s="117"/>
      <c r="VVI109" s="117"/>
      <c r="VVJ109" s="117"/>
      <c r="VVK109" s="117"/>
      <c r="VVL109" s="117"/>
      <c r="VVM109" s="117"/>
      <c r="VVN109" s="117"/>
      <c r="VVO109" s="117"/>
      <c r="VVP109" s="117"/>
      <c r="VVQ109" s="117"/>
      <c r="VVR109" s="117"/>
      <c r="VVS109" s="117"/>
      <c r="VVT109" s="117"/>
      <c r="VVU109" s="117"/>
      <c r="VVV109" s="117"/>
      <c r="VVW109" s="117"/>
      <c r="VVX109" s="117"/>
      <c r="VVY109" s="117"/>
      <c r="VVZ109" s="117"/>
      <c r="VWA109" s="117"/>
      <c r="VWB109" s="117"/>
      <c r="VWC109" s="117"/>
      <c r="VWD109" s="117"/>
      <c r="VWE109" s="117"/>
      <c r="VWF109" s="117"/>
      <c r="VWG109" s="117"/>
      <c r="VWH109" s="117"/>
      <c r="VWI109" s="117"/>
      <c r="VWJ109" s="117"/>
      <c r="VWK109" s="117"/>
      <c r="VWL109" s="117"/>
      <c r="VWM109" s="117"/>
      <c r="VWN109" s="117"/>
      <c r="VWO109" s="117"/>
      <c r="VWP109" s="117"/>
      <c r="VWQ109" s="117"/>
      <c r="VWR109" s="117"/>
      <c r="VWS109" s="117"/>
      <c r="VWT109" s="117"/>
      <c r="VWU109" s="117"/>
      <c r="VWV109" s="117"/>
      <c r="VWW109" s="117"/>
      <c r="VWX109" s="117"/>
      <c r="VWY109" s="117"/>
      <c r="VWZ109" s="117"/>
      <c r="VXA109" s="117"/>
      <c r="VXB109" s="117"/>
      <c r="VXC109" s="117"/>
      <c r="VXD109" s="117"/>
      <c r="VXE109" s="117"/>
      <c r="VXF109" s="117"/>
      <c r="VXG109" s="117"/>
      <c r="VXH109" s="117"/>
      <c r="VXI109" s="117"/>
      <c r="VXJ109" s="117"/>
      <c r="VXK109" s="117"/>
      <c r="VXL109" s="117"/>
      <c r="VXM109" s="117"/>
      <c r="VXN109" s="117"/>
      <c r="VXO109" s="117"/>
      <c r="VXP109" s="117"/>
      <c r="VXQ109" s="117"/>
      <c r="VXR109" s="117"/>
      <c r="VXS109" s="117"/>
      <c r="VXT109" s="117"/>
      <c r="VXU109" s="117"/>
      <c r="VXV109" s="117"/>
      <c r="VXW109" s="117"/>
      <c r="VXX109" s="117"/>
      <c r="VXY109" s="117"/>
      <c r="VXZ109" s="117"/>
      <c r="VYA109" s="117"/>
      <c r="VYB109" s="117"/>
      <c r="VYC109" s="117"/>
      <c r="VYD109" s="117"/>
      <c r="VYE109" s="117"/>
      <c r="VYF109" s="117"/>
      <c r="VYG109" s="117"/>
      <c r="VYH109" s="117"/>
      <c r="VYI109" s="117"/>
      <c r="VYJ109" s="117"/>
      <c r="VYK109" s="117"/>
      <c r="VYL109" s="117"/>
      <c r="VYM109" s="117"/>
      <c r="VYN109" s="117"/>
      <c r="VYO109" s="117"/>
      <c r="VYP109" s="117"/>
      <c r="VYQ109" s="117"/>
      <c r="VYR109" s="117"/>
      <c r="VYS109" s="117"/>
      <c r="VYT109" s="117"/>
      <c r="VYU109" s="117"/>
      <c r="VYV109" s="117"/>
      <c r="VYW109" s="117"/>
      <c r="VYX109" s="117"/>
      <c r="VYY109" s="117"/>
      <c r="VYZ109" s="117"/>
      <c r="VZA109" s="117"/>
      <c r="VZB109" s="117"/>
      <c r="VZC109" s="117"/>
      <c r="VZD109" s="117"/>
      <c r="VZE109" s="117"/>
      <c r="VZF109" s="117"/>
      <c r="VZG109" s="117"/>
      <c r="VZH109" s="117"/>
      <c r="VZI109" s="117"/>
      <c r="VZJ109" s="117"/>
      <c r="VZK109" s="117"/>
      <c r="VZL109" s="117"/>
      <c r="VZM109" s="117"/>
      <c r="VZN109" s="117"/>
      <c r="VZO109" s="117"/>
      <c r="VZP109" s="117"/>
      <c r="VZQ109" s="117"/>
      <c r="VZR109" s="117"/>
      <c r="VZS109" s="117"/>
      <c r="VZT109" s="117"/>
      <c r="VZU109" s="117"/>
      <c r="VZV109" s="117"/>
      <c r="VZW109" s="117"/>
      <c r="VZX109" s="117"/>
      <c r="VZY109" s="117"/>
      <c r="VZZ109" s="117"/>
      <c r="WAA109" s="117"/>
      <c r="WAB109" s="117"/>
      <c r="WAC109" s="117"/>
      <c r="WAD109" s="117"/>
      <c r="WAE109" s="117"/>
      <c r="WAF109" s="117"/>
      <c r="WAG109" s="117"/>
      <c r="WAH109" s="117"/>
      <c r="WAI109" s="117"/>
      <c r="WAJ109" s="117"/>
      <c r="WAK109" s="117"/>
      <c r="WAL109" s="117"/>
      <c r="WAM109" s="117"/>
      <c r="WAN109" s="117"/>
      <c r="WAO109" s="117"/>
      <c r="WAP109" s="117"/>
      <c r="WAQ109" s="117"/>
      <c r="WAR109" s="117"/>
      <c r="WAS109" s="117"/>
      <c r="WAT109" s="117"/>
      <c r="WAU109" s="117"/>
      <c r="WAV109" s="117"/>
      <c r="WAW109" s="117"/>
      <c r="WAX109" s="117"/>
      <c r="WAY109" s="117"/>
      <c r="WAZ109" s="117"/>
      <c r="WBA109" s="117"/>
      <c r="WBB109" s="117"/>
      <c r="WBC109" s="117"/>
      <c r="WBD109" s="117"/>
      <c r="WBE109" s="117"/>
      <c r="WBF109" s="117"/>
      <c r="WBG109" s="117"/>
      <c r="WBH109" s="117"/>
      <c r="WBI109" s="117"/>
      <c r="WBJ109" s="117"/>
      <c r="WBK109" s="117"/>
      <c r="WBL109" s="117"/>
      <c r="WBM109" s="117"/>
      <c r="WBN109" s="117"/>
      <c r="WBO109" s="117"/>
      <c r="WBP109" s="117"/>
      <c r="WBQ109" s="117"/>
      <c r="WBR109" s="117"/>
      <c r="WBS109" s="117"/>
      <c r="WBT109" s="117"/>
      <c r="WBU109" s="117"/>
      <c r="WBV109" s="117"/>
      <c r="WBW109" s="117"/>
      <c r="WBX109" s="117"/>
      <c r="WBY109" s="117"/>
      <c r="WBZ109" s="117"/>
      <c r="WCA109" s="117"/>
      <c r="WCB109" s="117"/>
      <c r="WCC109" s="117"/>
      <c r="WCD109" s="117"/>
      <c r="WCE109" s="117"/>
      <c r="WCF109" s="117"/>
      <c r="WCG109" s="117"/>
      <c r="WCH109" s="117"/>
      <c r="WCI109" s="117"/>
      <c r="WCJ109" s="117"/>
      <c r="WCK109" s="117"/>
      <c r="WCL109" s="117"/>
      <c r="WCM109" s="117"/>
      <c r="WCN109" s="117"/>
      <c r="WCO109" s="117"/>
      <c r="WCP109" s="117"/>
      <c r="WCQ109" s="117"/>
      <c r="WCR109" s="117"/>
      <c r="WCS109" s="117"/>
      <c r="WCT109" s="117"/>
      <c r="WCU109" s="117"/>
      <c r="WCV109" s="117"/>
      <c r="WCW109" s="117"/>
      <c r="WCX109" s="117"/>
      <c r="WCY109" s="117"/>
      <c r="WCZ109" s="117"/>
      <c r="WDA109" s="117"/>
      <c r="WDB109" s="117"/>
      <c r="WDC109" s="117"/>
      <c r="WDD109" s="117"/>
      <c r="WDE109" s="117"/>
      <c r="WDF109" s="117"/>
      <c r="WDG109" s="117"/>
      <c r="WDH109" s="117"/>
      <c r="WDI109" s="117"/>
      <c r="WDJ109" s="117"/>
      <c r="WDK109" s="117"/>
      <c r="WDL109" s="117"/>
      <c r="WDM109" s="117"/>
      <c r="WDN109" s="117"/>
      <c r="WDO109" s="117"/>
      <c r="WDP109" s="117"/>
      <c r="WDQ109" s="117"/>
      <c r="WDR109" s="117"/>
      <c r="WDS109" s="117"/>
      <c r="WDT109" s="117"/>
      <c r="WDU109" s="117"/>
      <c r="WDV109" s="117"/>
      <c r="WDW109" s="117"/>
      <c r="WDX109" s="117"/>
      <c r="WDY109" s="117"/>
      <c r="WDZ109" s="117"/>
      <c r="WEA109" s="117"/>
      <c r="WEB109" s="117"/>
      <c r="WEC109" s="117"/>
      <c r="WED109" s="117"/>
      <c r="WEE109" s="117"/>
      <c r="WEF109" s="117"/>
      <c r="WEG109" s="117"/>
      <c r="WEH109" s="117"/>
      <c r="WEI109" s="117"/>
      <c r="WEJ109" s="117"/>
      <c r="WEK109" s="117"/>
      <c r="WEL109" s="117"/>
      <c r="WEM109" s="117"/>
      <c r="WEN109" s="117"/>
      <c r="WEO109" s="117"/>
      <c r="WEP109" s="117"/>
      <c r="WEQ109" s="117"/>
      <c r="WER109" s="117"/>
      <c r="WES109" s="117"/>
      <c r="WET109" s="117"/>
      <c r="WEU109" s="117"/>
      <c r="WEV109" s="117"/>
      <c r="WEW109" s="117"/>
      <c r="WEX109" s="117"/>
      <c r="WEY109" s="117"/>
      <c r="WEZ109" s="117"/>
      <c r="WFA109" s="117"/>
      <c r="WFB109" s="117"/>
      <c r="WFC109" s="117"/>
      <c r="WFD109" s="117"/>
      <c r="WFE109" s="117"/>
      <c r="WFF109" s="117"/>
      <c r="WFG109" s="117"/>
      <c r="WFH109" s="117"/>
      <c r="WFI109" s="117"/>
      <c r="WFJ109" s="117"/>
      <c r="WFK109" s="117"/>
      <c r="WFL109" s="117"/>
      <c r="WFM109" s="117"/>
      <c r="WFN109" s="117"/>
      <c r="WFO109" s="117"/>
      <c r="WFP109" s="117"/>
      <c r="WFQ109" s="117"/>
      <c r="WFR109" s="117"/>
      <c r="WFS109" s="117"/>
      <c r="WFT109" s="117"/>
      <c r="WFU109" s="117"/>
      <c r="WFV109" s="117"/>
      <c r="WFW109" s="117"/>
      <c r="WFX109" s="117"/>
      <c r="WFY109" s="117"/>
      <c r="WFZ109" s="117"/>
      <c r="WGA109" s="117"/>
      <c r="WGB109" s="117"/>
      <c r="WGC109" s="117"/>
      <c r="WGD109" s="117"/>
      <c r="WGE109" s="117"/>
      <c r="WGF109" s="117"/>
      <c r="WGG109" s="117"/>
      <c r="WGH109" s="117"/>
      <c r="WGI109" s="117"/>
      <c r="WGJ109" s="117"/>
      <c r="WGK109" s="117"/>
      <c r="WGL109" s="117"/>
      <c r="WGM109" s="117"/>
      <c r="WGN109" s="117"/>
      <c r="WGO109" s="117"/>
      <c r="WGP109" s="117"/>
      <c r="WGQ109" s="117"/>
      <c r="WGR109" s="117"/>
      <c r="WGS109" s="117"/>
      <c r="WGT109" s="117"/>
      <c r="WGU109" s="117"/>
      <c r="WGV109" s="117"/>
      <c r="WGW109" s="117"/>
      <c r="WGX109" s="117"/>
      <c r="WGY109" s="117"/>
      <c r="WGZ109" s="117"/>
      <c r="WHA109" s="117"/>
      <c r="WHB109" s="117"/>
      <c r="WHC109" s="117"/>
      <c r="WHD109" s="117"/>
      <c r="WHE109" s="117"/>
      <c r="WHF109" s="117"/>
      <c r="WHG109" s="117"/>
      <c r="WHH109" s="117"/>
      <c r="WHI109" s="117"/>
      <c r="WHJ109" s="117"/>
      <c r="WHK109" s="117"/>
      <c r="WHL109" s="117"/>
      <c r="WHM109" s="117"/>
      <c r="WHN109" s="117"/>
      <c r="WHO109" s="117"/>
      <c r="WHP109" s="117"/>
      <c r="WHQ109" s="117"/>
      <c r="WHR109" s="117"/>
      <c r="WHS109" s="117"/>
      <c r="WHT109" s="117"/>
      <c r="WHU109" s="117"/>
      <c r="WHV109" s="117"/>
      <c r="WHW109" s="117"/>
      <c r="WHX109" s="117"/>
      <c r="WHY109" s="117"/>
      <c r="WHZ109" s="117"/>
      <c r="WIA109" s="117"/>
      <c r="WIB109" s="117"/>
      <c r="WIC109" s="117"/>
      <c r="WID109" s="117"/>
      <c r="WIE109" s="117"/>
      <c r="WIF109" s="117"/>
      <c r="WIG109" s="117"/>
      <c r="WIH109" s="117"/>
      <c r="WII109" s="117"/>
      <c r="WIJ109" s="117"/>
      <c r="WIK109" s="117"/>
      <c r="WIL109" s="117"/>
      <c r="WIM109" s="117"/>
      <c r="WIN109" s="117"/>
      <c r="WIO109" s="117"/>
      <c r="WIP109" s="117"/>
      <c r="WIQ109" s="117"/>
      <c r="WIR109" s="117"/>
      <c r="WIS109" s="117"/>
      <c r="WIT109" s="117"/>
      <c r="WIU109" s="117"/>
      <c r="WIV109" s="117"/>
      <c r="WIW109" s="117"/>
      <c r="WIX109" s="117"/>
      <c r="WIY109" s="117"/>
      <c r="WIZ109" s="117"/>
      <c r="WJA109" s="117"/>
      <c r="WJB109" s="117"/>
      <c r="WJC109" s="117"/>
      <c r="WJD109" s="117"/>
      <c r="WJE109" s="117"/>
      <c r="WJF109" s="117"/>
      <c r="WJG109" s="117"/>
      <c r="WJH109" s="117"/>
      <c r="WJI109" s="117"/>
      <c r="WJJ109" s="117"/>
      <c r="WJK109" s="117"/>
      <c r="WJL109" s="117"/>
      <c r="WJM109" s="117"/>
      <c r="WJN109" s="117"/>
      <c r="WJO109" s="117"/>
      <c r="WJP109" s="117"/>
      <c r="WJQ109" s="117"/>
      <c r="WJR109" s="117"/>
      <c r="WJS109" s="117"/>
      <c r="WJT109" s="117"/>
      <c r="WJU109" s="117"/>
      <c r="WJV109" s="117"/>
      <c r="WJW109" s="117"/>
      <c r="WJX109" s="117"/>
      <c r="WJY109" s="117"/>
      <c r="WJZ109" s="117"/>
      <c r="WKA109" s="117"/>
      <c r="WKB109" s="117"/>
      <c r="WKC109" s="117"/>
      <c r="WKD109" s="117"/>
      <c r="WKE109" s="117"/>
      <c r="WKF109" s="117"/>
      <c r="WKG109" s="117"/>
      <c r="WKH109" s="117"/>
      <c r="WKI109" s="117"/>
      <c r="WKJ109" s="117"/>
      <c r="WKK109" s="117"/>
      <c r="WKL109" s="117"/>
      <c r="WKM109" s="117"/>
      <c r="WKN109" s="117"/>
      <c r="WKO109" s="117"/>
      <c r="WKP109" s="117"/>
      <c r="WKQ109" s="117"/>
      <c r="WKR109" s="117"/>
      <c r="WKS109" s="117"/>
      <c r="WKT109" s="117"/>
      <c r="WKU109" s="117"/>
      <c r="WKV109" s="117"/>
      <c r="WKW109" s="117"/>
      <c r="WKX109" s="117"/>
      <c r="WKY109" s="117"/>
      <c r="WKZ109" s="117"/>
      <c r="WLA109" s="117"/>
      <c r="WLB109" s="117"/>
      <c r="WLC109" s="117"/>
      <c r="WLD109" s="117"/>
      <c r="WLE109" s="117"/>
      <c r="WLF109" s="117"/>
      <c r="WLG109" s="117"/>
      <c r="WLH109" s="117"/>
      <c r="WLI109" s="117"/>
      <c r="WLJ109" s="117"/>
      <c r="WLK109" s="117"/>
      <c r="WLL109" s="117"/>
      <c r="WLM109" s="117"/>
      <c r="WLN109" s="117"/>
      <c r="WLO109" s="117"/>
      <c r="WLP109" s="117"/>
      <c r="WLQ109" s="117"/>
      <c r="WLR109" s="117"/>
      <c r="WLS109" s="117"/>
      <c r="WLT109" s="117"/>
      <c r="WLU109" s="117"/>
      <c r="WLV109" s="117"/>
      <c r="WLW109" s="117"/>
      <c r="WLX109" s="117"/>
      <c r="WLY109" s="117"/>
      <c r="WLZ109" s="117"/>
      <c r="WMA109" s="117"/>
      <c r="WMB109" s="117"/>
      <c r="WMC109" s="117"/>
      <c r="WMD109" s="117"/>
      <c r="WME109" s="117"/>
      <c r="WMF109" s="117"/>
      <c r="WMG109" s="117"/>
      <c r="WMH109" s="117"/>
      <c r="WMI109" s="117"/>
      <c r="WMJ109" s="117"/>
      <c r="WMK109" s="117"/>
      <c r="WML109" s="117"/>
      <c r="WMM109" s="117"/>
      <c r="WMN109" s="117"/>
      <c r="WMO109" s="117"/>
      <c r="WMP109" s="117"/>
      <c r="WMQ109" s="117"/>
      <c r="WMR109" s="117"/>
      <c r="WMS109" s="117"/>
      <c r="WMT109" s="117"/>
      <c r="WMU109" s="117"/>
      <c r="WMV109" s="117"/>
      <c r="WMW109" s="117"/>
      <c r="WMX109" s="117"/>
      <c r="WMY109" s="117"/>
      <c r="WMZ109" s="117"/>
      <c r="WNA109" s="117"/>
      <c r="WNB109" s="117"/>
      <c r="WNC109" s="117"/>
      <c r="WND109" s="117"/>
      <c r="WNE109" s="117"/>
      <c r="WNF109" s="117"/>
      <c r="WNG109" s="117"/>
      <c r="WNH109" s="117"/>
      <c r="WNI109" s="117"/>
      <c r="WNJ109" s="117"/>
      <c r="WNK109" s="117"/>
      <c r="WNL109" s="117"/>
      <c r="WNM109" s="117"/>
      <c r="WNN109" s="117"/>
      <c r="WNO109" s="117"/>
      <c r="WNP109" s="117"/>
      <c r="WNQ109" s="117"/>
      <c r="WNR109" s="117"/>
      <c r="WNS109" s="117"/>
      <c r="WNT109" s="117"/>
      <c r="WNU109" s="117"/>
      <c r="WNV109" s="117"/>
      <c r="WNW109" s="117"/>
      <c r="WNX109" s="117"/>
      <c r="WNY109" s="117"/>
      <c r="WNZ109" s="117"/>
      <c r="WOA109" s="117"/>
      <c r="WOB109" s="117"/>
      <c r="WOC109" s="117"/>
      <c r="WOD109" s="117"/>
      <c r="WOE109" s="117"/>
      <c r="WOF109" s="117"/>
      <c r="WOG109" s="117"/>
      <c r="WOH109" s="117"/>
      <c r="WOI109" s="117"/>
      <c r="WOJ109" s="117"/>
      <c r="WOK109" s="117"/>
      <c r="WOL109" s="117"/>
      <c r="WOM109" s="117"/>
      <c r="WON109" s="117"/>
      <c r="WOO109" s="117"/>
      <c r="WOP109" s="117"/>
      <c r="WOQ109" s="117"/>
      <c r="WOR109" s="117"/>
      <c r="WOS109" s="117"/>
      <c r="WOT109" s="117"/>
      <c r="WOU109" s="117"/>
      <c r="WOV109" s="117"/>
      <c r="WOW109" s="117"/>
      <c r="WOX109" s="117"/>
      <c r="WOY109" s="117"/>
      <c r="WOZ109" s="117"/>
      <c r="WPA109" s="117"/>
      <c r="WPB109" s="117"/>
      <c r="WPC109" s="117"/>
      <c r="WPD109" s="117"/>
      <c r="WPE109" s="117"/>
      <c r="WPF109" s="117"/>
      <c r="WPG109" s="117"/>
      <c r="WPH109" s="117"/>
      <c r="WPI109" s="117"/>
      <c r="WPJ109" s="117"/>
      <c r="WPK109" s="117"/>
      <c r="WPL109" s="117"/>
      <c r="WPM109" s="117"/>
      <c r="WPN109" s="117"/>
      <c r="WPO109" s="117"/>
      <c r="WPP109" s="117"/>
      <c r="WPQ109" s="117"/>
      <c r="WPR109" s="117"/>
      <c r="WPS109" s="117"/>
      <c r="WPT109" s="117"/>
      <c r="WPU109" s="117"/>
      <c r="WPV109" s="117"/>
      <c r="WPW109" s="117"/>
      <c r="WPX109" s="117"/>
      <c r="WPY109" s="117"/>
      <c r="WPZ109" s="117"/>
      <c r="WQA109" s="117"/>
      <c r="WQB109" s="117"/>
      <c r="WQC109" s="117"/>
      <c r="WQD109" s="117"/>
      <c r="WQE109" s="117"/>
      <c r="WQF109" s="117"/>
      <c r="WQG109" s="117"/>
      <c r="WQH109" s="117"/>
      <c r="WQI109" s="117"/>
      <c r="WQJ109" s="117"/>
      <c r="WQK109" s="117"/>
      <c r="WQL109" s="117"/>
      <c r="WQM109" s="117"/>
      <c r="WQN109" s="117"/>
      <c r="WQO109" s="117"/>
      <c r="WQP109" s="117"/>
      <c r="WQQ109" s="117"/>
      <c r="WQR109" s="117"/>
      <c r="WQS109" s="117"/>
      <c r="WQT109" s="117"/>
      <c r="WQU109" s="117"/>
      <c r="WQV109" s="117"/>
      <c r="WQW109" s="117"/>
      <c r="WQX109" s="117"/>
      <c r="WQY109" s="117"/>
      <c r="WQZ109" s="117"/>
      <c r="WRA109" s="117"/>
      <c r="WRB109" s="117"/>
      <c r="WRC109" s="117"/>
      <c r="WRD109" s="117"/>
      <c r="WRE109" s="117"/>
      <c r="WRF109" s="117"/>
      <c r="WRG109" s="117"/>
      <c r="WRH109" s="117"/>
      <c r="WRI109" s="117"/>
      <c r="WRJ109" s="117"/>
      <c r="WRK109" s="117"/>
      <c r="WRL109" s="117"/>
      <c r="WRM109" s="117"/>
      <c r="WRN109" s="117"/>
      <c r="WRO109" s="117"/>
      <c r="WRP109" s="117"/>
      <c r="WRQ109" s="117"/>
      <c r="WRR109" s="117"/>
      <c r="WRS109" s="117"/>
      <c r="WRT109" s="117"/>
      <c r="WRU109" s="117"/>
      <c r="WRV109" s="117"/>
      <c r="WRW109" s="117"/>
      <c r="WRX109" s="117"/>
      <c r="WRY109" s="117"/>
      <c r="WRZ109" s="117"/>
      <c r="WSA109" s="117"/>
      <c r="WSB109" s="117"/>
      <c r="WSC109" s="117"/>
      <c r="WSD109" s="117"/>
      <c r="WSE109" s="117"/>
      <c r="WSF109" s="117"/>
      <c r="WSG109" s="117"/>
      <c r="WSH109" s="117"/>
      <c r="WSI109" s="117"/>
      <c r="WSJ109" s="117"/>
      <c r="WSK109" s="117"/>
      <c r="WSL109" s="117"/>
      <c r="WSM109" s="117"/>
      <c r="WSN109" s="117"/>
      <c r="WSO109" s="117"/>
      <c r="WSP109" s="117"/>
      <c r="WSQ109" s="117"/>
      <c r="WSR109" s="117"/>
      <c r="WSS109" s="117"/>
      <c r="WST109" s="117"/>
      <c r="WSU109" s="117"/>
      <c r="WSV109" s="117"/>
      <c r="WSW109" s="117"/>
      <c r="WSX109" s="117"/>
      <c r="WSY109" s="117"/>
      <c r="WSZ109" s="117"/>
      <c r="WTA109" s="117"/>
      <c r="WTB109" s="117"/>
      <c r="WTC109" s="117"/>
      <c r="WTD109" s="117"/>
      <c r="WTE109" s="117"/>
      <c r="WTF109" s="117"/>
      <c r="WTG109" s="117"/>
      <c r="WTH109" s="117"/>
      <c r="WTI109" s="117"/>
      <c r="WTJ109" s="117"/>
      <c r="WTK109" s="117"/>
      <c r="WTL109" s="117"/>
      <c r="WTM109" s="117"/>
      <c r="WTN109" s="117"/>
      <c r="WTO109" s="117"/>
      <c r="WTP109" s="117"/>
      <c r="WTQ109" s="117"/>
      <c r="WTR109" s="117"/>
      <c r="WTS109" s="117"/>
      <c r="WTT109" s="117"/>
      <c r="WTU109" s="117"/>
      <c r="WTV109" s="117"/>
      <c r="WTW109" s="117"/>
      <c r="WTX109" s="117"/>
      <c r="WTY109" s="117"/>
      <c r="WTZ109" s="117"/>
      <c r="WUA109" s="117"/>
      <c r="WUB109" s="117"/>
      <c r="WUC109" s="117"/>
      <c r="WUD109" s="117"/>
      <c r="WUE109" s="117"/>
      <c r="WUF109" s="117"/>
      <c r="WUG109" s="117"/>
      <c r="WUH109" s="117"/>
      <c r="WUI109" s="117"/>
      <c r="WUJ109" s="117"/>
      <c r="WUK109" s="117"/>
      <c r="WUL109" s="117"/>
      <c r="WUM109" s="117"/>
      <c r="WUN109" s="117"/>
      <c r="WUO109" s="117"/>
      <c r="WUP109" s="117"/>
      <c r="WUQ109" s="117"/>
      <c r="WUR109" s="117"/>
      <c r="WUS109" s="117"/>
      <c r="WUT109" s="117"/>
      <c r="WUU109" s="117"/>
      <c r="WUV109" s="117"/>
      <c r="WUW109" s="117"/>
      <c r="WUX109" s="117"/>
      <c r="WUY109" s="117"/>
      <c r="WUZ109" s="117"/>
      <c r="WVA109" s="117"/>
      <c r="WVB109" s="117"/>
      <c r="WVC109" s="117"/>
      <c r="WVD109" s="117"/>
      <c r="WVE109" s="117"/>
      <c r="WVF109" s="117"/>
      <c r="WVG109" s="117"/>
      <c r="WVH109" s="117"/>
      <c r="WVI109" s="117"/>
      <c r="WVJ109" s="117"/>
      <c r="WVK109" s="117"/>
      <c r="WVL109" s="117"/>
      <c r="WVM109" s="117"/>
      <c r="WVN109" s="117"/>
      <c r="WVO109" s="117"/>
      <c r="WVP109" s="117"/>
      <c r="WVQ109" s="117"/>
      <c r="WVR109" s="117"/>
      <c r="WVS109" s="117"/>
      <c r="WVT109" s="117"/>
      <c r="WVU109" s="117"/>
      <c r="WVV109" s="117"/>
      <c r="WVW109" s="117"/>
      <c r="WVX109" s="117"/>
      <c r="WVY109" s="117"/>
      <c r="WVZ109" s="117"/>
      <c r="WWA109" s="117"/>
      <c r="WWB109" s="117"/>
      <c r="WWC109" s="117"/>
      <c r="WWD109" s="117"/>
      <c r="WWE109" s="117"/>
      <c r="WWF109" s="117"/>
      <c r="WWG109" s="117"/>
      <c r="WWH109" s="117"/>
      <c r="WWI109" s="117"/>
      <c r="WWJ109" s="117"/>
      <c r="WWK109" s="117"/>
      <c r="WWL109" s="117"/>
      <c r="WWM109" s="117"/>
      <c r="WWN109" s="117"/>
      <c r="WWO109" s="117"/>
      <c r="WWP109" s="117"/>
      <c r="WWQ109" s="117"/>
      <c r="WWR109" s="117"/>
      <c r="WWS109" s="117"/>
      <c r="WWT109" s="117"/>
      <c r="WWU109" s="117"/>
      <c r="WWV109" s="117"/>
      <c r="WWW109" s="117"/>
      <c r="WWX109" s="117"/>
      <c r="WWY109" s="117"/>
      <c r="WWZ109" s="117"/>
      <c r="WXA109" s="117"/>
      <c r="WXB109" s="117"/>
      <c r="WXC109" s="117"/>
      <c r="WXD109" s="117"/>
      <c r="WXE109" s="117"/>
      <c r="WXF109" s="117"/>
      <c r="WXG109" s="117"/>
      <c r="WXH109" s="117"/>
      <c r="WXI109" s="117"/>
      <c r="WXJ109" s="117"/>
      <c r="WXK109" s="117"/>
      <c r="WXL109" s="117"/>
      <c r="WXM109" s="117"/>
      <c r="WXN109" s="117"/>
      <c r="WXO109" s="117"/>
      <c r="WXP109" s="117"/>
      <c r="WXQ109" s="117"/>
      <c r="WXR109" s="117"/>
      <c r="WXS109" s="117"/>
      <c r="WXT109" s="117"/>
      <c r="WXU109" s="117"/>
      <c r="WXV109" s="117"/>
      <c r="WXW109" s="117"/>
      <c r="WXX109" s="117"/>
      <c r="WXY109" s="117"/>
      <c r="WXZ109" s="117"/>
      <c r="WYA109" s="117"/>
      <c r="WYB109" s="117"/>
      <c r="WYC109" s="117"/>
      <c r="WYD109" s="117"/>
      <c r="WYE109" s="117"/>
      <c r="WYF109" s="117"/>
      <c r="WYG109" s="117"/>
      <c r="WYH109" s="117"/>
      <c r="WYI109" s="117"/>
      <c r="WYJ109" s="117"/>
      <c r="WYK109" s="117"/>
      <c r="WYL109" s="117"/>
      <c r="WYM109" s="117"/>
      <c r="WYN109" s="117"/>
      <c r="WYO109" s="117"/>
      <c r="WYP109" s="117"/>
      <c r="WYQ109" s="117"/>
      <c r="WYR109" s="117"/>
      <c r="WYS109" s="117"/>
      <c r="WYT109" s="117"/>
      <c r="WYU109" s="117"/>
      <c r="WYV109" s="117"/>
      <c r="WYW109" s="117"/>
      <c r="WYX109" s="117"/>
      <c r="WYY109" s="117"/>
      <c r="WYZ109" s="117"/>
      <c r="WZA109" s="117"/>
      <c r="WZB109" s="117"/>
      <c r="WZC109" s="117"/>
      <c r="WZD109" s="117"/>
      <c r="WZE109" s="117"/>
      <c r="WZF109" s="117"/>
      <c r="WZG109" s="117"/>
      <c r="WZH109" s="117"/>
      <c r="WZI109" s="117"/>
      <c r="WZJ109" s="117"/>
      <c r="WZK109" s="117"/>
      <c r="WZL109" s="117"/>
      <c r="WZM109" s="117"/>
      <c r="WZN109" s="117"/>
      <c r="WZO109" s="117"/>
      <c r="WZP109" s="117"/>
      <c r="WZQ109" s="117"/>
      <c r="WZR109" s="117"/>
      <c r="WZS109" s="117"/>
      <c r="WZT109" s="117"/>
      <c r="WZU109" s="117"/>
      <c r="WZV109" s="117"/>
      <c r="WZW109" s="117"/>
      <c r="WZX109" s="117"/>
      <c r="WZY109" s="117"/>
      <c r="WZZ109" s="117"/>
      <c r="XAA109" s="117"/>
      <c r="XAB109" s="117"/>
      <c r="XAC109" s="117"/>
      <c r="XAD109" s="117"/>
      <c r="XAE109" s="117"/>
      <c r="XAF109" s="117"/>
      <c r="XAG109" s="117"/>
      <c r="XAH109" s="117"/>
      <c r="XAI109" s="117"/>
      <c r="XAJ109" s="117"/>
      <c r="XAK109" s="117"/>
      <c r="XAL109" s="117"/>
      <c r="XAM109" s="117"/>
      <c r="XAN109" s="117"/>
      <c r="XAO109" s="117"/>
      <c r="XAP109" s="117"/>
      <c r="XAQ109" s="117"/>
      <c r="XAR109" s="117"/>
      <c r="XAS109" s="117"/>
      <c r="XAT109" s="117"/>
      <c r="XAU109" s="117"/>
      <c r="XAV109" s="117"/>
      <c r="XAW109" s="117"/>
      <c r="XAX109" s="117"/>
      <c r="XAY109" s="117"/>
      <c r="XAZ109" s="117"/>
      <c r="XBA109" s="117"/>
      <c r="XBB109" s="117"/>
      <c r="XBC109" s="117"/>
      <c r="XBD109" s="117"/>
      <c r="XBE109" s="117"/>
      <c r="XBF109" s="117"/>
      <c r="XBG109" s="117"/>
      <c r="XBH109" s="117"/>
      <c r="XBI109" s="117"/>
      <c r="XBJ109" s="117"/>
      <c r="XBK109" s="117"/>
      <c r="XBL109" s="117"/>
      <c r="XBM109" s="117"/>
      <c r="XBN109" s="117"/>
      <c r="XBO109" s="117"/>
      <c r="XBP109" s="117"/>
      <c r="XBQ109" s="117"/>
      <c r="XBR109" s="117"/>
      <c r="XBS109" s="117"/>
      <c r="XBT109" s="117"/>
      <c r="XBU109" s="117"/>
      <c r="XBV109" s="117"/>
      <c r="XBW109" s="117"/>
      <c r="XBX109" s="117"/>
      <c r="XBY109" s="117"/>
      <c r="XBZ109" s="117"/>
      <c r="XCA109" s="117"/>
      <c r="XCB109" s="117"/>
      <c r="XCC109" s="117"/>
      <c r="XCD109" s="117"/>
      <c r="XCE109" s="117"/>
      <c r="XCF109" s="117"/>
      <c r="XCG109" s="117"/>
      <c r="XCH109" s="117"/>
      <c r="XCI109" s="117"/>
      <c r="XCJ109" s="117"/>
      <c r="XCK109" s="117"/>
      <c r="XCL109" s="117"/>
      <c r="XCM109" s="117"/>
      <c r="XCN109" s="117"/>
      <c r="XCO109" s="117"/>
      <c r="XCP109" s="117"/>
      <c r="XCQ109" s="117"/>
      <c r="XCR109" s="117"/>
      <c r="XCS109" s="117"/>
      <c r="XCT109" s="117"/>
      <c r="XCU109" s="117"/>
      <c r="XCV109" s="117"/>
      <c r="XCW109" s="117"/>
      <c r="XCX109" s="117"/>
      <c r="XCY109" s="117"/>
      <c r="XCZ109" s="117"/>
      <c r="XDA109" s="117"/>
      <c r="XDB109" s="117"/>
      <c r="XDC109" s="117"/>
      <c r="XDD109" s="117"/>
      <c r="XDE109" s="117"/>
      <c r="XDF109" s="117"/>
      <c r="XDG109" s="117"/>
      <c r="XDH109" s="117"/>
      <c r="XDI109" s="117"/>
      <c r="XDJ109" s="117"/>
      <c r="XDK109" s="117"/>
      <c r="XDL109" s="117"/>
      <c r="XDM109" s="117"/>
      <c r="XDN109" s="117"/>
      <c r="XDO109" s="117"/>
      <c r="XDP109" s="117"/>
      <c r="XDQ109" s="117"/>
      <c r="XDR109" s="117"/>
      <c r="XDS109" s="117"/>
      <c r="XDT109" s="117"/>
      <c r="XDU109" s="117"/>
      <c r="XDV109" s="117"/>
      <c r="XDW109" s="117"/>
      <c r="XDX109" s="117"/>
      <c r="XDY109" s="117"/>
      <c r="XDZ109" s="117"/>
      <c r="XEA109" s="117"/>
      <c r="XEB109" s="117"/>
      <c r="XEC109" s="117"/>
      <c r="XED109" s="117"/>
      <c r="XEE109" s="117"/>
      <c r="XEF109" s="117"/>
      <c r="XEG109" s="117"/>
      <c r="XEH109" s="117"/>
      <c r="XEI109" s="117"/>
      <c r="XEJ109" s="117"/>
      <c r="XEK109" s="117"/>
      <c r="XEL109" s="117"/>
      <c r="XEM109" s="117"/>
      <c r="XEN109" s="117"/>
      <c r="XEO109" s="117"/>
      <c r="XEP109" s="117"/>
      <c r="XEQ109" s="117"/>
      <c r="XER109" s="117"/>
      <c r="XES109" s="117"/>
      <c r="XET109" s="117"/>
      <c r="XEU109" s="117"/>
      <c r="XEV109" s="117"/>
      <c r="XEW109" s="117"/>
      <c r="XEX109" s="117"/>
      <c r="XEY109" s="117"/>
      <c r="XEZ109" s="117"/>
      <c r="XFA109" s="117"/>
      <c r="XFB109" s="117"/>
      <c r="XFC109" s="117"/>
      <c r="XFD109" s="117"/>
    </row>
    <row r="110" spans="2:16384">
      <c r="B110" s="5"/>
      <c r="C110" s="57" t="s">
        <v>143</v>
      </c>
      <c r="D110" s="32"/>
      <c r="E110" s="32"/>
      <c r="F110" s="32"/>
      <c r="G110" s="32"/>
      <c r="H110" s="32"/>
      <c r="I110" s="32"/>
      <c r="J110" s="32"/>
      <c r="K110" s="116"/>
      <c r="L110" s="363">
        <v>0</v>
      </c>
      <c r="M110" s="362"/>
      <c r="N110" s="362"/>
      <c r="O110" s="362"/>
      <c r="P110" s="362"/>
      <c r="Q110" s="362"/>
      <c r="R110" s="362"/>
      <c r="S110" s="118"/>
      <c r="T110" s="6"/>
      <c r="V110" s="58"/>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7"/>
      <c r="EI110" s="117"/>
      <c r="EJ110" s="117"/>
      <c r="EK110" s="117"/>
      <c r="EL110" s="117"/>
      <c r="EM110" s="117"/>
      <c r="EN110" s="117"/>
      <c r="EO110" s="117"/>
      <c r="EP110" s="117"/>
      <c r="EQ110" s="117"/>
      <c r="ER110" s="117"/>
      <c r="ES110" s="117"/>
      <c r="ET110" s="117"/>
      <c r="EU110" s="117"/>
      <c r="EV110" s="117"/>
      <c r="EW110" s="117"/>
      <c r="EX110" s="117"/>
      <c r="EY110" s="117"/>
      <c r="EZ110" s="117"/>
      <c r="FA110" s="117"/>
      <c r="FB110" s="117"/>
      <c r="FC110" s="117"/>
      <c r="FD110" s="117"/>
      <c r="FE110" s="117"/>
      <c r="FF110" s="117"/>
      <c r="FG110" s="117"/>
      <c r="FH110" s="117"/>
      <c r="FI110" s="117"/>
      <c r="FJ110" s="117"/>
      <c r="FK110" s="117"/>
      <c r="FL110" s="117"/>
      <c r="FM110" s="117"/>
      <c r="FN110" s="117"/>
      <c r="FO110" s="117"/>
      <c r="FP110" s="117"/>
      <c r="FQ110" s="117"/>
      <c r="FR110" s="117"/>
      <c r="FS110" s="117"/>
      <c r="FT110" s="117"/>
      <c r="FU110" s="117"/>
      <c r="FV110" s="117"/>
      <c r="FW110" s="117"/>
      <c r="FX110" s="117"/>
      <c r="FY110" s="117"/>
      <c r="FZ110" s="117"/>
      <c r="GA110" s="117"/>
      <c r="GB110" s="117"/>
      <c r="GC110" s="117"/>
      <c r="GD110" s="117"/>
      <c r="GE110" s="117"/>
      <c r="GF110" s="117"/>
      <c r="GG110" s="117"/>
      <c r="GH110" s="117"/>
      <c r="GI110" s="117"/>
      <c r="GJ110" s="117"/>
      <c r="GK110" s="117"/>
      <c r="GL110" s="117"/>
      <c r="GM110" s="117"/>
      <c r="GN110" s="117"/>
      <c r="GO110" s="117"/>
      <c r="GP110" s="117"/>
      <c r="GQ110" s="117"/>
      <c r="GR110" s="117"/>
      <c r="GS110" s="117"/>
      <c r="GT110" s="117"/>
      <c r="GU110" s="117"/>
      <c r="GV110" s="117"/>
      <c r="GW110" s="117"/>
      <c r="GX110" s="117"/>
      <c r="GY110" s="117"/>
      <c r="GZ110" s="117"/>
      <c r="HA110" s="117"/>
      <c r="HB110" s="117"/>
      <c r="HC110" s="117"/>
      <c r="HD110" s="117"/>
      <c r="HE110" s="117"/>
      <c r="HF110" s="117"/>
      <c r="HG110" s="117"/>
      <c r="HH110" s="117"/>
      <c r="HI110" s="117"/>
      <c r="HJ110" s="117"/>
      <c r="HK110" s="117"/>
      <c r="HL110" s="117"/>
      <c r="HM110" s="117"/>
      <c r="HN110" s="117"/>
      <c r="HO110" s="117"/>
      <c r="HP110" s="117"/>
      <c r="HQ110" s="117"/>
      <c r="HR110" s="117"/>
      <c r="HS110" s="117"/>
      <c r="HT110" s="117"/>
      <c r="HU110" s="117"/>
      <c r="HV110" s="117"/>
      <c r="HW110" s="117"/>
      <c r="HX110" s="117"/>
      <c r="HY110" s="117"/>
      <c r="HZ110" s="117"/>
      <c r="IA110" s="117"/>
      <c r="IB110" s="117"/>
      <c r="IC110" s="117"/>
      <c r="ID110" s="117"/>
      <c r="IE110" s="117"/>
      <c r="IF110" s="117"/>
      <c r="IG110" s="117"/>
      <c r="IH110" s="117"/>
      <c r="II110" s="117"/>
      <c r="IJ110" s="117"/>
      <c r="IK110" s="117"/>
      <c r="IL110" s="117"/>
      <c r="IM110" s="117"/>
      <c r="IN110" s="117"/>
      <c r="IO110" s="117"/>
      <c r="IP110" s="117"/>
      <c r="IQ110" s="117"/>
      <c r="IR110" s="117"/>
      <c r="IS110" s="117"/>
      <c r="IT110" s="117"/>
      <c r="IU110" s="117"/>
      <c r="IV110" s="117"/>
      <c r="IW110" s="117"/>
      <c r="IX110" s="117"/>
      <c r="IY110" s="117"/>
      <c r="IZ110" s="117"/>
      <c r="JA110" s="117"/>
      <c r="JB110" s="117"/>
      <c r="JC110" s="117"/>
      <c r="JD110" s="117"/>
      <c r="JE110" s="117"/>
      <c r="JF110" s="117"/>
      <c r="JG110" s="117"/>
      <c r="JH110" s="117"/>
      <c r="JI110" s="117"/>
      <c r="JJ110" s="117"/>
      <c r="JK110" s="117"/>
      <c r="JL110" s="117"/>
      <c r="JM110" s="117"/>
      <c r="JN110" s="117"/>
      <c r="JO110" s="117"/>
      <c r="JP110" s="117"/>
      <c r="JQ110" s="117"/>
      <c r="JR110" s="117"/>
      <c r="JS110" s="117"/>
      <c r="JT110" s="117"/>
      <c r="JU110" s="117"/>
      <c r="JV110" s="117"/>
      <c r="JW110" s="117"/>
      <c r="JX110" s="117"/>
      <c r="JY110" s="117"/>
      <c r="JZ110" s="117"/>
      <c r="KA110" s="117"/>
      <c r="KB110" s="117"/>
      <c r="KC110" s="117"/>
      <c r="KD110" s="117"/>
      <c r="KE110" s="117"/>
      <c r="KF110" s="117"/>
      <c r="KG110" s="117"/>
      <c r="KH110" s="117"/>
      <c r="KI110" s="117"/>
      <c r="KJ110" s="117"/>
      <c r="KK110" s="117"/>
      <c r="KL110" s="117"/>
      <c r="KM110" s="117"/>
      <c r="KN110" s="117"/>
      <c r="KO110" s="117"/>
      <c r="KP110" s="117"/>
      <c r="KQ110" s="117"/>
      <c r="KR110" s="117"/>
      <c r="KS110" s="117"/>
      <c r="KT110" s="117"/>
      <c r="KU110" s="117"/>
      <c r="KV110" s="117"/>
      <c r="KW110" s="117"/>
      <c r="KX110" s="117"/>
      <c r="KY110" s="117"/>
      <c r="KZ110" s="117"/>
      <c r="LA110" s="117"/>
      <c r="LB110" s="117"/>
      <c r="LC110" s="117"/>
      <c r="LD110" s="117"/>
      <c r="LE110" s="117"/>
      <c r="LF110" s="117"/>
      <c r="LG110" s="117"/>
      <c r="LH110" s="117"/>
      <c r="LI110" s="117"/>
      <c r="LJ110" s="117"/>
      <c r="LK110" s="117"/>
      <c r="LL110" s="117"/>
      <c r="LM110" s="117"/>
      <c r="LN110" s="117"/>
      <c r="LO110" s="117"/>
      <c r="LP110" s="117"/>
      <c r="LQ110" s="117"/>
      <c r="LR110" s="117"/>
      <c r="LS110" s="117"/>
      <c r="LT110" s="117"/>
      <c r="LU110" s="117"/>
      <c r="LV110" s="117"/>
      <c r="LW110" s="117"/>
      <c r="LX110" s="117"/>
      <c r="LY110" s="117"/>
      <c r="LZ110" s="117"/>
      <c r="MA110" s="117"/>
      <c r="MB110" s="117"/>
      <c r="MC110" s="117"/>
      <c r="MD110" s="117"/>
      <c r="ME110" s="117"/>
      <c r="MF110" s="117"/>
      <c r="MG110" s="117"/>
      <c r="MH110" s="117"/>
      <c r="MI110" s="117"/>
      <c r="MJ110" s="117"/>
      <c r="MK110" s="117"/>
      <c r="ML110" s="117"/>
      <c r="MM110" s="117"/>
      <c r="MN110" s="117"/>
      <c r="MO110" s="117"/>
      <c r="MP110" s="117"/>
      <c r="MQ110" s="117"/>
      <c r="MR110" s="117"/>
      <c r="MS110" s="117"/>
      <c r="MT110" s="117"/>
      <c r="MU110" s="117"/>
      <c r="MV110" s="117"/>
      <c r="MW110" s="117"/>
      <c r="MX110" s="117"/>
      <c r="MY110" s="117"/>
      <c r="MZ110" s="117"/>
      <c r="NA110" s="117"/>
      <c r="NB110" s="117"/>
      <c r="NC110" s="117"/>
      <c r="ND110" s="117"/>
      <c r="NE110" s="117"/>
      <c r="NF110" s="117"/>
      <c r="NG110" s="117"/>
      <c r="NH110" s="117"/>
      <c r="NI110" s="117"/>
      <c r="NJ110" s="117"/>
      <c r="NK110" s="117"/>
      <c r="NL110" s="117"/>
      <c r="NM110" s="117"/>
      <c r="NN110" s="117"/>
      <c r="NO110" s="117"/>
      <c r="NP110" s="117"/>
      <c r="NQ110" s="117"/>
      <c r="NR110" s="117"/>
      <c r="NS110" s="117"/>
      <c r="NT110" s="117"/>
      <c r="NU110" s="117"/>
      <c r="NV110" s="117"/>
      <c r="NW110" s="117"/>
      <c r="NX110" s="117"/>
      <c r="NY110" s="117"/>
      <c r="NZ110" s="117"/>
      <c r="OA110" s="117"/>
      <c r="OB110" s="117"/>
      <c r="OC110" s="117"/>
      <c r="OD110" s="117"/>
      <c r="OE110" s="117"/>
      <c r="OF110" s="117"/>
      <c r="OG110" s="117"/>
      <c r="OH110" s="117"/>
      <c r="OI110" s="117"/>
      <c r="OJ110" s="117"/>
      <c r="OK110" s="117"/>
      <c r="OL110" s="117"/>
      <c r="OM110" s="117"/>
      <c r="ON110" s="117"/>
      <c r="OO110" s="117"/>
      <c r="OP110" s="117"/>
      <c r="OQ110" s="117"/>
      <c r="OR110" s="117"/>
      <c r="OS110" s="117"/>
      <c r="OT110" s="117"/>
      <c r="OU110" s="117"/>
      <c r="OV110" s="117"/>
      <c r="OW110" s="117"/>
      <c r="OX110" s="117"/>
      <c r="OY110" s="117"/>
      <c r="OZ110" s="117"/>
      <c r="PA110" s="117"/>
      <c r="PB110" s="117"/>
      <c r="PC110" s="117"/>
      <c r="PD110" s="117"/>
      <c r="PE110" s="117"/>
      <c r="PF110" s="117"/>
      <c r="PG110" s="117"/>
      <c r="PH110" s="117"/>
      <c r="PI110" s="117"/>
      <c r="PJ110" s="117"/>
      <c r="PK110" s="117"/>
      <c r="PL110" s="117"/>
      <c r="PM110" s="117"/>
      <c r="PN110" s="117"/>
      <c r="PO110" s="117"/>
      <c r="PP110" s="117"/>
      <c r="PQ110" s="117"/>
      <c r="PR110" s="117"/>
      <c r="PS110" s="117"/>
      <c r="PT110" s="117"/>
      <c r="PU110" s="117"/>
      <c r="PV110" s="117"/>
      <c r="PW110" s="117"/>
      <c r="PX110" s="117"/>
      <c r="PY110" s="117"/>
      <c r="PZ110" s="117"/>
      <c r="QA110" s="117"/>
      <c r="QB110" s="117"/>
      <c r="QC110" s="117"/>
      <c r="QD110" s="117"/>
      <c r="QE110" s="117"/>
      <c r="QF110" s="117"/>
      <c r="QG110" s="117"/>
      <c r="QH110" s="117"/>
      <c r="QI110" s="117"/>
      <c r="QJ110" s="117"/>
      <c r="QK110" s="117"/>
      <c r="QL110" s="117"/>
      <c r="QM110" s="117"/>
      <c r="QN110" s="117"/>
      <c r="QO110" s="117"/>
      <c r="QP110" s="117"/>
      <c r="QQ110" s="117"/>
      <c r="QR110" s="117"/>
      <c r="QS110" s="117"/>
      <c r="QT110" s="117"/>
      <c r="QU110" s="117"/>
      <c r="QV110" s="117"/>
      <c r="QW110" s="117"/>
      <c r="QX110" s="117"/>
      <c r="QY110" s="117"/>
      <c r="QZ110" s="117"/>
      <c r="RA110" s="117"/>
      <c r="RB110" s="117"/>
      <c r="RC110" s="117"/>
      <c r="RD110" s="117"/>
      <c r="RE110" s="117"/>
      <c r="RF110" s="117"/>
      <c r="RG110" s="117"/>
      <c r="RH110" s="117"/>
      <c r="RI110" s="117"/>
      <c r="RJ110" s="117"/>
      <c r="RK110" s="117"/>
      <c r="RL110" s="117"/>
      <c r="RM110" s="117"/>
      <c r="RN110" s="117"/>
      <c r="RO110" s="117"/>
      <c r="RP110" s="117"/>
      <c r="RQ110" s="117"/>
      <c r="RR110" s="117"/>
      <c r="RS110" s="117"/>
      <c r="RT110" s="117"/>
      <c r="RU110" s="117"/>
      <c r="RV110" s="117"/>
      <c r="RW110" s="117"/>
      <c r="RX110" s="117"/>
      <c r="RY110" s="117"/>
      <c r="RZ110" s="117"/>
      <c r="SA110" s="117"/>
      <c r="SB110" s="117"/>
      <c r="SC110" s="117"/>
      <c r="SD110" s="117"/>
      <c r="SE110" s="117"/>
      <c r="SF110" s="117"/>
      <c r="SG110" s="117"/>
      <c r="SH110" s="117"/>
      <c r="SI110" s="117"/>
      <c r="SJ110" s="117"/>
      <c r="SK110" s="117"/>
      <c r="SL110" s="117"/>
      <c r="SM110" s="117"/>
      <c r="SN110" s="117"/>
      <c r="SO110" s="117"/>
      <c r="SP110" s="117"/>
      <c r="SQ110" s="117"/>
      <c r="SR110" s="117"/>
      <c r="SS110" s="117"/>
      <c r="ST110" s="117"/>
      <c r="SU110" s="117"/>
      <c r="SV110" s="117"/>
      <c r="SW110" s="117"/>
      <c r="SX110" s="117"/>
      <c r="SY110" s="117"/>
      <c r="SZ110" s="117"/>
      <c r="TA110" s="117"/>
      <c r="TB110" s="117"/>
      <c r="TC110" s="117"/>
      <c r="TD110" s="117"/>
      <c r="TE110" s="117"/>
      <c r="TF110" s="117"/>
      <c r="TG110" s="117"/>
      <c r="TH110" s="117"/>
      <c r="TI110" s="117"/>
      <c r="TJ110" s="117"/>
      <c r="TK110" s="117"/>
      <c r="TL110" s="117"/>
      <c r="TM110" s="117"/>
      <c r="TN110" s="117"/>
      <c r="TO110" s="117"/>
      <c r="TP110" s="117"/>
      <c r="TQ110" s="117"/>
      <c r="TR110" s="117"/>
      <c r="TS110" s="117"/>
      <c r="TT110" s="117"/>
      <c r="TU110" s="117"/>
      <c r="TV110" s="117"/>
      <c r="TW110" s="117"/>
      <c r="TX110" s="117"/>
      <c r="TY110" s="117"/>
      <c r="TZ110" s="117"/>
      <c r="UA110" s="117"/>
      <c r="UB110" s="117"/>
      <c r="UC110" s="117"/>
      <c r="UD110" s="117"/>
      <c r="UE110" s="117"/>
      <c r="UF110" s="117"/>
      <c r="UG110" s="117"/>
      <c r="UH110" s="117"/>
      <c r="UI110" s="117"/>
      <c r="UJ110" s="117"/>
      <c r="UK110" s="117"/>
      <c r="UL110" s="117"/>
      <c r="UM110" s="117"/>
      <c r="UN110" s="117"/>
      <c r="UO110" s="117"/>
      <c r="UP110" s="117"/>
      <c r="UQ110" s="117"/>
      <c r="UR110" s="117"/>
      <c r="US110" s="117"/>
      <c r="UT110" s="117"/>
      <c r="UU110" s="117"/>
      <c r="UV110" s="117"/>
      <c r="UW110" s="117"/>
      <c r="UX110" s="117"/>
      <c r="UY110" s="117"/>
      <c r="UZ110" s="117"/>
      <c r="VA110" s="117"/>
      <c r="VB110" s="117"/>
      <c r="VC110" s="117"/>
      <c r="VD110" s="117"/>
      <c r="VE110" s="117"/>
      <c r="VF110" s="117"/>
      <c r="VG110" s="117"/>
      <c r="VH110" s="117"/>
      <c r="VI110" s="117"/>
      <c r="VJ110" s="117"/>
      <c r="VK110" s="117"/>
      <c r="VL110" s="117"/>
      <c r="VM110" s="117"/>
      <c r="VN110" s="117"/>
      <c r="VO110" s="117"/>
      <c r="VP110" s="117"/>
      <c r="VQ110" s="117"/>
      <c r="VR110" s="117"/>
      <c r="VS110" s="117"/>
      <c r="VT110" s="117"/>
      <c r="VU110" s="117"/>
      <c r="VV110" s="117"/>
      <c r="VW110" s="117"/>
      <c r="VX110" s="117"/>
      <c r="VY110" s="117"/>
      <c r="VZ110" s="117"/>
      <c r="WA110" s="117"/>
      <c r="WB110" s="117"/>
      <c r="WC110" s="117"/>
      <c r="WD110" s="117"/>
      <c r="WE110" s="117"/>
      <c r="WF110" s="117"/>
      <c r="WG110" s="117"/>
      <c r="WH110" s="117"/>
      <c r="WI110" s="117"/>
      <c r="WJ110" s="117"/>
      <c r="WK110" s="117"/>
      <c r="WL110" s="117"/>
      <c r="WM110" s="117"/>
      <c r="WN110" s="117"/>
      <c r="WO110" s="117"/>
      <c r="WP110" s="117"/>
      <c r="WQ110" s="117"/>
      <c r="WR110" s="117"/>
      <c r="WS110" s="117"/>
      <c r="WT110" s="117"/>
      <c r="WU110" s="117"/>
      <c r="WV110" s="117"/>
      <c r="WW110" s="117"/>
      <c r="WX110" s="117"/>
      <c r="WY110" s="117"/>
      <c r="WZ110" s="117"/>
      <c r="XA110" s="117"/>
      <c r="XB110" s="117"/>
      <c r="XC110" s="117"/>
      <c r="XD110" s="117"/>
      <c r="XE110" s="117"/>
      <c r="XF110" s="117"/>
      <c r="XG110" s="117"/>
      <c r="XH110" s="117"/>
      <c r="XI110" s="117"/>
      <c r="XJ110" s="117"/>
      <c r="XK110" s="117"/>
      <c r="XL110" s="117"/>
      <c r="XM110" s="117"/>
      <c r="XN110" s="117"/>
      <c r="XO110" s="117"/>
      <c r="XP110" s="117"/>
      <c r="XQ110" s="117"/>
      <c r="XR110" s="117"/>
      <c r="XS110" s="117"/>
      <c r="XT110" s="117"/>
      <c r="XU110" s="117"/>
      <c r="XV110" s="117"/>
      <c r="XW110" s="117"/>
      <c r="XX110" s="117"/>
      <c r="XY110" s="117"/>
      <c r="XZ110" s="117"/>
      <c r="YA110" s="117"/>
      <c r="YB110" s="117"/>
      <c r="YC110" s="117"/>
      <c r="YD110" s="117"/>
      <c r="YE110" s="117"/>
      <c r="YF110" s="117"/>
      <c r="YG110" s="117"/>
      <c r="YH110" s="117"/>
      <c r="YI110" s="117"/>
      <c r="YJ110" s="117"/>
      <c r="YK110" s="117"/>
      <c r="YL110" s="117"/>
      <c r="YM110" s="117"/>
      <c r="YN110" s="117"/>
      <c r="YO110" s="117"/>
      <c r="YP110" s="117"/>
      <c r="YQ110" s="117"/>
      <c r="YR110" s="117"/>
      <c r="YS110" s="117"/>
      <c r="YT110" s="117"/>
      <c r="YU110" s="117"/>
      <c r="YV110" s="117"/>
      <c r="YW110" s="117"/>
      <c r="YX110" s="117"/>
      <c r="YY110" s="117"/>
      <c r="YZ110" s="117"/>
      <c r="ZA110" s="117"/>
      <c r="ZB110" s="117"/>
      <c r="ZC110" s="117"/>
      <c r="ZD110" s="117"/>
      <c r="ZE110" s="117"/>
      <c r="ZF110" s="117"/>
      <c r="ZG110" s="117"/>
      <c r="ZH110" s="117"/>
      <c r="ZI110" s="117"/>
      <c r="ZJ110" s="117"/>
      <c r="ZK110" s="117"/>
      <c r="ZL110" s="117"/>
      <c r="ZM110" s="117"/>
      <c r="ZN110" s="117"/>
      <c r="ZO110" s="117"/>
      <c r="ZP110" s="117"/>
      <c r="ZQ110" s="117"/>
      <c r="ZR110" s="117"/>
      <c r="ZS110" s="117"/>
      <c r="ZT110" s="117"/>
      <c r="ZU110" s="117"/>
      <c r="ZV110" s="117"/>
      <c r="ZW110" s="117"/>
      <c r="ZX110" s="117"/>
      <c r="ZY110" s="117"/>
      <c r="ZZ110" s="117"/>
      <c r="AAA110" s="117"/>
      <c r="AAB110" s="117"/>
      <c r="AAC110" s="117"/>
      <c r="AAD110" s="117"/>
      <c r="AAE110" s="117"/>
      <c r="AAF110" s="117"/>
      <c r="AAG110" s="117"/>
      <c r="AAH110" s="117"/>
      <c r="AAI110" s="117"/>
      <c r="AAJ110" s="117"/>
      <c r="AAK110" s="117"/>
      <c r="AAL110" s="117"/>
      <c r="AAM110" s="117"/>
      <c r="AAN110" s="117"/>
      <c r="AAO110" s="117"/>
      <c r="AAP110" s="117"/>
      <c r="AAQ110" s="117"/>
      <c r="AAR110" s="117"/>
      <c r="AAS110" s="117"/>
      <c r="AAT110" s="117"/>
      <c r="AAU110" s="117"/>
      <c r="AAV110" s="117"/>
      <c r="AAW110" s="117"/>
      <c r="AAX110" s="117"/>
      <c r="AAY110" s="117"/>
      <c r="AAZ110" s="117"/>
      <c r="ABA110" s="117"/>
      <c r="ABB110" s="117"/>
      <c r="ABC110" s="117"/>
      <c r="ABD110" s="117"/>
      <c r="ABE110" s="117"/>
      <c r="ABF110" s="117"/>
      <c r="ABG110" s="117"/>
      <c r="ABH110" s="117"/>
      <c r="ABI110" s="117"/>
      <c r="ABJ110" s="117"/>
      <c r="ABK110" s="117"/>
      <c r="ABL110" s="117"/>
      <c r="ABM110" s="117"/>
      <c r="ABN110" s="117"/>
      <c r="ABO110" s="117"/>
      <c r="ABP110" s="117"/>
      <c r="ABQ110" s="117"/>
      <c r="ABR110" s="117"/>
      <c r="ABS110" s="117"/>
      <c r="ABT110" s="117"/>
      <c r="ABU110" s="117"/>
      <c r="ABV110" s="117"/>
      <c r="ABW110" s="117"/>
      <c r="ABX110" s="117"/>
      <c r="ABY110" s="117"/>
      <c r="ABZ110" s="117"/>
      <c r="ACA110" s="117"/>
      <c r="ACB110" s="117"/>
      <c r="ACC110" s="117"/>
      <c r="ACD110" s="117"/>
      <c r="ACE110" s="117"/>
      <c r="ACF110" s="117"/>
      <c r="ACG110" s="117"/>
      <c r="ACH110" s="117"/>
      <c r="ACI110" s="117"/>
      <c r="ACJ110" s="117"/>
      <c r="ACK110" s="117"/>
      <c r="ACL110" s="117"/>
      <c r="ACM110" s="117"/>
      <c r="ACN110" s="117"/>
      <c r="ACO110" s="117"/>
      <c r="ACP110" s="117"/>
      <c r="ACQ110" s="117"/>
      <c r="ACR110" s="117"/>
      <c r="ACS110" s="117"/>
      <c r="ACT110" s="117"/>
      <c r="ACU110" s="117"/>
      <c r="ACV110" s="117"/>
      <c r="ACW110" s="117"/>
      <c r="ACX110" s="117"/>
      <c r="ACY110" s="117"/>
      <c r="ACZ110" s="117"/>
      <c r="ADA110" s="117"/>
      <c r="ADB110" s="117"/>
      <c r="ADC110" s="117"/>
      <c r="ADD110" s="117"/>
      <c r="ADE110" s="117"/>
      <c r="ADF110" s="117"/>
      <c r="ADG110" s="117"/>
      <c r="ADH110" s="117"/>
      <c r="ADI110" s="117"/>
      <c r="ADJ110" s="117"/>
      <c r="ADK110" s="117"/>
      <c r="ADL110" s="117"/>
      <c r="ADM110" s="117"/>
      <c r="ADN110" s="117"/>
      <c r="ADO110" s="117"/>
      <c r="ADP110" s="117"/>
      <c r="ADQ110" s="117"/>
      <c r="ADR110" s="117"/>
      <c r="ADS110" s="117"/>
      <c r="ADT110" s="117"/>
      <c r="ADU110" s="117"/>
      <c r="ADV110" s="117"/>
      <c r="ADW110" s="117"/>
      <c r="ADX110" s="117"/>
      <c r="ADY110" s="117"/>
      <c r="ADZ110" s="117"/>
      <c r="AEA110" s="117"/>
      <c r="AEB110" s="117"/>
      <c r="AEC110" s="117"/>
      <c r="AED110" s="117"/>
      <c r="AEE110" s="117"/>
      <c r="AEF110" s="117"/>
      <c r="AEG110" s="117"/>
      <c r="AEH110" s="117"/>
      <c r="AEI110" s="117"/>
      <c r="AEJ110" s="117"/>
      <c r="AEK110" s="117"/>
      <c r="AEL110" s="117"/>
      <c r="AEM110" s="117"/>
      <c r="AEN110" s="117"/>
      <c r="AEO110" s="117"/>
      <c r="AEP110" s="117"/>
      <c r="AEQ110" s="117"/>
      <c r="AER110" s="117"/>
      <c r="AES110" s="117"/>
      <c r="AET110" s="117"/>
      <c r="AEU110" s="117"/>
      <c r="AEV110" s="117"/>
      <c r="AEW110" s="117"/>
      <c r="AEX110" s="117"/>
      <c r="AEY110" s="117"/>
      <c r="AEZ110" s="117"/>
      <c r="AFA110" s="117"/>
      <c r="AFB110" s="117"/>
      <c r="AFC110" s="117"/>
      <c r="AFD110" s="117"/>
      <c r="AFE110" s="117"/>
      <c r="AFF110" s="117"/>
      <c r="AFG110" s="117"/>
      <c r="AFH110" s="117"/>
      <c r="AFI110" s="117"/>
      <c r="AFJ110" s="117"/>
      <c r="AFK110" s="117"/>
      <c r="AFL110" s="117"/>
      <c r="AFM110" s="117"/>
      <c r="AFN110" s="117"/>
      <c r="AFO110" s="117"/>
      <c r="AFP110" s="117"/>
      <c r="AFQ110" s="117"/>
      <c r="AFR110" s="117"/>
      <c r="AFS110" s="117"/>
      <c r="AFT110" s="117"/>
      <c r="AFU110" s="117"/>
      <c r="AFV110" s="117"/>
      <c r="AFW110" s="117"/>
      <c r="AFX110" s="117"/>
      <c r="AFY110" s="117"/>
      <c r="AFZ110" s="117"/>
      <c r="AGA110" s="117"/>
      <c r="AGB110" s="117"/>
      <c r="AGC110" s="117"/>
      <c r="AGD110" s="117"/>
      <c r="AGE110" s="117"/>
      <c r="AGF110" s="117"/>
      <c r="AGG110" s="117"/>
      <c r="AGH110" s="117"/>
      <c r="AGI110" s="117"/>
      <c r="AGJ110" s="117"/>
      <c r="AGK110" s="117"/>
      <c r="AGL110" s="117"/>
      <c r="AGM110" s="117"/>
      <c r="AGN110" s="117"/>
      <c r="AGO110" s="117"/>
      <c r="AGP110" s="117"/>
      <c r="AGQ110" s="117"/>
      <c r="AGR110" s="117"/>
      <c r="AGS110" s="117"/>
      <c r="AGT110" s="117"/>
      <c r="AGU110" s="117"/>
      <c r="AGV110" s="117"/>
      <c r="AGW110" s="117"/>
      <c r="AGX110" s="117"/>
      <c r="AGY110" s="117"/>
      <c r="AGZ110" s="117"/>
      <c r="AHA110" s="117"/>
      <c r="AHB110" s="117"/>
      <c r="AHC110" s="117"/>
      <c r="AHD110" s="117"/>
      <c r="AHE110" s="117"/>
      <c r="AHF110" s="117"/>
      <c r="AHG110" s="117"/>
      <c r="AHH110" s="117"/>
      <c r="AHI110" s="117"/>
      <c r="AHJ110" s="117"/>
      <c r="AHK110" s="117"/>
      <c r="AHL110" s="117"/>
      <c r="AHM110" s="117"/>
      <c r="AHN110" s="117"/>
      <c r="AHO110" s="117"/>
      <c r="AHP110" s="117"/>
      <c r="AHQ110" s="117"/>
      <c r="AHR110" s="117"/>
      <c r="AHS110" s="117"/>
      <c r="AHT110" s="117"/>
      <c r="AHU110" s="117"/>
      <c r="AHV110" s="117"/>
      <c r="AHW110" s="117"/>
      <c r="AHX110" s="117"/>
      <c r="AHY110" s="117"/>
      <c r="AHZ110" s="117"/>
      <c r="AIA110" s="117"/>
      <c r="AIB110" s="117"/>
      <c r="AIC110" s="117"/>
      <c r="AID110" s="117"/>
      <c r="AIE110" s="117"/>
      <c r="AIF110" s="117"/>
      <c r="AIG110" s="117"/>
      <c r="AIH110" s="117"/>
      <c r="AII110" s="117"/>
      <c r="AIJ110" s="117"/>
      <c r="AIK110" s="117"/>
      <c r="AIL110" s="117"/>
      <c r="AIM110" s="117"/>
      <c r="AIN110" s="117"/>
      <c r="AIO110" s="117"/>
      <c r="AIP110" s="117"/>
      <c r="AIQ110" s="117"/>
      <c r="AIR110" s="117"/>
      <c r="AIS110" s="117"/>
      <c r="AIT110" s="117"/>
      <c r="AIU110" s="117"/>
      <c r="AIV110" s="117"/>
      <c r="AIW110" s="117"/>
      <c r="AIX110" s="117"/>
      <c r="AIY110" s="117"/>
      <c r="AIZ110" s="117"/>
      <c r="AJA110" s="117"/>
      <c r="AJB110" s="117"/>
      <c r="AJC110" s="117"/>
      <c r="AJD110" s="117"/>
      <c r="AJE110" s="117"/>
      <c r="AJF110" s="117"/>
      <c r="AJG110" s="117"/>
      <c r="AJH110" s="117"/>
      <c r="AJI110" s="117"/>
      <c r="AJJ110" s="117"/>
      <c r="AJK110" s="117"/>
      <c r="AJL110" s="117"/>
      <c r="AJM110" s="117"/>
      <c r="AJN110" s="117"/>
      <c r="AJO110" s="117"/>
      <c r="AJP110" s="117"/>
      <c r="AJQ110" s="117"/>
      <c r="AJR110" s="117"/>
      <c r="AJS110" s="117"/>
      <c r="AJT110" s="117"/>
      <c r="AJU110" s="117"/>
      <c r="AJV110" s="117"/>
      <c r="AJW110" s="117"/>
      <c r="AJX110" s="117"/>
      <c r="AJY110" s="117"/>
      <c r="AJZ110" s="117"/>
      <c r="AKA110" s="117"/>
      <c r="AKB110" s="117"/>
      <c r="AKC110" s="117"/>
      <c r="AKD110" s="117"/>
      <c r="AKE110" s="117"/>
      <c r="AKF110" s="117"/>
      <c r="AKG110" s="117"/>
      <c r="AKH110" s="117"/>
      <c r="AKI110" s="117"/>
      <c r="AKJ110" s="117"/>
      <c r="AKK110" s="117"/>
      <c r="AKL110" s="117"/>
      <c r="AKM110" s="117"/>
      <c r="AKN110" s="117"/>
      <c r="AKO110" s="117"/>
      <c r="AKP110" s="117"/>
      <c r="AKQ110" s="117"/>
      <c r="AKR110" s="117"/>
      <c r="AKS110" s="117"/>
      <c r="AKT110" s="117"/>
      <c r="AKU110" s="117"/>
      <c r="AKV110" s="117"/>
      <c r="AKW110" s="117"/>
      <c r="AKX110" s="117"/>
      <c r="AKY110" s="117"/>
      <c r="AKZ110" s="117"/>
      <c r="ALA110" s="117"/>
      <c r="ALB110" s="117"/>
      <c r="ALC110" s="117"/>
      <c r="ALD110" s="117"/>
      <c r="ALE110" s="117"/>
      <c r="ALF110" s="117"/>
      <c r="ALG110" s="117"/>
      <c r="ALH110" s="117"/>
      <c r="ALI110" s="117"/>
      <c r="ALJ110" s="117"/>
      <c r="ALK110" s="117"/>
      <c r="ALL110" s="117"/>
      <c r="ALM110" s="117"/>
      <c r="ALN110" s="117"/>
      <c r="ALO110" s="117"/>
      <c r="ALP110" s="117"/>
      <c r="ALQ110" s="117"/>
      <c r="ALR110" s="117"/>
      <c r="ALS110" s="117"/>
      <c r="ALT110" s="117"/>
      <c r="ALU110" s="117"/>
      <c r="ALV110" s="117"/>
      <c r="ALW110" s="117"/>
      <c r="ALX110" s="117"/>
      <c r="ALY110" s="117"/>
      <c r="ALZ110" s="117"/>
      <c r="AMA110" s="117"/>
      <c r="AMB110" s="117"/>
      <c r="AMC110" s="117"/>
      <c r="AMD110" s="117"/>
      <c r="AME110" s="117"/>
      <c r="AMF110" s="117"/>
      <c r="AMG110" s="117"/>
      <c r="AMH110" s="117"/>
      <c r="AMI110" s="117"/>
      <c r="AMJ110" s="117"/>
      <c r="AMK110" s="117"/>
      <c r="AML110" s="117"/>
      <c r="AMM110" s="117"/>
      <c r="AMN110" s="117"/>
      <c r="AMO110" s="117"/>
      <c r="AMP110" s="117"/>
      <c r="AMQ110" s="117"/>
      <c r="AMR110" s="117"/>
      <c r="AMS110" s="117"/>
      <c r="AMT110" s="117"/>
      <c r="AMU110" s="117"/>
      <c r="AMV110" s="117"/>
      <c r="AMW110" s="117"/>
      <c r="AMX110" s="117"/>
      <c r="AMY110" s="117"/>
      <c r="AMZ110" s="117"/>
      <c r="ANA110" s="117"/>
      <c r="ANB110" s="117"/>
      <c r="ANC110" s="117"/>
      <c r="AND110" s="117"/>
      <c r="ANE110" s="117"/>
      <c r="ANF110" s="117"/>
      <c r="ANG110" s="117"/>
      <c r="ANH110" s="117"/>
      <c r="ANI110" s="117"/>
      <c r="ANJ110" s="117"/>
      <c r="ANK110" s="117"/>
      <c r="ANL110" s="117"/>
      <c r="ANM110" s="117"/>
      <c r="ANN110" s="117"/>
      <c r="ANO110" s="117"/>
      <c r="ANP110" s="117"/>
      <c r="ANQ110" s="117"/>
      <c r="ANR110" s="117"/>
      <c r="ANS110" s="117"/>
      <c r="ANT110" s="117"/>
      <c r="ANU110" s="117"/>
      <c r="ANV110" s="117"/>
      <c r="ANW110" s="117"/>
      <c r="ANX110" s="117"/>
      <c r="ANY110" s="117"/>
      <c r="ANZ110" s="117"/>
      <c r="AOA110" s="117"/>
      <c r="AOB110" s="117"/>
      <c r="AOC110" s="117"/>
      <c r="AOD110" s="117"/>
      <c r="AOE110" s="117"/>
      <c r="AOF110" s="117"/>
      <c r="AOG110" s="117"/>
      <c r="AOH110" s="117"/>
      <c r="AOI110" s="117"/>
      <c r="AOJ110" s="117"/>
      <c r="AOK110" s="117"/>
      <c r="AOL110" s="117"/>
      <c r="AOM110" s="117"/>
      <c r="AON110" s="117"/>
      <c r="AOO110" s="117"/>
      <c r="AOP110" s="117"/>
      <c r="AOQ110" s="117"/>
      <c r="AOR110" s="117"/>
      <c r="AOS110" s="117"/>
      <c r="AOT110" s="117"/>
      <c r="AOU110" s="117"/>
      <c r="AOV110" s="117"/>
      <c r="AOW110" s="117"/>
      <c r="AOX110" s="117"/>
      <c r="AOY110" s="117"/>
      <c r="AOZ110" s="117"/>
      <c r="APA110" s="117"/>
      <c r="APB110" s="117"/>
      <c r="APC110" s="117"/>
      <c r="APD110" s="117"/>
      <c r="APE110" s="117"/>
      <c r="APF110" s="117"/>
      <c r="APG110" s="117"/>
      <c r="APH110" s="117"/>
      <c r="API110" s="117"/>
      <c r="APJ110" s="117"/>
      <c r="APK110" s="117"/>
      <c r="APL110" s="117"/>
      <c r="APM110" s="117"/>
      <c r="APN110" s="117"/>
      <c r="APO110" s="117"/>
      <c r="APP110" s="117"/>
      <c r="APQ110" s="117"/>
      <c r="APR110" s="117"/>
      <c r="APS110" s="117"/>
      <c r="APT110" s="117"/>
      <c r="APU110" s="117"/>
      <c r="APV110" s="117"/>
      <c r="APW110" s="117"/>
      <c r="APX110" s="117"/>
      <c r="APY110" s="117"/>
      <c r="APZ110" s="117"/>
      <c r="AQA110" s="117"/>
      <c r="AQB110" s="117"/>
      <c r="AQC110" s="117"/>
      <c r="AQD110" s="117"/>
      <c r="AQE110" s="117"/>
      <c r="AQF110" s="117"/>
      <c r="AQG110" s="117"/>
      <c r="AQH110" s="117"/>
      <c r="AQI110" s="117"/>
      <c r="AQJ110" s="117"/>
      <c r="AQK110" s="117"/>
      <c r="AQL110" s="117"/>
      <c r="AQM110" s="117"/>
      <c r="AQN110" s="117"/>
      <c r="AQO110" s="117"/>
      <c r="AQP110" s="117"/>
      <c r="AQQ110" s="117"/>
      <c r="AQR110" s="117"/>
      <c r="AQS110" s="117"/>
      <c r="AQT110" s="117"/>
      <c r="AQU110" s="117"/>
      <c r="AQV110" s="117"/>
      <c r="AQW110" s="117"/>
      <c r="AQX110" s="117"/>
      <c r="AQY110" s="117"/>
      <c r="AQZ110" s="117"/>
      <c r="ARA110" s="117"/>
      <c r="ARB110" s="117"/>
      <c r="ARC110" s="117"/>
      <c r="ARD110" s="117"/>
      <c r="ARE110" s="117"/>
      <c r="ARF110" s="117"/>
      <c r="ARG110" s="117"/>
      <c r="ARH110" s="117"/>
      <c r="ARI110" s="117"/>
      <c r="ARJ110" s="117"/>
      <c r="ARK110" s="117"/>
      <c r="ARL110" s="117"/>
      <c r="ARM110" s="117"/>
      <c r="ARN110" s="117"/>
      <c r="ARO110" s="117"/>
      <c r="ARP110" s="117"/>
      <c r="ARQ110" s="117"/>
      <c r="ARR110" s="117"/>
      <c r="ARS110" s="117"/>
      <c r="ART110" s="117"/>
      <c r="ARU110" s="117"/>
      <c r="ARV110" s="117"/>
      <c r="ARW110" s="117"/>
      <c r="ARX110" s="117"/>
      <c r="ARY110" s="117"/>
      <c r="ARZ110" s="117"/>
      <c r="ASA110" s="117"/>
      <c r="ASB110" s="117"/>
      <c r="ASC110" s="117"/>
      <c r="ASD110" s="117"/>
      <c r="ASE110" s="117"/>
      <c r="ASF110" s="117"/>
      <c r="ASG110" s="117"/>
      <c r="ASH110" s="117"/>
      <c r="ASI110" s="117"/>
      <c r="ASJ110" s="117"/>
      <c r="ASK110" s="117"/>
      <c r="ASL110" s="117"/>
      <c r="ASM110" s="117"/>
      <c r="ASN110" s="117"/>
      <c r="ASO110" s="117"/>
      <c r="ASP110" s="117"/>
      <c r="ASQ110" s="117"/>
      <c r="ASR110" s="117"/>
      <c r="ASS110" s="117"/>
      <c r="AST110" s="117"/>
      <c r="ASU110" s="117"/>
      <c r="ASV110" s="117"/>
      <c r="ASW110" s="117"/>
      <c r="ASX110" s="117"/>
      <c r="ASY110" s="117"/>
      <c r="ASZ110" s="117"/>
      <c r="ATA110" s="117"/>
      <c r="ATB110" s="117"/>
      <c r="ATC110" s="117"/>
      <c r="ATD110" s="117"/>
      <c r="ATE110" s="117"/>
      <c r="ATF110" s="117"/>
      <c r="ATG110" s="117"/>
      <c r="ATH110" s="117"/>
      <c r="ATI110" s="117"/>
      <c r="ATJ110" s="117"/>
      <c r="ATK110" s="117"/>
      <c r="ATL110" s="117"/>
      <c r="ATM110" s="117"/>
      <c r="ATN110" s="117"/>
      <c r="ATO110" s="117"/>
      <c r="ATP110" s="117"/>
      <c r="ATQ110" s="117"/>
      <c r="ATR110" s="117"/>
      <c r="ATS110" s="117"/>
      <c r="ATT110" s="117"/>
      <c r="ATU110" s="117"/>
      <c r="ATV110" s="117"/>
      <c r="ATW110" s="117"/>
      <c r="ATX110" s="117"/>
      <c r="ATY110" s="117"/>
      <c r="ATZ110" s="117"/>
      <c r="AUA110" s="117"/>
      <c r="AUB110" s="117"/>
      <c r="AUC110" s="117"/>
      <c r="AUD110" s="117"/>
      <c r="AUE110" s="117"/>
      <c r="AUF110" s="117"/>
      <c r="AUG110" s="117"/>
      <c r="AUH110" s="117"/>
      <c r="AUI110" s="117"/>
      <c r="AUJ110" s="117"/>
      <c r="AUK110" s="117"/>
      <c r="AUL110" s="117"/>
      <c r="AUM110" s="117"/>
      <c r="AUN110" s="117"/>
      <c r="AUO110" s="117"/>
      <c r="AUP110" s="117"/>
      <c r="AUQ110" s="117"/>
      <c r="AUR110" s="117"/>
      <c r="AUS110" s="117"/>
      <c r="AUT110" s="117"/>
      <c r="AUU110" s="117"/>
      <c r="AUV110" s="117"/>
      <c r="AUW110" s="117"/>
      <c r="AUX110" s="117"/>
      <c r="AUY110" s="117"/>
      <c r="AUZ110" s="117"/>
      <c r="AVA110" s="117"/>
      <c r="AVB110" s="117"/>
      <c r="AVC110" s="117"/>
      <c r="AVD110" s="117"/>
      <c r="AVE110" s="117"/>
      <c r="AVF110" s="117"/>
      <c r="AVG110" s="117"/>
      <c r="AVH110" s="117"/>
      <c r="AVI110" s="117"/>
      <c r="AVJ110" s="117"/>
      <c r="AVK110" s="117"/>
      <c r="AVL110" s="117"/>
      <c r="AVM110" s="117"/>
      <c r="AVN110" s="117"/>
      <c r="AVO110" s="117"/>
      <c r="AVP110" s="117"/>
      <c r="AVQ110" s="117"/>
      <c r="AVR110" s="117"/>
      <c r="AVS110" s="117"/>
      <c r="AVT110" s="117"/>
      <c r="AVU110" s="117"/>
      <c r="AVV110" s="117"/>
      <c r="AVW110" s="117"/>
      <c r="AVX110" s="117"/>
      <c r="AVY110" s="117"/>
      <c r="AVZ110" s="117"/>
      <c r="AWA110" s="117"/>
      <c r="AWB110" s="117"/>
      <c r="AWC110" s="117"/>
      <c r="AWD110" s="117"/>
      <c r="AWE110" s="117"/>
      <c r="AWF110" s="117"/>
      <c r="AWG110" s="117"/>
      <c r="AWH110" s="117"/>
      <c r="AWI110" s="117"/>
      <c r="AWJ110" s="117"/>
      <c r="AWK110" s="117"/>
      <c r="AWL110" s="117"/>
      <c r="AWM110" s="117"/>
      <c r="AWN110" s="117"/>
      <c r="AWO110" s="117"/>
      <c r="AWP110" s="117"/>
      <c r="AWQ110" s="117"/>
      <c r="AWR110" s="117"/>
      <c r="AWS110" s="117"/>
      <c r="AWT110" s="117"/>
      <c r="AWU110" s="117"/>
      <c r="AWV110" s="117"/>
      <c r="AWW110" s="117"/>
      <c r="AWX110" s="117"/>
      <c r="AWY110" s="117"/>
      <c r="AWZ110" s="117"/>
      <c r="AXA110" s="117"/>
      <c r="AXB110" s="117"/>
      <c r="AXC110" s="117"/>
      <c r="AXD110" s="117"/>
      <c r="AXE110" s="117"/>
      <c r="AXF110" s="117"/>
      <c r="AXG110" s="117"/>
      <c r="AXH110" s="117"/>
      <c r="AXI110" s="117"/>
      <c r="AXJ110" s="117"/>
      <c r="AXK110" s="117"/>
      <c r="AXL110" s="117"/>
      <c r="AXM110" s="117"/>
      <c r="AXN110" s="117"/>
      <c r="AXO110" s="117"/>
      <c r="AXP110" s="117"/>
      <c r="AXQ110" s="117"/>
      <c r="AXR110" s="117"/>
      <c r="AXS110" s="117"/>
      <c r="AXT110" s="117"/>
      <c r="AXU110" s="117"/>
      <c r="AXV110" s="117"/>
      <c r="AXW110" s="117"/>
      <c r="AXX110" s="117"/>
      <c r="AXY110" s="117"/>
      <c r="AXZ110" s="117"/>
      <c r="AYA110" s="117"/>
      <c r="AYB110" s="117"/>
      <c r="AYC110" s="117"/>
      <c r="AYD110" s="117"/>
      <c r="AYE110" s="117"/>
      <c r="AYF110" s="117"/>
      <c r="AYG110" s="117"/>
      <c r="AYH110" s="117"/>
      <c r="AYI110" s="117"/>
      <c r="AYJ110" s="117"/>
      <c r="AYK110" s="117"/>
      <c r="AYL110" s="117"/>
      <c r="AYM110" s="117"/>
      <c r="AYN110" s="117"/>
      <c r="AYO110" s="117"/>
      <c r="AYP110" s="117"/>
      <c r="AYQ110" s="117"/>
      <c r="AYR110" s="117"/>
      <c r="AYS110" s="117"/>
      <c r="AYT110" s="117"/>
      <c r="AYU110" s="117"/>
      <c r="AYV110" s="117"/>
      <c r="AYW110" s="117"/>
      <c r="AYX110" s="117"/>
      <c r="AYY110" s="117"/>
      <c r="AYZ110" s="117"/>
      <c r="AZA110" s="117"/>
      <c r="AZB110" s="117"/>
      <c r="AZC110" s="117"/>
      <c r="AZD110" s="117"/>
      <c r="AZE110" s="117"/>
      <c r="AZF110" s="117"/>
      <c r="AZG110" s="117"/>
      <c r="AZH110" s="117"/>
      <c r="AZI110" s="117"/>
      <c r="AZJ110" s="117"/>
      <c r="AZK110" s="117"/>
      <c r="AZL110" s="117"/>
      <c r="AZM110" s="117"/>
      <c r="AZN110" s="117"/>
      <c r="AZO110" s="117"/>
      <c r="AZP110" s="117"/>
      <c r="AZQ110" s="117"/>
      <c r="AZR110" s="117"/>
      <c r="AZS110" s="117"/>
      <c r="AZT110" s="117"/>
      <c r="AZU110" s="117"/>
      <c r="AZV110" s="117"/>
      <c r="AZW110" s="117"/>
      <c r="AZX110" s="117"/>
      <c r="AZY110" s="117"/>
      <c r="AZZ110" s="117"/>
      <c r="BAA110" s="117"/>
      <c r="BAB110" s="117"/>
      <c r="BAC110" s="117"/>
      <c r="BAD110" s="117"/>
      <c r="BAE110" s="117"/>
      <c r="BAF110" s="117"/>
      <c r="BAG110" s="117"/>
      <c r="BAH110" s="117"/>
      <c r="BAI110" s="117"/>
      <c r="BAJ110" s="117"/>
      <c r="BAK110" s="117"/>
      <c r="BAL110" s="117"/>
      <c r="BAM110" s="117"/>
      <c r="BAN110" s="117"/>
      <c r="BAO110" s="117"/>
      <c r="BAP110" s="117"/>
      <c r="BAQ110" s="117"/>
      <c r="BAR110" s="117"/>
      <c r="BAS110" s="117"/>
      <c r="BAT110" s="117"/>
      <c r="BAU110" s="117"/>
      <c r="BAV110" s="117"/>
      <c r="BAW110" s="117"/>
      <c r="BAX110" s="117"/>
      <c r="BAY110" s="117"/>
      <c r="BAZ110" s="117"/>
      <c r="BBA110" s="117"/>
      <c r="BBB110" s="117"/>
      <c r="BBC110" s="117"/>
      <c r="BBD110" s="117"/>
      <c r="BBE110" s="117"/>
      <c r="BBF110" s="117"/>
      <c r="BBG110" s="117"/>
      <c r="BBH110" s="117"/>
      <c r="BBI110" s="117"/>
      <c r="BBJ110" s="117"/>
      <c r="BBK110" s="117"/>
      <c r="BBL110" s="117"/>
      <c r="BBM110" s="117"/>
      <c r="BBN110" s="117"/>
      <c r="BBO110" s="117"/>
      <c r="BBP110" s="117"/>
      <c r="BBQ110" s="117"/>
      <c r="BBR110" s="117"/>
      <c r="BBS110" s="117"/>
      <c r="BBT110" s="117"/>
      <c r="BBU110" s="117"/>
      <c r="BBV110" s="117"/>
      <c r="BBW110" s="117"/>
      <c r="BBX110" s="117"/>
      <c r="BBY110" s="117"/>
      <c r="BBZ110" s="117"/>
      <c r="BCA110" s="117"/>
      <c r="BCB110" s="117"/>
      <c r="BCC110" s="117"/>
      <c r="BCD110" s="117"/>
      <c r="BCE110" s="117"/>
      <c r="BCF110" s="117"/>
      <c r="BCG110" s="117"/>
      <c r="BCH110" s="117"/>
      <c r="BCI110" s="117"/>
      <c r="BCJ110" s="117"/>
      <c r="BCK110" s="117"/>
      <c r="BCL110" s="117"/>
      <c r="BCM110" s="117"/>
      <c r="BCN110" s="117"/>
      <c r="BCO110" s="117"/>
      <c r="BCP110" s="117"/>
      <c r="BCQ110" s="117"/>
      <c r="BCR110" s="117"/>
      <c r="BCS110" s="117"/>
      <c r="BCT110" s="117"/>
      <c r="BCU110" s="117"/>
      <c r="BCV110" s="117"/>
      <c r="BCW110" s="117"/>
      <c r="BCX110" s="117"/>
      <c r="BCY110" s="117"/>
      <c r="BCZ110" s="117"/>
      <c r="BDA110" s="117"/>
      <c r="BDB110" s="117"/>
      <c r="BDC110" s="117"/>
      <c r="BDD110" s="117"/>
      <c r="BDE110" s="117"/>
      <c r="BDF110" s="117"/>
      <c r="BDG110" s="117"/>
      <c r="BDH110" s="117"/>
      <c r="BDI110" s="117"/>
      <c r="BDJ110" s="117"/>
      <c r="BDK110" s="117"/>
      <c r="BDL110" s="117"/>
      <c r="BDM110" s="117"/>
      <c r="BDN110" s="117"/>
      <c r="BDO110" s="117"/>
      <c r="BDP110" s="117"/>
      <c r="BDQ110" s="117"/>
      <c r="BDR110" s="117"/>
      <c r="BDS110" s="117"/>
      <c r="BDT110" s="117"/>
      <c r="BDU110" s="117"/>
      <c r="BDV110" s="117"/>
      <c r="BDW110" s="117"/>
      <c r="BDX110" s="117"/>
      <c r="BDY110" s="117"/>
      <c r="BDZ110" s="117"/>
      <c r="BEA110" s="117"/>
      <c r="BEB110" s="117"/>
      <c r="BEC110" s="117"/>
      <c r="BED110" s="117"/>
      <c r="BEE110" s="117"/>
      <c r="BEF110" s="117"/>
      <c r="BEG110" s="117"/>
      <c r="BEH110" s="117"/>
      <c r="BEI110" s="117"/>
      <c r="BEJ110" s="117"/>
      <c r="BEK110" s="117"/>
      <c r="BEL110" s="117"/>
      <c r="BEM110" s="117"/>
      <c r="BEN110" s="117"/>
      <c r="BEO110" s="117"/>
      <c r="BEP110" s="117"/>
      <c r="BEQ110" s="117"/>
      <c r="BER110" s="117"/>
      <c r="BES110" s="117"/>
      <c r="BET110" s="117"/>
      <c r="BEU110" s="117"/>
      <c r="BEV110" s="117"/>
      <c r="BEW110" s="117"/>
      <c r="BEX110" s="117"/>
      <c r="BEY110" s="117"/>
      <c r="BEZ110" s="117"/>
      <c r="BFA110" s="117"/>
      <c r="BFB110" s="117"/>
      <c r="BFC110" s="117"/>
      <c r="BFD110" s="117"/>
      <c r="BFE110" s="117"/>
      <c r="BFF110" s="117"/>
      <c r="BFG110" s="117"/>
      <c r="BFH110" s="117"/>
      <c r="BFI110" s="117"/>
      <c r="BFJ110" s="117"/>
      <c r="BFK110" s="117"/>
      <c r="BFL110" s="117"/>
      <c r="BFM110" s="117"/>
      <c r="BFN110" s="117"/>
      <c r="BFO110" s="117"/>
      <c r="BFP110" s="117"/>
      <c r="BFQ110" s="117"/>
      <c r="BFR110" s="117"/>
      <c r="BFS110" s="117"/>
      <c r="BFT110" s="117"/>
      <c r="BFU110" s="117"/>
      <c r="BFV110" s="117"/>
      <c r="BFW110" s="117"/>
      <c r="BFX110" s="117"/>
      <c r="BFY110" s="117"/>
      <c r="BFZ110" s="117"/>
      <c r="BGA110" s="117"/>
      <c r="BGB110" s="117"/>
      <c r="BGC110" s="117"/>
      <c r="BGD110" s="117"/>
      <c r="BGE110" s="117"/>
      <c r="BGF110" s="117"/>
      <c r="BGG110" s="117"/>
      <c r="BGH110" s="117"/>
      <c r="BGI110" s="117"/>
      <c r="BGJ110" s="117"/>
      <c r="BGK110" s="117"/>
      <c r="BGL110" s="117"/>
      <c r="BGM110" s="117"/>
      <c r="BGN110" s="117"/>
      <c r="BGO110" s="117"/>
      <c r="BGP110" s="117"/>
      <c r="BGQ110" s="117"/>
      <c r="BGR110" s="117"/>
      <c r="BGS110" s="117"/>
      <c r="BGT110" s="117"/>
      <c r="BGU110" s="117"/>
      <c r="BGV110" s="117"/>
      <c r="BGW110" s="117"/>
      <c r="BGX110" s="117"/>
      <c r="BGY110" s="117"/>
      <c r="BGZ110" s="117"/>
      <c r="BHA110" s="117"/>
      <c r="BHB110" s="117"/>
      <c r="BHC110" s="117"/>
      <c r="BHD110" s="117"/>
      <c r="BHE110" s="117"/>
      <c r="BHF110" s="117"/>
      <c r="BHG110" s="117"/>
      <c r="BHH110" s="117"/>
      <c r="BHI110" s="117"/>
      <c r="BHJ110" s="117"/>
      <c r="BHK110" s="117"/>
      <c r="BHL110" s="117"/>
      <c r="BHM110" s="117"/>
      <c r="BHN110" s="117"/>
      <c r="BHO110" s="117"/>
      <c r="BHP110" s="117"/>
      <c r="BHQ110" s="117"/>
      <c r="BHR110" s="117"/>
      <c r="BHS110" s="117"/>
      <c r="BHT110" s="117"/>
      <c r="BHU110" s="117"/>
      <c r="BHV110" s="117"/>
      <c r="BHW110" s="117"/>
      <c r="BHX110" s="117"/>
      <c r="BHY110" s="117"/>
      <c r="BHZ110" s="117"/>
      <c r="BIA110" s="117"/>
      <c r="BIB110" s="117"/>
      <c r="BIC110" s="117"/>
      <c r="BID110" s="117"/>
      <c r="BIE110" s="117"/>
      <c r="BIF110" s="117"/>
      <c r="BIG110" s="117"/>
      <c r="BIH110" s="117"/>
      <c r="BII110" s="117"/>
      <c r="BIJ110" s="117"/>
      <c r="BIK110" s="117"/>
      <c r="BIL110" s="117"/>
      <c r="BIM110" s="117"/>
      <c r="BIN110" s="117"/>
      <c r="BIO110" s="117"/>
      <c r="BIP110" s="117"/>
      <c r="BIQ110" s="117"/>
      <c r="BIR110" s="117"/>
      <c r="BIS110" s="117"/>
      <c r="BIT110" s="117"/>
      <c r="BIU110" s="117"/>
      <c r="BIV110" s="117"/>
      <c r="BIW110" s="117"/>
      <c r="BIX110" s="117"/>
      <c r="BIY110" s="117"/>
      <c r="BIZ110" s="117"/>
      <c r="BJA110" s="117"/>
      <c r="BJB110" s="117"/>
      <c r="BJC110" s="117"/>
      <c r="BJD110" s="117"/>
      <c r="BJE110" s="117"/>
      <c r="BJF110" s="117"/>
      <c r="BJG110" s="117"/>
      <c r="BJH110" s="117"/>
      <c r="BJI110" s="117"/>
      <c r="BJJ110" s="117"/>
      <c r="BJK110" s="117"/>
      <c r="BJL110" s="117"/>
      <c r="BJM110" s="117"/>
      <c r="BJN110" s="117"/>
      <c r="BJO110" s="117"/>
      <c r="BJP110" s="117"/>
      <c r="BJQ110" s="117"/>
      <c r="BJR110" s="117"/>
      <c r="BJS110" s="117"/>
      <c r="BJT110" s="117"/>
      <c r="BJU110" s="117"/>
      <c r="BJV110" s="117"/>
      <c r="BJW110" s="117"/>
      <c r="BJX110" s="117"/>
      <c r="BJY110" s="117"/>
      <c r="BJZ110" s="117"/>
      <c r="BKA110" s="117"/>
      <c r="BKB110" s="117"/>
      <c r="BKC110" s="117"/>
      <c r="BKD110" s="117"/>
      <c r="BKE110" s="117"/>
      <c r="BKF110" s="117"/>
      <c r="BKG110" s="117"/>
      <c r="BKH110" s="117"/>
      <c r="BKI110" s="117"/>
      <c r="BKJ110" s="117"/>
      <c r="BKK110" s="117"/>
      <c r="BKL110" s="117"/>
      <c r="BKM110" s="117"/>
      <c r="BKN110" s="117"/>
      <c r="BKO110" s="117"/>
      <c r="BKP110" s="117"/>
      <c r="BKQ110" s="117"/>
      <c r="BKR110" s="117"/>
      <c r="BKS110" s="117"/>
      <c r="BKT110" s="117"/>
      <c r="BKU110" s="117"/>
      <c r="BKV110" s="117"/>
      <c r="BKW110" s="117"/>
      <c r="BKX110" s="117"/>
      <c r="BKY110" s="117"/>
      <c r="BKZ110" s="117"/>
      <c r="BLA110" s="117"/>
      <c r="BLB110" s="117"/>
      <c r="BLC110" s="117"/>
      <c r="BLD110" s="117"/>
      <c r="BLE110" s="117"/>
      <c r="BLF110" s="117"/>
      <c r="BLG110" s="117"/>
      <c r="BLH110" s="117"/>
      <c r="BLI110" s="117"/>
      <c r="BLJ110" s="117"/>
      <c r="BLK110" s="117"/>
      <c r="BLL110" s="117"/>
      <c r="BLM110" s="117"/>
      <c r="BLN110" s="117"/>
      <c r="BLO110" s="117"/>
      <c r="BLP110" s="117"/>
      <c r="BLQ110" s="117"/>
      <c r="BLR110" s="117"/>
      <c r="BLS110" s="117"/>
      <c r="BLT110" s="117"/>
      <c r="BLU110" s="117"/>
      <c r="BLV110" s="117"/>
      <c r="BLW110" s="117"/>
      <c r="BLX110" s="117"/>
      <c r="BLY110" s="117"/>
      <c r="BLZ110" s="117"/>
      <c r="BMA110" s="117"/>
      <c r="BMB110" s="117"/>
      <c r="BMC110" s="117"/>
      <c r="BMD110" s="117"/>
      <c r="BME110" s="117"/>
      <c r="BMF110" s="117"/>
      <c r="BMG110" s="117"/>
      <c r="BMH110" s="117"/>
      <c r="BMI110" s="117"/>
      <c r="BMJ110" s="117"/>
      <c r="BMK110" s="117"/>
      <c r="BML110" s="117"/>
      <c r="BMM110" s="117"/>
      <c r="BMN110" s="117"/>
      <c r="BMO110" s="117"/>
      <c r="BMP110" s="117"/>
      <c r="BMQ110" s="117"/>
      <c r="BMR110" s="117"/>
      <c r="BMS110" s="117"/>
      <c r="BMT110" s="117"/>
      <c r="BMU110" s="117"/>
      <c r="BMV110" s="117"/>
      <c r="BMW110" s="117"/>
      <c r="BMX110" s="117"/>
      <c r="BMY110" s="117"/>
      <c r="BMZ110" s="117"/>
      <c r="BNA110" s="117"/>
      <c r="BNB110" s="117"/>
      <c r="BNC110" s="117"/>
      <c r="BND110" s="117"/>
      <c r="BNE110" s="117"/>
      <c r="BNF110" s="117"/>
      <c r="BNG110" s="117"/>
      <c r="BNH110" s="117"/>
      <c r="BNI110" s="117"/>
      <c r="BNJ110" s="117"/>
      <c r="BNK110" s="117"/>
      <c r="BNL110" s="117"/>
      <c r="BNM110" s="117"/>
      <c r="BNN110" s="117"/>
      <c r="BNO110" s="117"/>
      <c r="BNP110" s="117"/>
      <c r="BNQ110" s="117"/>
      <c r="BNR110" s="117"/>
      <c r="BNS110" s="117"/>
      <c r="BNT110" s="117"/>
      <c r="BNU110" s="117"/>
      <c r="BNV110" s="117"/>
      <c r="BNW110" s="117"/>
      <c r="BNX110" s="117"/>
      <c r="BNY110" s="117"/>
      <c r="BNZ110" s="117"/>
      <c r="BOA110" s="117"/>
      <c r="BOB110" s="117"/>
      <c r="BOC110" s="117"/>
      <c r="BOD110" s="117"/>
      <c r="BOE110" s="117"/>
      <c r="BOF110" s="117"/>
      <c r="BOG110" s="117"/>
      <c r="BOH110" s="117"/>
      <c r="BOI110" s="117"/>
      <c r="BOJ110" s="117"/>
      <c r="BOK110" s="117"/>
      <c r="BOL110" s="117"/>
      <c r="BOM110" s="117"/>
      <c r="BON110" s="117"/>
      <c r="BOO110" s="117"/>
      <c r="BOP110" s="117"/>
      <c r="BOQ110" s="117"/>
      <c r="BOR110" s="117"/>
      <c r="BOS110" s="117"/>
      <c r="BOT110" s="117"/>
      <c r="BOU110" s="117"/>
      <c r="BOV110" s="117"/>
      <c r="BOW110" s="117"/>
      <c r="BOX110" s="117"/>
      <c r="BOY110" s="117"/>
      <c r="BOZ110" s="117"/>
      <c r="BPA110" s="117"/>
      <c r="BPB110" s="117"/>
      <c r="BPC110" s="117"/>
      <c r="BPD110" s="117"/>
      <c r="BPE110" s="117"/>
      <c r="BPF110" s="117"/>
      <c r="BPG110" s="117"/>
      <c r="BPH110" s="117"/>
      <c r="BPI110" s="117"/>
      <c r="BPJ110" s="117"/>
      <c r="BPK110" s="117"/>
      <c r="BPL110" s="117"/>
      <c r="BPM110" s="117"/>
      <c r="BPN110" s="117"/>
      <c r="BPO110" s="117"/>
      <c r="BPP110" s="117"/>
      <c r="BPQ110" s="117"/>
      <c r="BPR110" s="117"/>
      <c r="BPS110" s="117"/>
      <c r="BPT110" s="117"/>
      <c r="BPU110" s="117"/>
      <c r="BPV110" s="117"/>
      <c r="BPW110" s="117"/>
      <c r="BPX110" s="117"/>
      <c r="BPY110" s="117"/>
      <c r="BPZ110" s="117"/>
      <c r="BQA110" s="117"/>
      <c r="BQB110" s="117"/>
      <c r="BQC110" s="117"/>
      <c r="BQD110" s="117"/>
      <c r="BQE110" s="117"/>
      <c r="BQF110" s="117"/>
      <c r="BQG110" s="117"/>
      <c r="BQH110" s="117"/>
      <c r="BQI110" s="117"/>
      <c r="BQJ110" s="117"/>
      <c r="BQK110" s="117"/>
      <c r="BQL110" s="117"/>
      <c r="BQM110" s="117"/>
      <c r="BQN110" s="117"/>
      <c r="BQO110" s="117"/>
      <c r="BQP110" s="117"/>
      <c r="BQQ110" s="117"/>
      <c r="BQR110" s="117"/>
      <c r="BQS110" s="117"/>
      <c r="BQT110" s="117"/>
      <c r="BQU110" s="117"/>
      <c r="BQV110" s="117"/>
      <c r="BQW110" s="117"/>
      <c r="BQX110" s="117"/>
      <c r="BQY110" s="117"/>
      <c r="BQZ110" s="117"/>
      <c r="BRA110" s="117"/>
      <c r="BRB110" s="117"/>
      <c r="BRC110" s="117"/>
      <c r="BRD110" s="117"/>
      <c r="BRE110" s="117"/>
      <c r="BRF110" s="117"/>
      <c r="BRG110" s="117"/>
      <c r="BRH110" s="117"/>
      <c r="BRI110" s="117"/>
      <c r="BRJ110" s="117"/>
      <c r="BRK110" s="117"/>
      <c r="BRL110" s="117"/>
      <c r="BRM110" s="117"/>
      <c r="BRN110" s="117"/>
      <c r="BRO110" s="117"/>
      <c r="BRP110" s="117"/>
      <c r="BRQ110" s="117"/>
      <c r="BRR110" s="117"/>
      <c r="BRS110" s="117"/>
      <c r="BRT110" s="117"/>
      <c r="BRU110" s="117"/>
      <c r="BRV110" s="117"/>
      <c r="BRW110" s="117"/>
      <c r="BRX110" s="117"/>
      <c r="BRY110" s="117"/>
      <c r="BRZ110" s="117"/>
      <c r="BSA110" s="117"/>
      <c r="BSB110" s="117"/>
      <c r="BSC110" s="117"/>
      <c r="BSD110" s="117"/>
      <c r="BSE110" s="117"/>
      <c r="BSF110" s="117"/>
      <c r="BSG110" s="117"/>
      <c r="BSH110" s="117"/>
      <c r="BSI110" s="117"/>
      <c r="BSJ110" s="117"/>
      <c r="BSK110" s="117"/>
      <c r="BSL110" s="117"/>
      <c r="BSM110" s="117"/>
      <c r="BSN110" s="117"/>
      <c r="BSO110" s="117"/>
      <c r="BSP110" s="117"/>
      <c r="BSQ110" s="117"/>
      <c r="BSR110" s="117"/>
      <c r="BSS110" s="117"/>
      <c r="BST110" s="117"/>
      <c r="BSU110" s="117"/>
      <c r="BSV110" s="117"/>
      <c r="BSW110" s="117"/>
      <c r="BSX110" s="117"/>
      <c r="BSY110" s="117"/>
      <c r="BSZ110" s="117"/>
      <c r="BTA110" s="117"/>
      <c r="BTB110" s="117"/>
      <c r="BTC110" s="117"/>
      <c r="BTD110" s="117"/>
      <c r="BTE110" s="117"/>
      <c r="BTF110" s="117"/>
      <c r="BTG110" s="117"/>
      <c r="BTH110" s="117"/>
      <c r="BTI110" s="117"/>
      <c r="BTJ110" s="117"/>
      <c r="BTK110" s="117"/>
      <c r="BTL110" s="117"/>
      <c r="BTM110" s="117"/>
      <c r="BTN110" s="117"/>
      <c r="BTO110" s="117"/>
      <c r="BTP110" s="117"/>
      <c r="BTQ110" s="117"/>
      <c r="BTR110" s="117"/>
      <c r="BTS110" s="117"/>
      <c r="BTT110" s="117"/>
      <c r="BTU110" s="117"/>
      <c r="BTV110" s="117"/>
      <c r="BTW110" s="117"/>
      <c r="BTX110" s="117"/>
      <c r="BTY110" s="117"/>
      <c r="BTZ110" s="117"/>
      <c r="BUA110" s="117"/>
      <c r="BUB110" s="117"/>
      <c r="BUC110" s="117"/>
      <c r="BUD110" s="117"/>
      <c r="BUE110" s="117"/>
      <c r="BUF110" s="117"/>
      <c r="BUG110" s="117"/>
      <c r="BUH110" s="117"/>
      <c r="BUI110" s="117"/>
      <c r="BUJ110" s="117"/>
      <c r="BUK110" s="117"/>
      <c r="BUL110" s="117"/>
      <c r="BUM110" s="117"/>
      <c r="BUN110" s="117"/>
      <c r="BUO110" s="117"/>
      <c r="BUP110" s="117"/>
      <c r="BUQ110" s="117"/>
      <c r="BUR110" s="117"/>
      <c r="BUS110" s="117"/>
      <c r="BUT110" s="117"/>
      <c r="BUU110" s="117"/>
      <c r="BUV110" s="117"/>
      <c r="BUW110" s="117"/>
      <c r="BUX110" s="117"/>
      <c r="BUY110" s="117"/>
      <c r="BUZ110" s="117"/>
      <c r="BVA110" s="117"/>
      <c r="BVB110" s="117"/>
      <c r="BVC110" s="117"/>
      <c r="BVD110" s="117"/>
      <c r="BVE110" s="117"/>
      <c r="BVF110" s="117"/>
      <c r="BVG110" s="117"/>
      <c r="BVH110" s="117"/>
      <c r="BVI110" s="117"/>
      <c r="BVJ110" s="117"/>
      <c r="BVK110" s="117"/>
      <c r="BVL110" s="117"/>
      <c r="BVM110" s="117"/>
      <c r="BVN110" s="117"/>
      <c r="BVO110" s="117"/>
      <c r="BVP110" s="117"/>
      <c r="BVQ110" s="117"/>
      <c r="BVR110" s="117"/>
      <c r="BVS110" s="117"/>
      <c r="BVT110" s="117"/>
      <c r="BVU110" s="117"/>
      <c r="BVV110" s="117"/>
      <c r="BVW110" s="117"/>
      <c r="BVX110" s="117"/>
      <c r="BVY110" s="117"/>
      <c r="BVZ110" s="117"/>
      <c r="BWA110" s="117"/>
      <c r="BWB110" s="117"/>
      <c r="BWC110" s="117"/>
      <c r="BWD110" s="117"/>
      <c r="BWE110" s="117"/>
      <c r="BWF110" s="117"/>
      <c r="BWG110" s="117"/>
      <c r="BWH110" s="117"/>
      <c r="BWI110" s="117"/>
      <c r="BWJ110" s="117"/>
      <c r="BWK110" s="117"/>
      <c r="BWL110" s="117"/>
      <c r="BWM110" s="117"/>
      <c r="BWN110" s="117"/>
      <c r="BWO110" s="117"/>
      <c r="BWP110" s="117"/>
      <c r="BWQ110" s="117"/>
      <c r="BWR110" s="117"/>
      <c r="BWS110" s="117"/>
      <c r="BWT110" s="117"/>
      <c r="BWU110" s="117"/>
      <c r="BWV110" s="117"/>
      <c r="BWW110" s="117"/>
      <c r="BWX110" s="117"/>
      <c r="BWY110" s="117"/>
      <c r="BWZ110" s="117"/>
      <c r="BXA110" s="117"/>
      <c r="BXB110" s="117"/>
      <c r="BXC110" s="117"/>
      <c r="BXD110" s="117"/>
      <c r="BXE110" s="117"/>
      <c r="BXF110" s="117"/>
      <c r="BXG110" s="117"/>
      <c r="BXH110" s="117"/>
      <c r="BXI110" s="117"/>
      <c r="BXJ110" s="117"/>
      <c r="BXK110" s="117"/>
      <c r="BXL110" s="117"/>
      <c r="BXM110" s="117"/>
      <c r="BXN110" s="117"/>
      <c r="BXO110" s="117"/>
      <c r="BXP110" s="117"/>
      <c r="BXQ110" s="117"/>
      <c r="BXR110" s="117"/>
      <c r="BXS110" s="117"/>
      <c r="BXT110" s="117"/>
      <c r="BXU110" s="117"/>
      <c r="BXV110" s="117"/>
      <c r="BXW110" s="117"/>
      <c r="BXX110" s="117"/>
      <c r="BXY110" s="117"/>
      <c r="BXZ110" s="117"/>
      <c r="BYA110" s="117"/>
      <c r="BYB110" s="117"/>
      <c r="BYC110" s="117"/>
      <c r="BYD110" s="117"/>
      <c r="BYE110" s="117"/>
      <c r="BYF110" s="117"/>
      <c r="BYG110" s="117"/>
      <c r="BYH110" s="117"/>
      <c r="BYI110" s="117"/>
      <c r="BYJ110" s="117"/>
      <c r="BYK110" s="117"/>
      <c r="BYL110" s="117"/>
      <c r="BYM110" s="117"/>
      <c r="BYN110" s="117"/>
      <c r="BYO110" s="117"/>
      <c r="BYP110" s="117"/>
      <c r="BYQ110" s="117"/>
      <c r="BYR110" s="117"/>
      <c r="BYS110" s="117"/>
      <c r="BYT110" s="117"/>
      <c r="BYU110" s="117"/>
      <c r="BYV110" s="117"/>
      <c r="BYW110" s="117"/>
      <c r="BYX110" s="117"/>
      <c r="BYY110" s="117"/>
      <c r="BYZ110" s="117"/>
      <c r="BZA110" s="117"/>
      <c r="BZB110" s="117"/>
      <c r="BZC110" s="117"/>
      <c r="BZD110" s="117"/>
      <c r="BZE110" s="117"/>
      <c r="BZF110" s="117"/>
      <c r="BZG110" s="117"/>
      <c r="BZH110" s="117"/>
      <c r="BZI110" s="117"/>
      <c r="BZJ110" s="117"/>
      <c r="BZK110" s="117"/>
      <c r="BZL110" s="117"/>
      <c r="BZM110" s="117"/>
      <c r="BZN110" s="117"/>
      <c r="BZO110" s="117"/>
      <c r="BZP110" s="117"/>
      <c r="BZQ110" s="117"/>
      <c r="BZR110" s="117"/>
      <c r="BZS110" s="117"/>
      <c r="BZT110" s="117"/>
      <c r="BZU110" s="117"/>
      <c r="BZV110" s="117"/>
      <c r="BZW110" s="117"/>
      <c r="BZX110" s="117"/>
      <c r="BZY110" s="117"/>
      <c r="BZZ110" s="117"/>
      <c r="CAA110" s="117"/>
      <c r="CAB110" s="117"/>
      <c r="CAC110" s="117"/>
      <c r="CAD110" s="117"/>
      <c r="CAE110" s="117"/>
      <c r="CAF110" s="117"/>
      <c r="CAG110" s="117"/>
      <c r="CAH110" s="117"/>
      <c r="CAI110" s="117"/>
      <c r="CAJ110" s="117"/>
      <c r="CAK110" s="117"/>
      <c r="CAL110" s="117"/>
      <c r="CAM110" s="117"/>
      <c r="CAN110" s="117"/>
      <c r="CAO110" s="117"/>
      <c r="CAP110" s="117"/>
      <c r="CAQ110" s="117"/>
      <c r="CAR110" s="117"/>
      <c r="CAS110" s="117"/>
      <c r="CAT110" s="117"/>
      <c r="CAU110" s="117"/>
      <c r="CAV110" s="117"/>
      <c r="CAW110" s="117"/>
      <c r="CAX110" s="117"/>
      <c r="CAY110" s="117"/>
      <c r="CAZ110" s="117"/>
      <c r="CBA110" s="117"/>
      <c r="CBB110" s="117"/>
      <c r="CBC110" s="117"/>
      <c r="CBD110" s="117"/>
      <c r="CBE110" s="117"/>
      <c r="CBF110" s="117"/>
      <c r="CBG110" s="117"/>
      <c r="CBH110" s="117"/>
      <c r="CBI110" s="117"/>
      <c r="CBJ110" s="117"/>
      <c r="CBK110" s="117"/>
      <c r="CBL110" s="117"/>
      <c r="CBM110" s="117"/>
      <c r="CBN110" s="117"/>
      <c r="CBO110" s="117"/>
      <c r="CBP110" s="117"/>
      <c r="CBQ110" s="117"/>
      <c r="CBR110" s="117"/>
      <c r="CBS110" s="117"/>
      <c r="CBT110" s="117"/>
      <c r="CBU110" s="117"/>
      <c r="CBV110" s="117"/>
      <c r="CBW110" s="117"/>
      <c r="CBX110" s="117"/>
      <c r="CBY110" s="117"/>
      <c r="CBZ110" s="117"/>
      <c r="CCA110" s="117"/>
      <c r="CCB110" s="117"/>
      <c r="CCC110" s="117"/>
      <c r="CCD110" s="117"/>
      <c r="CCE110" s="117"/>
      <c r="CCF110" s="117"/>
      <c r="CCG110" s="117"/>
      <c r="CCH110" s="117"/>
      <c r="CCI110" s="117"/>
      <c r="CCJ110" s="117"/>
      <c r="CCK110" s="117"/>
      <c r="CCL110" s="117"/>
      <c r="CCM110" s="117"/>
      <c r="CCN110" s="117"/>
      <c r="CCO110" s="117"/>
      <c r="CCP110" s="117"/>
      <c r="CCQ110" s="117"/>
      <c r="CCR110" s="117"/>
      <c r="CCS110" s="117"/>
      <c r="CCT110" s="117"/>
      <c r="CCU110" s="117"/>
      <c r="CCV110" s="117"/>
      <c r="CCW110" s="117"/>
      <c r="CCX110" s="117"/>
      <c r="CCY110" s="117"/>
      <c r="CCZ110" s="117"/>
      <c r="CDA110" s="117"/>
      <c r="CDB110" s="117"/>
      <c r="CDC110" s="117"/>
      <c r="CDD110" s="117"/>
      <c r="CDE110" s="117"/>
      <c r="CDF110" s="117"/>
      <c r="CDG110" s="117"/>
      <c r="CDH110" s="117"/>
      <c r="CDI110" s="117"/>
      <c r="CDJ110" s="117"/>
      <c r="CDK110" s="117"/>
      <c r="CDL110" s="117"/>
      <c r="CDM110" s="117"/>
      <c r="CDN110" s="117"/>
      <c r="CDO110" s="117"/>
      <c r="CDP110" s="117"/>
      <c r="CDQ110" s="117"/>
      <c r="CDR110" s="117"/>
      <c r="CDS110" s="117"/>
      <c r="CDT110" s="117"/>
      <c r="CDU110" s="117"/>
      <c r="CDV110" s="117"/>
      <c r="CDW110" s="117"/>
      <c r="CDX110" s="117"/>
      <c r="CDY110" s="117"/>
      <c r="CDZ110" s="117"/>
      <c r="CEA110" s="117"/>
      <c r="CEB110" s="117"/>
      <c r="CEC110" s="117"/>
      <c r="CED110" s="117"/>
      <c r="CEE110" s="117"/>
      <c r="CEF110" s="117"/>
      <c r="CEG110" s="117"/>
      <c r="CEH110" s="117"/>
      <c r="CEI110" s="117"/>
      <c r="CEJ110" s="117"/>
      <c r="CEK110" s="117"/>
      <c r="CEL110" s="117"/>
      <c r="CEM110" s="117"/>
      <c r="CEN110" s="117"/>
      <c r="CEO110" s="117"/>
      <c r="CEP110" s="117"/>
      <c r="CEQ110" s="117"/>
      <c r="CER110" s="117"/>
      <c r="CES110" s="117"/>
      <c r="CET110" s="117"/>
      <c r="CEU110" s="117"/>
      <c r="CEV110" s="117"/>
      <c r="CEW110" s="117"/>
      <c r="CEX110" s="117"/>
      <c r="CEY110" s="117"/>
      <c r="CEZ110" s="117"/>
      <c r="CFA110" s="117"/>
      <c r="CFB110" s="117"/>
      <c r="CFC110" s="117"/>
      <c r="CFD110" s="117"/>
      <c r="CFE110" s="117"/>
      <c r="CFF110" s="117"/>
      <c r="CFG110" s="117"/>
      <c r="CFH110" s="117"/>
      <c r="CFI110" s="117"/>
      <c r="CFJ110" s="117"/>
      <c r="CFK110" s="117"/>
      <c r="CFL110" s="117"/>
      <c r="CFM110" s="117"/>
      <c r="CFN110" s="117"/>
      <c r="CFO110" s="117"/>
      <c r="CFP110" s="117"/>
      <c r="CFQ110" s="117"/>
      <c r="CFR110" s="117"/>
      <c r="CFS110" s="117"/>
      <c r="CFT110" s="117"/>
      <c r="CFU110" s="117"/>
      <c r="CFV110" s="117"/>
      <c r="CFW110" s="117"/>
      <c r="CFX110" s="117"/>
      <c r="CFY110" s="117"/>
      <c r="CFZ110" s="117"/>
      <c r="CGA110" s="117"/>
      <c r="CGB110" s="117"/>
      <c r="CGC110" s="117"/>
      <c r="CGD110" s="117"/>
      <c r="CGE110" s="117"/>
      <c r="CGF110" s="117"/>
      <c r="CGG110" s="117"/>
      <c r="CGH110" s="117"/>
      <c r="CGI110" s="117"/>
      <c r="CGJ110" s="117"/>
      <c r="CGK110" s="117"/>
      <c r="CGL110" s="117"/>
      <c r="CGM110" s="117"/>
      <c r="CGN110" s="117"/>
      <c r="CGO110" s="117"/>
      <c r="CGP110" s="117"/>
      <c r="CGQ110" s="117"/>
      <c r="CGR110" s="117"/>
      <c r="CGS110" s="117"/>
      <c r="CGT110" s="117"/>
      <c r="CGU110" s="117"/>
      <c r="CGV110" s="117"/>
      <c r="CGW110" s="117"/>
      <c r="CGX110" s="117"/>
      <c r="CGY110" s="117"/>
      <c r="CGZ110" s="117"/>
      <c r="CHA110" s="117"/>
      <c r="CHB110" s="117"/>
      <c r="CHC110" s="117"/>
      <c r="CHD110" s="117"/>
      <c r="CHE110" s="117"/>
      <c r="CHF110" s="117"/>
      <c r="CHG110" s="117"/>
      <c r="CHH110" s="117"/>
      <c r="CHI110" s="117"/>
      <c r="CHJ110" s="117"/>
      <c r="CHK110" s="117"/>
      <c r="CHL110" s="117"/>
      <c r="CHM110" s="117"/>
      <c r="CHN110" s="117"/>
      <c r="CHO110" s="117"/>
      <c r="CHP110" s="117"/>
      <c r="CHQ110" s="117"/>
      <c r="CHR110" s="117"/>
      <c r="CHS110" s="117"/>
      <c r="CHT110" s="117"/>
      <c r="CHU110" s="117"/>
      <c r="CHV110" s="117"/>
      <c r="CHW110" s="117"/>
      <c r="CHX110" s="117"/>
      <c r="CHY110" s="117"/>
      <c r="CHZ110" s="117"/>
      <c r="CIA110" s="117"/>
      <c r="CIB110" s="117"/>
      <c r="CIC110" s="117"/>
      <c r="CID110" s="117"/>
      <c r="CIE110" s="117"/>
      <c r="CIF110" s="117"/>
      <c r="CIG110" s="117"/>
      <c r="CIH110" s="117"/>
      <c r="CII110" s="117"/>
      <c r="CIJ110" s="117"/>
      <c r="CIK110" s="117"/>
      <c r="CIL110" s="117"/>
      <c r="CIM110" s="117"/>
      <c r="CIN110" s="117"/>
      <c r="CIO110" s="117"/>
      <c r="CIP110" s="117"/>
      <c r="CIQ110" s="117"/>
      <c r="CIR110" s="117"/>
      <c r="CIS110" s="117"/>
      <c r="CIT110" s="117"/>
      <c r="CIU110" s="117"/>
      <c r="CIV110" s="117"/>
      <c r="CIW110" s="117"/>
      <c r="CIX110" s="117"/>
      <c r="CIY110" s="117"/>
      <c r="CIZ110" s="117"/>
      <c r="CJA110" s="117"/>
      <c r="CJB110" s="117"/>
      <c r="CJC110" s="117"/>
      <c r="CJD110" s="117"/>
      <c r="CJE110" s="117"/>
      <c r="CJF110" s="117"/>
      <c r="CJG110" s="117"/>
      <c r="CJH110" s="117"/>
      <c r="CJI110" s="117"/>
      <c r="CJJ110" s="117"/>
      <c r="CJK110" s="117"/>
      <c r="CJL110" s="117"/>
      <c r="CJM110" s="117"/>
      <c r="CJN110" s="117"/>
      <c r="CJO110" s="117"/>
      <c r="CJP110" s="117"/>
      <c r="CJQ110" s="117"/>
      <c r="CJR110" s="117"/>
      <c r="CJS110" s="117"/>
      <c r="CJT110" s="117"/>
      <c r="CJU110" s="117"/>
      <c r="CJV110" s="117"/>
      <c r="CJW110" s="117"/>
      <c r="CJX110" s="117"/>
      <c r="CJY110" s="117"/>
      <c r="CJZ110" s="117"/>
      <c r="CKA110" s="117"/>
      <c r="CKB110" s="117"/>
      <c r="CKC110" s="117"/>
      <c r="CKD110" s="117"/>
      <c r="CKE110" s="117"/>
      <c r="CKF110" s="117"/>
      <c r="CKG110" s="117"/>
      <c r="CKH110" s="117"/>
      <c r="CKI110" s="117"/>
      <c r="CKJ110" s="117"/>
      <c r="CKK110" s="117"/>
      <c r="CKL110" s="117"/>
      <c r="CKM110" s="117"/>
      <c r="CKN110" s="117"/>
      <c r="CKO110" s="117"/>
      <c r="CKP110" s="117"/>
      <c r="CKQ110" s="117"/>
      <c r="CKR110" s="117"/>
      <c r="CKS110" s="117"/>
      <c r="CKT110" s="117"/>
      <c r="CKU110" s="117"/>
      <c r="CKV110" s="117"/>
      <c r="CKW110" s="117"/>
      <c r="CKX110" s="117"/>
      <c r="CKY110" s="117"/>
      <c r="CKZ110" s="117"/>
      <c r="CLA110" s="117"/>
      <c r="CLB110" s="117"/>
      <c r="CLC110" s="117"/>
      <c r="CLD110" s="117"/>
      <c r="CLE110" s="117"/>
      <c r="CLF110" s="117"/>
      <c r="CLG110" s="117"/>
      <c r="CLH110" s="117"/>
      <c r="CLI110" s="117"/>
      <c r="CLJ110" s="117"/>
      <c r="CLK110" s="117"/>
      <c r="CLL110" s="117"/>
      <c r="CLM110" s="117"/>
      <c r="CLN110" s="117"/>
      <c r="CLO110" s="117"/>
      <c r="CLP110" s="117"/>
      <c r="CLQ110" s="117"/>
      <c r="CLR110" s="117"/>
      <c r="CLS110" s="117"/>
      <c r="CLT110" s="117"/>
      <c r="CLU110" s="117"/>
      <c r="CLV110" s="117"/>
      <c r="CLW110" s="117"/>
      <c r="CLX110" s="117"/>
      <c r="CLY110" s="117"/>
      <c r="CLZ110" s="117"/>
      <c r="CMA110" s="117"/>
      <c r="CMB110" s="117"/>
      <c r="CMC110" s="117"/>
      <c r="CMD110" s="117"/>
      <c r="CME110" s="117"/>
      <c r="CMF110" s="117"/>
      <c r="CMG110" s="117"/>
      <c r="CMH110" s="117"/>
      <c r="CMI110" s="117"/>
      <c r="CMJ110" s="117"/>
      <c r="CMK110" s="117"/>
      <c r="CML110" s="117"/>
      <c r="CMM110" s="117"/>
      <c r="CMN110" s="117"/>
      <c r="CMO110" s="117"/>
      <c r="CMP110" s="117"/>
      <c r="CMQ110" s="117"/>
      <c r="CMR110" s="117"/>
      <c r="CMS110" s="117"/>
      <c r="CMT110" s="117"/>
      <c r="CMU110" s="117"/>
      <c r="CMV110" s="117"/>
      <c r="CMW110" s="117"/>
      <c r="CMX110" s="117"/>
      <c r="CMY110" s="117"/>
      <c r="CMZ110" s="117"/>
      <c r="CNA110" s="117"/>
      <c r="CNB110" s="117"/>
      <c r="CNC110" s="117"/>
      <c r="CND110" s="117"/>
      <c r="CNE110" s="117"/>
      <c r="CNF110" s="117"/>
      <c r="CNG110" s="117"/>
      <c r="CNH110" s="117"/>
      <c r="CNI110" s="117"/>
      <c r="CNJ110" s="117"/>
      <c r="CNK110" s="117"/>
      <c r="CNL110" s="117"/>
      <c r="CNM110" s="117"/>
      <c r="CNN110" s="117"/>
      <c r="CNO110" s="117"/>
      <c r="CNP110" s="117"/>
      <c r="CNQ110" s="117"/>
      <c r="CNR110" s="117"/>
      <c r="CNS110" s="117"/>
      <c r="CNT110" s="117"/>
      <c r="CNU110" s="117"/>
      <c r="CNV110" s="117"/>
      <c r="CNW110" s="117"/>
      <c r="CNX110" s="117"/>
      <c r="CNY110" s="117"/>
      <c r="CNZ110" s="117"/>
      <c r="COA110" s="117"/>
      <c r="COB110" s="117"/>
      <c r="COC110" s="117"/>
      <c r="COD110" s="117"/>
      <c r="COE110" s="117"/>
      <c r="COF110" s="117"/>
      <c r="COG110" s="117"/>
      <c r="COH110" s="117"/>
      <c r="COI110" s="117"/>
      <c r="COJ110" s="117"/>
      <c r="COK110" s="117"/>
      <c r="COL110" s="117"/>
      <c r="COM110" s="117"/>
      <c r="CON110" s="117"/>
      <c r="COO110" s="117"/>
      <c r="COP110" s="117"/>
      <c r="COQ110" s="117"/>
      <c r="COR110" s="117"/>
      <c r="COS110" s="117"/>
      <c r="COT110" s="117"/>
      <c r="COU110" s="117"/>
      <c r="COV110" s="117"/>
      <c r="COW110" s="117"/>
      <c r="COX110" s="117"/>
      <c r="COY110" s="117"/>
      <c r="COZ110" s="117"/>
      <c r="CPA110" s="117"/>
      <c r="CPB110" s="117"/>
      <c r="CPC110" s="117"/>
      <c r="CPD110" s="117"/>
      <c r="CPE110" s="117"/>
      <c r="CPF110" s="117"/>
      <c r="CPG110" s="117"/>
      <c r="CPH110" s="117"/>
      <c r="CPI110" s="117"/>
      <c r="CPJ110" s="117"/>
      <c r="CPK110" s="117"/>
      <c r="CPL110" s="117"/>
      <c r="CPM110" s="117"/>
      <c r="CPN110" s="117"/>
      <c r="CPO110" s="117"/>
      <c r="CPP110" s="117"/>
      <c r="CPQ110" s="117"/>
      <c r="CPR110" s="117"/>
      <c r="CPS110" s="117"/>
      <c r="CPT110" s="117"/>
      <c r="CPU110" s="117"/>
      <c r="CPV110" s="117"/>
      <c r="CPW110" s="117"/>
      <c r="CPX110" s="117"/>
      <c r="CPY110" s="117"/>
      <c r="CPZ110" s="117"/>
      <c r="CQA110" s="117"/>
      <c r="CQB110" s="117"/>
      <c r="CQC110" s="117"/>
      <c r="CQD110" s="117"/>
      <c r="CQE110" s="117"/>
      <c r="CQF110" s="117"/>
      <c r="CQG110" s="117"/>
      <c r="CQH110" s="117"/>
      <c r="CQI110" s="117"/>
      <c r="CQJ110" s="117"/>
      <c r="CQK110" s="117"/>
      <c r="CQL110" s="117"/>
      <c r="CQM110" s="117"/>
      <c r="CQN110" s="117"/>
      <c r="CQO110" s="117"/>
      <c r="CQP110" s="117"/>
      <c r="CQQ110" s="117"/>
      <c r="CQR110" s="117"/>
      <c r="CQS110" s="117"/>
      <c r="CQT110" s="117"/>
      <c r="CQU110" s="117"/>
      <c r="CQV110" s="117"/>
      <c r="CQW110" s="117"/>
      <c r="CQX110" s="117"/>
      <c r="CQY110" s="117"/>
      <c r="CQZ110" s="117"/>
      <c r="CRA110" s="117"/>
      <c r="CRB110" s="117"/>
      <c r="CRC110" s="117"/>
      <c r="CRD110" s="117"/>
      <c r="CRE110" s="117"/>
      <c r="CRF110" s="117"/>
      <c r="CRG110" s="117"/>
      <c r="CRH110" s="117"/>
      <c r="CRI110" s="117"/>
      <c r="CRJ110" s="117"/>
      <c r="CRK110" s="117"/>
      <c r="CRL110" s="117"/>
      <c r="CRM110" s="117"/>
      <c r="CRN110" s="117"/>
      <c r="CRO110" s="117"/>
      <c r="CRP110" s="117"/>
      <c r="CRQ110" s="117"/>
      <c r="CRR110" s="117"/>
      <c r="CRS110" s="117"/>
      <c r="CRT110" s="117"/>
      <c r="CRU110" s="117"/>
      <c r="CRV110" s="117"/>
      <c r="CRW110" s="117"/>
      <c r="CRX110" s="117"/>
      <c r="CRY110" s="117"/>
      <c r="CRZ110" s="117"/>
      <c r="CSA110" s="117"/>
      <c r="CSB110" s="117"/>
      <c r="CSC110" s="117"/>
      <c r="CSD110" s="117"/>
      <c r="CSE110" s="117"/>
      <c r="CSF110" s="117"/>
      <c r="CSG110" s="117"/>
      <c r="CSH110" s="117"/>
      <c r="CSI110" s="117"/>
      <c r="CSJ110" s="117"/>
      <c r="CSK110" s="117"/>
      <c r="CSL110" s="117"/>
      <c r="CSM110" s="117"/>
      <c r="CSN110" s="117"/>
      <c r="CSO110" s="117"/>
      <c r="CSP110" s="117"/>
      <c r="CSQ110" s="117"/>
      <c r="CSR110" s="117"/>
      <c r="CSS110" s="117"/>
      <c r="CST110" s="117"/>
      <c r="CSU110" s="117"/>
      <c r="CSV110" s="117"/>
      <c r="CSW110" s="117"/>
      <c r="CSX110" s="117"/>
      <c r="CSY110" s="117"/>
      <c r="CSZ110" s="117"/>
      <c r="CTA110" s="117"/>
      <c r="CTB110" s="117"/>
      <c r="CTC110" s="117"/>
      <c r="CTD110" s="117"/>
      <c r="CTE110" s="117"/>
      <c r="CTF110" s="117"/>
      <c r="CTG110" s="117"/>
      <c r="CTH110" s="117"/>
      <c r="CTI110" s="117"/>
      <c r="CTJ110" s="117"/>
      <c r="CTK110" s="117"/>
      <c r="CTL110" s="117"/>
      <c r="CTM110" s="117"/>
      <c r="CTN110" s="117"/>
      <c r="CTO110" s="117"/>
      <c r="CTP110" s="117"/>
      <c r="CTQ110" s="117"/>
      <c r="CTR110" s="117"/>
      <c r="CTS110" s="117"/>
      <c r="CTT110" s="117"/>
      <c r="CTU110" s="117"/>
      <c r="CTV110" s="117"/>
      <c r="CTW110" s="117"/>
      <c r="CTX110" s="117"/>
      <c r="CTY110" s="117"/>
      <c r="CTZ110" s="117"/>
      <c r="CUA110" s="117"/>
      <c r="CUB110" s="117"/>
      <c r="CUC110" s="117"/>
      <c r="CUD110" s="117"/>
      <c r="CUE110" s="117"/>
      <c r="CUF110" s="117"/>
      <c r="CUG110" s="117"/>
      <c r="CUH110" s="117"/>
      <c r="CUI110" s="117"/>
      <c r="CUJ110" s="117"/>
      <c r="CUK110" s="117"/>
      <c r="CUL110" s="117"/>
      <c r="CUM110" s="117"/>
      <c r="CUN110" s="117"/>
      <c r="CUO110" s="117"/>
      <c r="CUP110" s="117"/>
      <c r="CUQ110" s="117"/>
      <c r="CUR110" s="117"/>
      <c r="CUS110" s="117"/>
      <c r="CUT110" s="117"/>
      <c r="CUU110" s="117"/>
      <c r="CUV110" s="117"/>
      <c r="CUW110" s="117"/>
      <c r="CUX110" s="117"/>
      <c r="CUY110" s="117"/>
      <c r="CUZ110" s="117"/>
      <c r="CVA110" s="117"/>
      <c r="CVB110" s="117"/>
      <c r="CVC110" s="117"/>
      <c r="CVD110" s="117"/>
      <c r="CVE110" s="117"/>
      <c r="CVF110" s="117"/>
      <c r="CVG110" s="117"/>
      <c r="CVH110" s="117"/>
      <c r="CVI110" s="117"/>
      <c r="CVJ110" s="117"/>
      <c r="CVK110" s="117"/>
      <c r="CVL110" s="117"/>
      <c r="CVM110" s="117"/>
      <c r="CVN110" s="117"/>
      <c r="CVO110" s="117"/>
      <c r="CVP110" s="117"/>
      <c r="CVQ110" s="117"/>
      <c r="CVR110" s="117"/>
      <c r="CVS110" s="117"/>
      <c r="CVT110" s="117"/>
      <c r="CVU110" s="117"/>
      <c r="CVV110" s="117"/>
      <c r="CVW110" s="117"/>
      <c r="CVX110" s="117"/>
      <c r="CVY110" s="117"/>
      <c r="CVZ110" s="117"/>
      <c r="CWA110" s="117"/>
      <c r="CWB110" s="117"/>
      <c r="CWC110" s="117"/>
      <c r="CWD110" s="117"/>
      <c r="CWE110" s="117"/>
      <c r="CWF110" s="117"/>
      <c r="CWG110" s="117"/>
      <c r="CWH110" s="117"/>
      <c r="CWI110" s="117"/>
      <c r="CWJ110" s="117"/>
      <c r="CWK110" s="117"/>
      <c r="CWL110" s="117"/>
      <c r="CWM110" s="117"/>
      <c r="CWN110" s="117"/>
      <c r="CWO110" s="117"/>
      <c r="CWP110" s="117"/>
      <c r="CWQ110" s="117"/>
      <c r="CWR110" s="117"/>
      <c r="CWS110" s="117"/>
      <c r="CWT110" s="117"/>
      <c r="CWU110" s="117"/>
      <c r="CWV110" s="117"/>
      <c r="CWW110" s="117"/>
      <c r="CWX110" s="117"/>
      <c r="CWY110" s="117"/>
      <c r="CWZ110" s="117"/>
      <c r="CXA110" s="117"/>
      <c r="CXB110" s="117"/>
      <c r="CXC110" s="117"/>
      <c r="CXD110" s="117"/>
      <c r="CXE110" s="117"/>
      <c r="CXF110" s="117"/>
      <c r="CXG110" s="117"/>
      <c r="CXH110" s="117"/>
      <c r="CXI110" s="117"/>
      <c r="CXJ110" s="117"/>
      <c r="CXK110" s="117"/>
      <c r="CXL110" s="117"/>
      <c r="CXM110" s="117"/>
      <c r="CXN110" s="117"/>
      <c r="CXO110" s="117"/>
      <c r="CXP110" s="117"/>
      <c r="CXQ110" s="117"/>
      <c r="CXR110" s="117"/>
      <c r="CXS110" s="117"/>
      <c r="CXT110" s="117"/>
      <c r="CXU110" s="117"/>
      <c r="CXV110" s="117"/>
      <c r="CXW110" s="117"/>
      <c r="CXX110" s="117"/>
      <c r="CXY110" s="117"/>
      <c r="CXZ110" s="117"/>
      <c r="CYA110" s="117"/>
      <c r="CYB110" s="117"/>
      <c r="CYC110" s="117"/>
      <c r="CYD110" s="117"/>
      <c r="CYE110" s="117"/>
      <c r="CYF110" s="117"/>
      <c r="CYG110" s="117"/>
      <c r="CYH110" s="117"/>
      <c r="CYI110" s="117"/>
      <c r="CYJ110" s="117"/>
      <c r="CYK110" s="117"/>
      <c r="CYL110" s="117"/>
      <c r="CYM110" s="117"/>
      <c r="CYN110" s="117"/>
      <c r="CYO110" s="117"/>
      <c r="CYP110" s="117"/>
      <c r="CYQ110" s="117"/>
      <c r="CYR110" s="117"/>
      <c r="CYS110" s="117"/>
      <c r="CYT110" s="117"/>
      <c r="CYU110" s="117"/>
      <c r="CYV110" s="117"/>
      <c r="CYW110" s="117"/>
      <c r="CYX110" s="117"/>
      <c r="CYY110" s="117"/>
      <c r="CYZ110" s="117"/>
      <c r="CZA110" s="117"/>
      <c r="CZB110" s="117"/>
      <c r="CZC110" s="117"/>
      <c r="CZD110" s="117"/>
      <c r="CZE110" s="117"/>
      <c r="CZF110" s="117"/>
      <c r="CZG110" s="117"/>
      <c r="CZH110" s="117"/>
      <c r="CZI110" s="117"/>
      <c r="CZJ110" s="117"/>
      <c r="CZK110" s="117"/>
      <c r="CZL110" s="117"/>
      <c r="CZM110" s="117"/>
      <c r="CZN110" s="117"/>
      <c r="CZO110" s="117"/>
      <c r="CZP110" s="117"/>
      <c r="CZQ110" s="117"/>
      <c r="CZR110" s="117"/>
      <c r="CZS110" s="117"/>
      <c r="CZT110" s="117"/>
      <c r="CZU110" s="117"/>
      <c r="CZV110" s="117"/>
      <c r="CZW110" s="117"/>
      <c r="CZX110" s="117"/>
      <c r="CZY110" s="117"/>
      <c r="CZZ110" s="117"/>
      <c r="DAA110" s="117"/>
      <c r="DAB110" s="117"/>
      <c r="DAC110" s="117"/>
      <c r="DAD110" s="117"/>
      <c r="DAE110" s="117"/>
      <c r="DAF110" s="117"/>
      <c r="DAG110" s="117"/>
      <c r="DAH110" s="117"/>
      <c r="DAI110" s="117"/>
      <c r="DAJ110" s="117"/>
      <c r="DAK110" s="117"/>
      <c r="DAL110" s="117"/>
      <c r="DAM110" s="117"/>
      <c r="DAN110" s="117"/>
      <c r="DAO110" s="117"/>
      <c r="DAP110" s="117"/>
      <c r="DAQ110" s="117"/>
      <c r="DAR110" s="117"/>
      <c r="DAS110" s="117"/>
      <c r="DAT110" s="117"/>
      <c r="DAU110" s="117"/>
      <c r="DAV110" s="117"/>
      <c r="DAW110" s="117"/>
      <c r="DAX110" s="117"/>
      <c r="DAY110" s="117"/>
      <c r="DAZ110" s="117"/>
      <c r="DBA110" s="117"/>
      <c r="DBB110" s="117"/>
      <c r="DBC110" s="117"/>
      <c r="DBD110" s="117"/>
      <c r="DBE110" s="117"/>
      <c r="DBF110" s="117"/>
      <c r="DBG110" s="117"/>
      <c r="DBH110" s="117"/>
      <c r="DBI110" s="117"/>
      <c r="DBJ110" s="117"/>
      <c r="DBK110" s="117"/>
      <c r="DBL110" s="117"/>
      <c r="DBM110" s="117"/>
      <c r="DBN110" s="117"/>
      <c r="DBO110" s="117"/>
      <c r="DBP110" s="117"/>
      <c r="DBQ110" s="117"/>
      <c r="DBR110" s="117"/>
      <c r="DBS110" s="117"/>
      <c r="DBT110" s="117"/>
      <c r="DBU110" s="117"/>
      <c r="DBV110" s="117"/>
      <c r="DBW110" s="117"/>
      <c r="DBX110" s="117"/>
      <c r="DBY110" s="117"/>
      <c r="DBZ110" s="117"/>
      <c r="DCA110" s="117"/>
      <c r="DCB110" s="117"/>
      <c r="DCC110" s="117"/>
      <c r="DCD110" s="117"/>
      <c r="DCE110" s="117"/>
      <c r="DCF110" s="117"/>
      <c r="DCG110" s="117"/>
      <c r="DCH110" s="117"/>
      <c r="DCI110" s="117"/>
      <c r="DCJ110" s="117"/>
      <c r="DCK110" s="117"/>
      <c r="DCL110" s="117"/>
      <c r="DCM110" s="117"/>
      <c r="DCN110" s="117"/>
      <c r="DCO110" s="117"/>
      <c r="DCP110" s="117"/>
      <c r="DCQ110" s="117"/>
      <c r="DCR110" s="117"/>
      <c r="DCS110" s="117"/>
      <c r="DCT110" s="117"/>
      <c r="DCU110" s="117"/>
      <c r="DCV110" s="117"/>
      <c r="DCW110" s="117"/>
      <c r="DCX110" s="117"/>
      <c r="DCY110" s="117"/>
      <c r="DCZ110" s="117"/>
      <c r="DDA110" s="117"/>
      <c r="DDB110" s="117"/>
      <c r="DDC110" s="117"/>
      <c r="DDD110" s="117"/>
      <c r="DDE110" s="117"/>
      <c r="DDF110" s="117"/>
      <c r="DDG110" s="117"/>
      <c r="DDH110" s="117"/>
      <c r="DDI110" s="117"/>
      <c r="DDJ110" s="117"/>
      <c r="DDK110" s="117"/>
      <c r="DDL110" s="117"/>
      <c r="DDM110" s="117"/>
      <c r="DDN110" s="117"/>
      <c r="DDO110" s="117"/>
      <c r="DDP110" s="117"/>
      <c r="DDQ110" s="117"/>
      <c r="DDR110" s="117"/>
      <c r="DDS110" s="117"/>
      <c r="DDT110" s="117"/>
      <c r="DDU110" s="117"/>
      <c r="DDV110" s="117"/>
      <c r="DDW110" s="117"/>
      <c r="DDX110" s="117"/>
      <c r="DDY110" s="117"/>
      <c r="DDZ110" s="117"/>
      <c r="DEA110" s="117"/>
      <c r="DEB110" s="117"/>
      <c r="DEC110" s="117"/>
      <c r="DED110" s="117"/>
      <c r="DEE110" s="117"/>
      <c r="DEF110" s="117"/>
      <c r="DEG110" s="117"/>
      <c r="DEH110" s="117"/>
      <c r="DEI110" s="117"/>
      <c r="DEJ110" s="117"/>
      <c r="DEK110" s="117"/>
      <c r="DEL110" s="117"/>
      <c r="DEM110" s="117"/>
      <c r="DEN110" s="117"/>
      <c r="DEO110" s="117"/>
      <c r="DEP110" s="117"/>
      <c r="DEQ110" s="117"/>
      <c r="DER110" s="117"/>
      <c r="DES110" s="117"/>
      <c r="DET110" s="117"/>
      <c r="DEU110" s="117"/>
      <c r="DEV110" s="117"/>
      <c r="DEW110" s="117"/>
      <c r="DEX110" s="117"/>
      <c r="DEY110" s="117"/>
      <c r="DEZ110" s="117"/>
      <c r="DFA110" s="117"/>
      <c r="DFB110" s="117"/>
      <c r="DFC110" s="117"/>
      <c r="DFD110" s="117"/>
      <c r="DFE110" s="117"/>
      <c r="DFF110" s="117"/>
      <c r="DFG110" s="117"/>
      <c r="DFH110" s="117"/>
      <c r="DFI110" s="117"/>
      <c r="DFJ110" s="117"/>
      <c r="DFK110" s="117"/>
      <c r="DFL110" s="117"/>
      <c r="DFM110" s="117"/>
      <c r="DFN110" s="117"/>
      <c r="DFO110" s="117"/>
      <c r="DFP110" s="117"/>
      <c r="DFQ110" s="117"/>
      <c r="DFR110" s="117"/>
      <c r="DFS110" s="117"/>
      <c r="DFT110" s="117"/>
      <c r="DFU110" s="117"/>
      <c r="DFV110" s="117"/>
      <c r="DFW110" s="117"/>
      <c r="DFX110" s="117"/>
      <c r="DFY110" s="117"/>
      <c r="DFZ110" s="117"/>
      <c r="DGA110" s="117"/>
      <c r="DGB110" s="117"/>
      <c r="DGC110" s="117"/>
      <c r="DGD110" s="117"/>
      <c r="DGE110" s="117"/>
      <c r="DGF110" s="117"/>
      <c r="DGG110" s="117"/>
      <c r="DGH110" s="117"/>
      <c r="DGI110" s="117"/>
      <c r="DGJ110" s="117"/>
      <c r="DGK110" s="117"/>
      <c r="DGL110" s="117"/>
      <c r="DGM110" s="117"/>
      <c r="DGN110" s="117"/>
      <c r="DGO110" s="117"/>
      <c r="DGP110" s="117"/>
      <c r="DGQ110" s="117"/>
      <c r="DGR110" s="117"/>
      <c r="DGS110" s="117"/>
      <c r="DGT110" s="117"/>
      <c r="DGU110" s="117"/>
      <c r="DGV110" s="117"/>
      <c r="DGW110" s="117"/>
      <c r="DGX110" s="117"/>
      <c r="DGY110" s="117"/>
      <c r="DGZ110" s="117"/>
      <c r="DHA110" s="117"/>
      <c r="DHB110" s="117"/>
      <c r="DHC110" s="117"/>
      <c r="DHD110" s="117"/>
      <c r="DHE110" s="117"/>
      <c r="DHF110" s="117"/>
      <c r="DHG110" s="117"/>
      <c r="DHH110" s="117"/>
      <c r="DHI110" s="117"/>
      <c r="DHJ110" s="117"/>
      <c r="DHK110" s="117"/>
      <c r="DHL110" s="117"/>
      <c r="DHM110" s="117"/>
      <c r="DHN110" s="117"/>
      <c r="DHO110" s="117"/>
      <c r="DHP110" s="117"/>
      <c r="DHQ110" s="117"/>
      <c r="DHR110" s="117"/>
      <c r="DHS110" s="117"/>
      <c r="DHT110" s="117"/>
      <c r="DHU110" s="117"/>
      <c r="DHV110" s="117"/>
      <c r="DHW110" s="117"/>
      <c r="DHX110" s="117"/>
      <c r="DHY110" s="117"/>
      <c r="DHZ110" s="117"/>
      <c r="DIA110" s="117"/>
      <c r="DIB110" s="117"/>
      <c r="DIC110" s="117"/>
      <c r="DID110" s="117"/>
      <c r="DIE110" s="117"/>
      <c r="DIF110" s="117"/>
      <c r="DIG110" s="117"/>
      <c r="DIH110" s="117"/>
      <c r="DII110" s="117"/>
      <c r="DIJ110" s="117"/>
      <c r="DIK110" s="117"/>
      <c r="DIL110" s="117"/>
      <c r="DIM110" s="117"/>
      <c r="DIN110" s="117"/>
      <c r="DIO110" s="117"/>
      <c r="DIP110" s="117"/>
      <c r="DIQ110" s="117"/>
      <c r="DIR110" s="117"/>
      <c r="DIS110" s="117"/>
      <c r="DIT110" s="117"/>
      <c r="DIU110" s="117"/>
      <c r="DIV110" s="117"/>
      <c r="DIW110" s="117"/>
      <c r="DIX110" s="117"/>
      <c r="DIY110" s="117"/>
      <c r="DIZ110" s="117"/>
      <c r="DJA110" s="117"/>
      <c r="DJB110" s="117"/>
      <c r="DJC110" s="117"/>
      <c r="DJD110" s="117"/>
      <c r="DJE110" s="117"/>
      <c r="DJF110" s="117"/>
      <c r="DJG110" s="117"/>
      <c r="DJH110" s="117"/>
      <c r="DJI110" s="117"/>
      <c r="DJJ110" s="117"/>
      <c r="DJK110" s="117"/>
      <c r="DJL110" s="117"/>
      <c r="DJM110" s="117"/>
      <c r="DJN110" s="117"/>
      <c r="DJO110" s="117"/>
      <c r="DJP110" s="117"/>
      <c r="DJQ110" s="117"/>
      <c r="DJR110" s="117"/>
      <c r="DJS110" s="117"/>
      <c r="DJT110" s="117"/>
      <c r="DJU110" s="117"/>
      <c r="DJV110" s="117"/>
      <c r="DJW110" s="117"/>
      <c r="DJX110" s="117"/>
      <c r="DJY110" s="117"/>
      <c r="DJZ110" s="117"/>
      <c r="DKA110" s="117"/>
      <c r="DKB110" s="117"/>
      <c r="DKC110" s="117"/>
      <c r="DKD110" s="117"/>
      <c r="DKE110" s="117"/>
      <c r="DKF110" s="117"/>
      <c r="DKG110" s="117"/>
      <c r="DKH110" s="117"/>
      <c r="DKI110" s="117"/>
      <c r="DKJ110" s="117"/>
      <c r="DKK110" s="117"/>
      <c r="DKL110" s="117"/>
      <c r="DKM110" s="117"/>
      <c r="DKN110" s="117"/>
      <c r="DKO110" s="117"/>
      <c r="DKP110" s="117"/>
      <c r="DKQ110" s="117"/>
      <c r="DKR110" s="117"/>
      <c r="DKS110" s="117"/>
      <c r="DKT110" s="117"/>
      <c r="DKU110" s="117"/>
      <c r="DKV110" s="117"/>
      <c r="DKW110" s="117"/>
      <c r="DKX110" s="117"/>
      <c r="DKY110" s="117"/>
      <c r="DKZ110" s="117"/>
      <c r="DLA110" s="117"/>
      <c r="DLB110" s="117"/>
      <c r="DLC110" s="117"/>
      <c r="DLD110" s="117"/>
      <c r="DLE110" s="117"/>
      <c r="DLF110" s="117"/>
      <c r="DLG110" s="117"/>
      <c r="DLH110" s="117"/>
      <c r="DLI110" s="117"/>
      <c r="DLJ110" s="117"/>
      <c r="DLK110" s="117"/>
      <c r="DLL110" s="117"/>
      <c r="DLM110" s="117"/>
      <c r="DLN110" s="117"/>
      <c r="DLO110" s="117"/>
      <c r="DLP110" s="117"/>
      <c r="DLQ110" s="117"/>
      <c r="DLR110" s="117"/>
      <c r="DLS110" s="117"/>
      <c r="DLT110" s="117"/>
      <c r="DLU110" s="117"/>
      <c r="DLV110" s="117"/>
      <c r="DLW110" s="117"/>
      <c r="DLX110" s="117"/>
      <c r="DLY110" s="117"/>
      <c r="DLZ110" s="117"/>
      <c r="DMA110" s="117"/>
      <c r="DMB110" s="117"/>
      <c r="DMC110" s="117"/>
      <c r="DMD110" s="117"/>
      <c r="DME110" s="117"/>
      <c r="DMF110" s="117"/>
      <c r="DMG110" s="117"/>
      <c r="DMH110" s="117"/>
      <c r="DMI110" s="117"/>
      <c r="DMJ110" s="117"/>
      <c r="DMK110" s="117"/>
      <c r="DML110" s="117"/>
      <c r="DMM110" s="117"/>
      <c r="DMN110" s="117"/>
      <c r="DMO110" s="117"/>
      <c r="DMP110" s="117"/>
      <c r="DMQ110" s="117"/>
      <c r="DMR110" s="117"/>
      <c r="DMS110" s="117"/>
      <c r="DMT110" s="117"/>
      <c r="DMU110" s="117"/>
      <c r="DMV110" s="117"/>
      <c r="DMW110" s="117"/>
      <c r="DMX110" s="117"/>
      <c r="DMY110" s="117"/>
      <c r="DMZ110" s="117"/>
      <c r="DNA110" s="117"/>
      <c r="DNB110" s="117"/>
      <c r="DNC110" s="117"/>
      <c r="DND110" s="117"/>
      <c r="DNE110" s="117"/>
      <c r="DNF110" s="117"/>
      <c r="DNG110" s="117"/>
      <c r="DNH110" s="117"/>
      <c r="DNI110" s="117"/>
      <c r="DNJ110" s="117"/>
      <c r="DNK110" s="117"/>
      <c r="DNL110" s="117"/>
      <c r="DNM110" s="117"/>
      <c r="DNN110" s="117"/>
      <c r="DNO110" s="117"/>
      <c r="DNP110" s="117"/>
      <c r="DNQ110" s="117"/>
      <c r="DNR110" s="117"/>
      <c r="DNS110" s="117"/>
      <c r="DNT110" s="117"/>
      <c r="DNU110" s="117"/>
      <c r="DNV110" s="117"/>
      <c r="DNW110" s="117"/>
      <c r="DNX110" s="117"/>
      <c r="DNY110" s="117"/>
      <c r="DNZ110" s="117"/>
      <c r="DOA110" s="117"/>
      <c r="DOB110" s="117"/>
      <c r="DOC110" s="117"/>
      <c r="DOD110" s="117"/>
      <c r="DOE110" s="117"/>
      <c r="DOF110" s="117"/>
      <c r="DOG110" s="117"/>
      <c r="DOH110" s="117"/>
      <c r="DOI110" s="117"/>
      <c r="DOJ110" s="117"/>
      <c r="DOK110" s="117"/>
      <c r="DOL110" s="117"/>
      <c r="DOM110" s="117"/>
      <c r="DON110" s="117"/>
      <c r="DOO110" s="117"/>
      <c r="DOP110" s="117"/>
      <c r="DOQ110" s="117"/>
      <c r="DOR110" s="117"/>
      <c r="DOS110" s="117"/>
      <c r="DOT110" s="117"/>
      <c r="DOU110" s="117"/>
      <c r="DOV110" s="117"/>
      <c r="DOW110" s="117"/>
      <c r="DOX110" s="117"/>
      <c r="DOY110" s="117"/>
      <c r="DOZ110" s="117"/>
      <c r="DPA110" s="117"/>
      <c r="DPB110" s="117"/>
      <c r="DPC110" s="117"/>
      <c r="DPD110" s="117"/>
      <c r="DPE110" s="117"/>
      <c r="DPF110" s="117"/>
      <c r="DPG110" s="117"/>
      <c r="DPH110" s="117"/>
      <c r="DPI110" s="117"/>
      <c r="DPJ110" s="117"/>
      <c r="DPK110" s="117"/>
      <c r="DPL110" s="117"/>
      <c r="DPM110" s="117"/>
      <c r="DPN110" s="117"/>
      <c r="DPO110" s="117"/>
      <c r="DPP110" s="117"/>
      <c r="DPQ110" s="117"/>
      <c r="DPR110" s="117"/>
      <c r="DPS110" s="117"/>
      <c r="DPT110" s="117"/>
      <c r="DPU110" s="117"/>
      <c r="DPV110" s="117"/>
      <c r="DPW110" s="117"/>
      <c r="DPX110" s="117"/>
      <c r="DPY110" s="117"/>
      <c r="DPZ110" s="117"/>
      <c r="DQA110" s="117"/>
      <c r="DQB110" s="117"/>
      <c r="DQC110" s="117"/>
      <c r="DQD110" s="117"/>
      <c r="DQE110" s="117"/>
      <c r="DQF110" s="117"/>
      <c r="DQG110" s="117"/>
      <c r="DQH110" s="117"/>
      <c r="DQI110" s="117"/>
      <c r="DQJ110" s="117"/>
      <c r="DQK110" s="117"/>
      <c r="DQL110" s="117"/>
      <c r="DQM110" s="117"/>
      <c r="DQN110" s="117"/>
      <c r="DQO110" s="117"/>
      <c r="DQP110" s="117"/>
      <c r="DQQ110" s="117"/>
      <c r="DQR110" s="117"/>
      <c r="DQS110" s="117"/>
      <c r="DQT110" s="117"/>
      <c r="DQU110" s="117"/>
      <c r="DQV110" s="117"/>
      <c r="DQW110" s="117"/>
      <c r="DQX110" s="117"/>
      <c r="DQY110" s="117"/>
      <c r="DQZ110" s="117"/>
      <c r="DRA110" s="117"/>
      <c r="DRB110" s="117"/>
      <c r="DRC110" s="117"/>
      <c r="DRD110" s="117"/>
      <c r="DRE110" s="117"/>
      <c r="DRF110" s="117"/>
      <c r="DRG110" s="117"/>
      <c r="DRH110" s="117"/>
      <c r="DRI110" s="117"/>
      <c r="DRJ110" s="117"/>
      <c r="DRK110" s="117"/>
      <c r="DRL110" s="117"/>
      <c r="DRM110" s="117"/>
      <c r="DRN110" s="117"/>
      <c r="DRO110" s="117"/>
      <c r="DRP110" s="117"/>
      <c r="DRQ110" s="117"/>
      <c r="DRR110" s="117"/>
      <c r="DRS110" s="117"/>
      <c r="DRT110" s="117"/>
      <c r="DRU110" s="117"/>
      <c r="DRV110" s="117"/>
      <c r="DRW110" s="117"/>
      <c r="DRX110" s="117"/>
      <c r="DRY110" s="117"/>
      <c r="DRZ110" s="117"/>
      <c r="DSA110" s="117"/>
      <c r="DSB110" s="117"/>
      <c r="DSC110" s="117"/>
      <c r="DSD110" s="117"/>
      <c r="DSE110" s="117"/>
      <c r="DSF110" s="117"/>
      <c r="DSG110" s="117"/>
      <c r="DSH110" s="117"/>
      <c r="DSI110" s="117"/>
      <c r="DSJ110" s="117"/>
      <c r="DSK110" s="117"/>
      <c r="DSL110" s="117"/>
      <c r="DSM110" s="117"/>
      <c r="DSN110" s="117"/>
      <c r="DSO110" s="117"/>
      <c r="DSP110" s="117"/>
      <c r="DSQ110" s="117"/>
      <c r="DSR110" s="117"/>
      <c r="DSS110" s="117"/>
      <c r="DST110" s="117"/>
      <c r="DSU110" s="117"/>
      <c r="DSV110" s="117"/>
      <c r="DSW110" s="117"/>
      <c r="DSX110" s="117"/>
      <c r="DSY110" s="117"/>
      <c r="DSZ110" s="117"/>
      <c r="DTA110" s="117"/>
      <c r="DTB110" s="117"/>
      <c r="DTC110" s="117"/>
      <c r="DTD110" s="117"/>
      <c r="DTE110" s="117"/>
      <c r="DTF110" s="117"/>
      <c r="DTG110" s="117"/>
      <c r="DTH110" s="117"/>
      <c r="DTI110" s="117"/>
      <c r="DTJ110" s="117"/>
      <c r="DTK110" s="117"/>
      <c r="DTL110" s="117"/>
      <c r="DTM110" s="117"/>
      <c r="DTN110" s="117"/>
      <c r="DTO110" s="117"/>
      <c r="DTP110" s="117"/>
      <c r="DTQ110" s="117"/>
      <c r="DTR110" s="117"/>
      <c r="DTS110" s="117"/>
      <c r="DTT110" s="117"/>
      <c r="DTU110" s="117"/>
      <c r="DTV110" s="117"/>
      <c r="DTW110" s="117"/>
      <c r="DTX110" s="117"/>
      <c r="DTY110" s="117"/>
      <c r="DTZ110" s="117"/>
      <c r="DUA110" s="117"/>
      <c r="DUB110" s="117"/>
      <c r="DUC110" s="117"/>
      <c r="DUD110" s="117"/>
      <c r="DUE110" s="117"/>
      <c r="DUF110" s="117"/>
      <c r="DUG110" s="117"/>
      <c r="DUH110" s="117"/>
      <c r="DUI110" s="117"/>
      <c r="DUJ110" s="117"/>
      <c r="DUK110" s="117"/>
      <c r="DUL110" s="117"/>
      <c r="DUM110" s="117"/>
      <c r="DUN110" s="117"/>
      <c r="DUO110" s="117"/>
      <c r="DUP110" s="117"/>
      <c r="DUQ110" s="117"/>
      <c r="DUR110" s="117"/>
      <c r="DUS110" s="117"/>
      <c r="DUT110" s="117"/>
      <c r="DUU110" s="117"/>
      <c r="DUV110" s="117"/>
      <c r="DUW110" s="117"/>
      <c r="DUX110" s="117"/>
      <c r="DUY110" s="117"/>
      <c r="DUZ110" s="117"/>
      <c r="DVA110" s="117"/>
      <c r="DVB110" s="117"/>
      <c r="DVC110" s="117"/>
      <c r="DVD110" s="117"/>
      <c r="DVE110" s="117"/>
      <c r="DVF110" s="117"/>
      <c r="DVG110" s="117"/>
      <c r="DVH110" s="117"/>
      <c r="DVI110" s="117"/>
      <c r="DVJ110" s="117"/>
      <c r="DVK110" s="117"/>
      <c r="DVL110" s="117"/>
      <c r="DVM110" s="117"/>
      <c r="DVN110" s="117"/>
      <c r="DVO110" s="117"/>
      <c r="DVP110" s="117"/>
      <c r="DVQ110" s="117"/>
      <c r="DVR110" s="117"/>
      <c r="DVS110" s="117"/>
      <c r="DVT110" s="117"/>
      <c r="DVU110" s="117"/>
      <c r="DVV110" s="117"/>
      <c r="DVW110" s="117"/>
      <c r="DVX110" s="117"/>
      <c r="DVY110" s="117"/>
      <c r="DVZ110" s="117"/>
      <c r="DWA110" s="117"/>
      <c r="DWB110" s="117"/>
      <c r="DWC110" s="117"/>
      <c r="DWD110" s="117"/>
      <c r="DWE110" s="117"/>
      <c r="DWF110" s="117"/>
      <c r="DWG110" s="117"/>
      <c r="DWH110" s="117"/>
      <c r="DWI110" s="117"/>
      <c r="DWJ110" s="117"/>
      <c r="DWK110" s="117"/>
      <c r="DWL110" s="117"/>
      <c r="DWM110" s="117"/>
      <c r="DWN110" s="117"/>
      <c r="DWO110" s="117"/>
      <c r="DWP110" s="117"/>
      <c r="DWQ110" s="117"/>
      <c r="DWR110" s="117"/>
      <c r="DWS110" s="117"/>
      <c r="DWT110" s="117"/>
      <c r="DWU110" s="117"/>
      <c r="DWV110" s="117"/>
      <c r="DWW110" s="117"/>
      <c r="DWX110" s="117"/>
      <c r="DWY110" s="117"/>
      <c r="DWZ110" s="117"/>
      <c r="DXA110" s="117"/>
      <c r="DXB110" s="117"/>
      <c r="DXC110" s="117"/>
      <c r="DXD110" s="117"/>
      <c r="DXE110" s="117"/>
      <c r="DXF110" s="117"/>
      <c r="DXG110" s="117"/>
      <c r="DXH110" s="117"/>
      <c r="DXI110" s="117"/>
      <c r="DXJ110" s="117"/>
      <c r="DXK110" s="117"/>
      <c r="DXL110" s="117"/>
      <c r="DXM110" s="117"/>
      <c r="DXN110" s="117"/>
      <c r="DXO110" s="117"/>
      <c r="DXP110" s="117"/>
      <c r="DXQ110" s="117"/>
      <c r="DXR110" s="117"/>
      <c r="DXS110" s="117"/>
      <c r="DXT110" s="117"/>
      <c r="DXU110" s="117"/>
      <c r="DXV110" s="117"/>
      <c r="DXW110" s="117"/>
      <c r="DXX110" s="117"/>
      <c r="DXY110" s="117"/>
      <c r="DXZ110" s="117"/>
      <c r="DYA110" s="117"/>
      <c r="DYB110" s="117"/>
      <c r="DYC110" s="117"/>
      <c r="DYD110" s="117"/>
      <c r="DYE110" s="117"/>
      <c r="DYF110" s="117"/>
      <c r="DYG110" s="117"/>
      <c r="DYH110" s="117"/>
      <c r="DYI110" s="117"/>
      <c r="DYJ110" s="117"/>
      <c r="DYK110" s="117"/>
      <c r="DYL110" s="117"/>
      <c r="DYM110" s="117"/>
      <c r="DYN110" s="117"/>
      <c r="DYO110" s="117"/>
      <c r="DYP110" s="117"/>
      <c r="DYQ110" s="117"/>
      <c r="DYR110" s="117"/>
      <c r="DYS110" s="117"/>
      <c r="DYT110" s="117"/>
      <c r="DYU110" s="117"/>
      <c r="DYV110" s="117"/>
      <c r="DYW110" s="117"/>
      <c r="DYX110" s="117"/>
      <c r="DYY110" s="117"/>
      <c r="DYZ110" s="117"/>
      <c r="DZA110" s="117"/>
      <c r="DZB110" s="117"/>
      <c r="DZC110" s="117"/>
      <c r="DZD110" s="117"/>
      <c r="DZE110" s="117"/>
      <c r="DZF110" s="117"/>
      <c r="DZG110" s="117"/>
      <c r="DZH110" s="117"/>
      <c r="DZI110" s="117"/>
      <c r="DZJ110" s="117"/>
      <c r="DZK110" s="117"/>
      <c r="DZL110" s="117"/>
      <c r="DZM110" s="117"/>
      <c r="DZN110" s="117"/>
      <c r="DZO110" s="117"/>
      <c r="DZP110" s="117"/>
      <c r="DZQ110" s="117"/>
      <c r="DZR110" s="117"/>
      <c r="DZS110" s="117"/>
      <c r="DZT110" s="117"/>
      <c r="DZU110" s="117"/>
      <c r="DZV110" s="117"/>
      <c r="DZW110" s="117"/>
      <c r="DZX110" s="117"/>
      <c r="DZY110" s="117"/>
      <c r="DZZ110" s="117"/>
      <c r="EAA110" s="117"/>
      <c r="EAB110" s="117"/>
      <c r="EAC110" s="117"/>
      <c r="EAD110" s="117"/>
      <c r="EAE110" s="117"/>
      <c r="EAF110" s="117"/>
      <c r="EAG110" s="117"/>
      <c r="EAH110" s="117"/>
      <c r="EAI110" s="117"/>
      <c r="EAJ110" s="117"/>
      <c r="EAK110" s="117"/>
      <c r="EAL110" s="117"/>
      <c r="EAM110" s="117"/>
      <c r="EAN110" s="117"/>
      <c r="EAO110" s="117"/>
      <c r="EAP110" s="117"/>
      <c r="EAQ110" s="117"/>
      <c r="EAR110" s="117"/>
      <c r="EAS110" s="117"/>
      <c r="EAT110" s="117"/>
      <c r="EAU110" s="117"/>
      <c r="EAV110" s="117"/>
      <c r="EAW110" s="117"/>
      <c r="EAX110" s="117"/>
      <c r="EAY110" s="117"/>
      <c r="EAZ110" s="117"/>
      <c r="EBA110" s="117"/>
      <c r="EBB110" s="117"/>
      <c r="EBC110" s="117"/>
      <c r="EBD110" s="117"/>
      <c r="EBE110" s="117"/>
      <c r="EBF110" s="117"/>
      <c r="EBG110" s="117"/>
      <c r="EBH110" s="117"/>
      <c r="EBI110" s="117"/>
      <c r="EBJ110" s="117"/>
      <c r="EBK110" s="117"/>
      <c r="EBL110" s="117"/>
      <c r="EBM110" s="117"/>
      <c r="EBN110" s="117"/>
      <c r="EBO110" s="117"/>
      <c r="EBP110" s="117"/>
      <c r="EBQ110" s="117"/>
      <c r="EBR110" s="117"/>
      <c r="EBS110" s="117"/>
      <c r="EBT110" s="117"/>
      <c r="EBU110" s="117"/>
      <c r="EBV110" s="117"/>
      <c r="EBW110" s="117"/>
      <c r="EBX110" s="117"/>
      <c r="EBY110" s="117"/>
      <c r="EBZ110" s="117"/>
      <c r="ECA110" s="117"/>
      <c r="ECB110" s="117"/>
      <c r="ECC110" s="117"/>
      <c r="ECD110" s="117"/>
      <c r="ECE110" s="117"/>
      <c r="ECF110" s="117"/>
      <c r="ECG110" s="117"/>
      <c r="ECH110" s="117"/>
      <c r="ECI110" s="117"/>
      <c r="ECJ110" s="117"/>
      <c r="ECK110" s="117"/>
      <c r="ECL110" s="117"/>
      <c r="ECM110" s="117"/>
      <c r="ECN110" s="117"/>
      <c r="ECO110" s="117"/>
      <c r="ECP110" s="117"/>
      <c r="ECQ110" s="117"/>
      <c r="ECR110" s="117"/>
      <c r="ECS110" s="117"/>
      <c r="ECT110" s="117"/>
      <c r="ECU110" s="117"/>
      <c r="ECV110" s="117"/>
      <c r="ECW110" s="117"/>
      <c r="ECX110" s="117"/>
      <c r="ECY110" s="117"/>
      <c r="ECZ110" s="117"/>
      <c r="EDA110" s="117"/>
      <c r="EDB110" s="117"/>
      <c r="EDC110" s="117"/>
      <c r="EDD110" s="117"/>
      <c r="EDE110" s="117"/>
      <c r="EDF110" s="117"/>
      <c r="EDG110" s="117"/>
      <c r="EDH110" s="117"/>
      <c r="EDI110" s="117"/>
      <c r="EDJ110" s="117"/>
      <c r="EDK110" s="117"/>
      <c r="EDL110" s="117"/>
      <c r="EDM110" s="117"/>
      <c r="EDN110" s="117"/>
      <c r="EDO110" s="117"/>
      <c r="EDP110" s="117"/>
      <c r="EDQ110" s="117"/>
      <c r="EDR110" s="117"/>
      <c r="EDS110" s="117"/>
      <c r="EDT110" s="117"/>
      <c r="EDU110" s="117"/>
      <c r="EDV110" s="117"/>
      <c r="EDW110" s="117"/>
      <c r="EDX110" s="117"/>
      <c r="EDY110" s="117"/>
      <c r="EDZ110" s="117"/>
      <c r="EEA110" s="117"/>
      <c r="EEB110" s="117"/>
      <c r="EEC110" s="117"/>
      <c r="EED110" s="117"/>
      <c r="EEE110" s="117"/>
      <c r="EEF110" s="117"/>
      <c r="EEG110" s="117"/>
      <c r="EEH110" s="117"/>
      <c r="EEI110" s="117"/>
      <c r="EEJ110" s="117"/>
      <c r="EEK110" s="117"/>
      <c r="EEL110" s="117"/>
      <c r="EEM110" s="117"/>
      <c r="EEN110" s="117"/>
      <c r="EEO110" s="117"/>
      <c r="EEP110" s="117"/>
      <c r="EEQ110" s="117"/>
      <c r="EER110" s="117"/>
      <c r="EES110" s="117"/>
      <c r="EET110" s="117"/>
      <c r="EEU110" s="117"/>
      <c r="EEV110" s="117"/>
      <c r="EEW110" s="117"/>
      <c r="EEX110" s="117"/>
      <c r="EEY110" s="117"/>
      <c r="EEZ110" s="117"/>
      <c r="EFA110" s="117"/>
      <c r="EFB110" s="117"/>
      <c r="EFC110" s="117"/>
      <c r="EFD110" s="117"/>
      <c r="EFE110" s="117"/>
      <c r="EFF110" s="117"/>
      <c r="EFG110" s="117"/>
      <c r="EFH110" s="117"/>
      <c r="EFI110" s="117"/>
      <c r="EFJ110" s="117"/>
      <c r="EFK110" s="117"/>
      <c r="EFL110" s="117"/>
      <c r="EFM110" s="117"/>
      <c r="EFN110" s="117"/>
      <c r="EFO110" s="117"/>
      <c r="EFP110" s="117"/>
      <c r="EFQ110" s="117"/>
      <c r="EFR110" s="117"/>
      <c r="EFS110" s="117"/>
      <c r="EFT110" s="117"/>
      <c r="EFU110" s="117"/>
      <c r="EFV110" s="117"/>
      <c r="EFW110" s="117"/>
      <c r="EFX110" s="117"/>
      <c r="EFY110" s="117"/>
      <c r="EFZ110" s="117"/>
      <c r="EGA110" s="117"/>
      <c r="EGB110" s="117"/>
      <c r="EGC110" s="117"/>
      <c r="EGD110" s="117"/>
      <c r="EGE110" s="117"/>
      <c r="EGF110" s="117"/>
      <c r="EGG110" s="117"/>
      <c r="EGH110" s="117"/>
      <c r="EGI110" s="117"/>
      <c r="EGJ110" s="117"/>
      <c r="EGK110" s="117"/>
      <c r="EGL110" s="117"/>
      <c r="EGM110" s="117"/>
      <c r="EGN110" s="117"/>
      <c r="EGO110" s="117"/>
      <c r="EGP110" s="117"/>
      <c r="EGQ110" s="117"/>
      <c r="EGR110" s="117"/>
      <c r="EGS110" s="117"/>
      <c r="EGT110" s="117"/>
      <c r="EGU110" s="117"/>
      <c r="EGV110" s="117"/>
      <c r="EGW110" s="117"/>
      <c r="EGX110" s="117"/>
      <c r="EGY110" s="117"/>
      <c r="EGZ110" s="117"/>
      <c r="EHA110" s="117"/>
      <c r="EHB110" s="117"/>
      <c r="EHC110" s="117"/>
      <c r="EHD110" s="117"/>
      <c r="EHE110" s="117"/>
      <c r="EHF110" s="117"/>
      <c r="EHG110" s="117"/>
      <c r="EHH110" s="117"/>
      <c r="EHI110" s="117"/>
      <c r="EHJ110" s="117"/>
      <c r="EHK110" s="117"/>
      <c r="EHL110" s="117"/>
      <c r="EHM110" s="117"/>
      <c r="EHN110" s="117"/>
      <c r="EHO110" s="117"/>
      <c r="EHP110" s="117"/>
      <c r="EHQ110" s="117"/>
      <c r="EHR110" s="117"/>
      <c r="EHS110" s="117"/>
      <c r="EHT110" s="117"/>
      <c r="EHU110" s="117"/>
      <c r="EHV110" s="117"/>
      <c r="EHW110" s="117"/>
      <c r="EHX110" s="117"/>
      <c r="EHY110" s="117"/>
      <c r="EHZ110" s="117"/>
      <c r="EIA110" s="117"/>
      <c r="EIB110" s="117"/>
      <c r="EIC110" s="117"/>
      <c r="EID110" s="117"/>
      <c r="EIE110" s="117"/>
      <c r="EIF110" s="117"/>
      <c r="EIG110" s="117"/>
      <c r="EIH110" s="117"/>
      <c r="EII110" s="117"/>
      <c r="EIJ110" s="117"/>
      <c r="EIK110" s="117"/>
      <c r="EIL110" s="117"/>
      <c r="EIM110" s="117"/>
      <c r="EIN110" s="117"/>
      <c r="EIO110" s="117"/>
      <c r="EIP110" s="117"/>
      <c r="EIQ110" s="117"/>
      <c r="EIR110" s="117"/>
      <c r="EIS110" s="117"/>
      <c r="EIT110" s="117"/>
      <c r="EIU110" s="117"/>
      <c r="EIV110" s="117"/>
      <c r="EIW110" s="117"/>
      <c r="EIX110" s="117"/>
      <c r="EIY110" s="117"/>
      <c r="EIZ110" s="117"/>
      <c r="EJA110" s="117"/>
      <c r="EJB110" s="117"/>
      <c r="EJC110" s="117"/>
      <c r="EJD110" s="117"/>
      <c r="EJE110" s="117"/>
      <c r="EJF110" s="117"/>
      <c r="EJG110" s="117"/>
      <c r="EJH110" s="117"/>
      <c r="EJI110" s="117"/>
      <c r="EJJ110" s="117"/>
      <c r="EJK110" s="117"/>
      <c r="EJL110" s="117"/>
      <c r="EJM110" s="117"/>
      <c r="EJN110" s="117"/>
      <c r="EJO110" s="117"/>
      <c r="EJP110" s="117"/>
      <c r="EJQ110" s="117"/>
      <c r="EJR110" s="117"/>
      <c r="EJS110" s="117"/>
      <c r="EJT110" s="117"/>
      <c r="EJU110" s="117"/>
      <c r="EJV110" s="117"/>
      <c r="EJW110" s="117"/>
      <c r="EJX110" s="117"/>
      <c r="EJY110" s="117"/>
      <c r="EJZ110" s="117"/>
      <c r="EKA110" s="117"/>
      <c r="EKB110" s="117"/>
      <c r="EKC110" s="117"/>
      <c r="EKD110" s="117"/>
      <c r="EKE110" s="117"/>
      <c r="EKF110" s="117"/>
      <c r="EKG110" s="117"/>
      <c r="EKH110" s="117"/>
      <c r="EKI110" s="117"/>
      <c r="EKJ110" s="117"/>
      <c r="EKK110" s="117"/>
      <c r="EKL110" s="117"/>
      <c r="EKM110" s="117"/>
      <c r="EKN110" s="117"/>
      <c r="EKO110" s="117"/>
      <c r="EKP110" s="117"/>
      <c r="EKQ110" s="117"/>
      <c r="EKR110" s="117"/>
      <c r="EKS110" s="117"/>
      <c r="EKT110" s="117"/>
      <c r="EKU110" s="117"/>
      <c r="EKV110" s="117"/>
      <c r="EKW110" s="117"/>
      <c r="EKX110" s="117"/>
      <c r="EKY110" s="117"/>
      <c r="EKZ110" s="117"/>
      <c r="ELA110" s="117"/>
      <c r="ELB110" s="117"/>
      <c r="ELC110" s="117"/>
      <c r="ELD110" s="117"/>
      <c r="ELE110" s="117"/>
      <c r="ELF110" s="117"/>
      <c r="ELG110" s="117"/>
      <c r="ELH110" s="117"/>
      <c r="ELI110" s="117"/>
      <c r="ELJ110" s="117"/>
      <c r="ELK110" s="117"/>
      <c r="ELL110" s="117"/>
      <c r="ELM110" s="117"/>
      <c r="ELN110" s="117"/>
      <c r="ELO110" s="117"/>
      <c r="ELP110" s="117"/>
      <c r="ELQ110" s="117"/>
      <c r="ELR110" s="117"/>
      <c r="ELS110" s="117"/>
      <c r="ELT110" s="117"/>
      <c r="ELU110" s="117"/>
      <c r="ELV110" s="117"/>
      <c r="ELW110" s="117"/>
      <c r="ELX110" s="117"/>
      <c r="ELY110" s="117"/>
      <c r="ELZ110" s="117"/>
      <c r="EMA110" s="117"/>
      <c r="EMB110" s="117"/>
      <c r="EMC110" s="117"/>
      <c r="EMD110" s="117"/>
      <c r="EME110" s="117"/>
      <c r="EMF110" s="117"/>
      <c r="EMG110" s="117"/>
      <c r="EMH110" s="117"/>
      <c r="EMI110" s="117"/>
      <c r="EMJ110" s="117"/>
      <c r="EMK110" s="117"/>
      <c r="EML110" s="117"/>
      <c r="EMM110" s="117"/>
      <c r="EMN110" s="117"/>
      <c r="EMO110" s="117"/>
      <c r="EMP110" s="117"/>
      <c r="EMQ110" s="117"/>
      <c r="EMR110" s="117"/>
      <c r="EMS110" s="117"/>
      <c r="EMT110" s="117"/>
      <c r="EMU110" s="117"/>
      <c r="EMV110" s="117"/>
      <c r="EMW110" s="117"/>
      <c r="EMX110" s="117"/>
      <c r="EMY110" s="117"/>
      <c r="EMZ110" s="117"/>
      <c r="ENA110" s="117"/>
      <c r="ENB110" s="117"/>
      <c r="ENC110" s="117"/>
      <c r="END110" s="117"/>
      <c r="ENE110" s="117"/>
      <c r="ENF110" s="117"/>
      <c r="ENG110" s="117"/>
      <c r="ENH110" s="117"/>
      <c r="ENI110" s="117"/>
      <c r="ENJ110" s="117"/>
      <c r="ENK110" s="117"/>
      <c r="ENL110" s="117"/>
      <c r="ENM110" s="117"/>
      <c r="ENN110" s="117"/>
      <c r="ENO110" s="117"/>
      <c r="ENP110" s="117"/>
      <c r="ENQ110" s="117"/>
      <c r="ENR110" s="117"/>
      <c r="ENS110" s="117"/>
      <c r="ENT110" s="117"/>
      <c r="ENU110" s="117"/>
      <c r="ENV110" s="117"/>
      <c r="ENW110" s="117"/>
      <c r="ENX110" s="117"/>
      <c r="ENY110" s="117"/>
      <c r="ENZ110" s="117"/>
      <c r="EOA110" s="117"/>
      <c r="EOB110" s="117"/>
      <c r="EOC110" s="117"/>
      <c r="EOD110" s="117"/>
      <c r="EOE110" s="117"/>
      <c r="EOF110" s="117"/>
      <c r="EOG110" s="117"/>
      <c r="EOH110" s="117"/>
      <c r="EOI110" s="117"/>
      <c r="EOJ110" s="117"/>
      <c r="EOK110" s="117"/>
      <c r="EOL110" s="117"/>
      <c r="EOM110" s="117"/>
      <c r="EON110" s="117"/>
      <c r="EOO110" s="117"/>
      <c r="EOP110" s="117"/>
      <c r="EOQ110" s="117"/>
      <c r="EOR110" s="117"/>
      <c r="EOS110" s="117"/>
      <c r="EOT110" s="117"/>
      <c r="EOU110" s="117"/>
      <c r="EOV110" s="117"/>
      <c r="EOW110" s="117"/>
      <c r="EOX110" s="117"/>
      <c r="EOY110" s="117"/>
      <c r="EOZ110" s="117"/>
      <c r="EPA110" s="117"/>
      <c r="EPB110" s="117"/>
      <c r="EPC110" s="117"/>
      <c r="EPD110" s="117"/>
      <c r="EPE110" s="117"/>
      <c r="EPF110" s="117"/>
      <c r="EPG110" s="117"/>
      <c r="EPH110" s="117"/>
      <c r="EPI110" s="117"/>
      <c r="EPJ110" s="117"/>
      <c r="EPK110" s="117"/>
      <c r="EPL110" s="117"/>
      <c r="EPM110" s="117"/>
      <c r="EPN110" s="117"/>
      <c r="EPO110" s="117"/>
      <c r="EPP110" s="117"/>
      <c r="EPQ110" s="117"/>
      <c r="EPR110" s="117"/>
      <c r="EPS110" s="117"/>
      <c r="EPT110" s="117"/>
      <c r="EPU110" s="117"/>
      <c r="EPV110" s="117"/>
      <c r="EPW110" s="117"/>
      <c r="EPX110" s="117"/>
      <c r="EPY110" s="117"/>
      <c r="EPZ110" s="117"/>
      <c r="EQA110" s="117"/>
      <c r="EQB110" s="117"/>
      <c r="EQC110" s="117"/>
      <c r="EQD110" s="117"/>
      <c r="EQE110" s="117"/>
      <c r="EQF110" s="117"/>
      <c r="EQG110" s="117"/>
      <c r="EQH110" s="117"/>
      <c r="EQI110" s="117"/>
      <c r="EQJ110" s="117"/>
      <c r="EQK110" s="117"/>
      <c r="EQL110" s="117"/>
      <c r="EQM110" s="117"/>
      <c r="EQN110" s="117"/>
      <c r="EQO110" s="117"/>
      <c r="EQP110" s="117"/>
      <c r="EQQ110" s="117"/>
      <c r="EQR110" s="117"/>
      <c r="EQS110" s="117"/>
      <c r="EQT110" s="117"/>
      <c r="EQU110" s="117"/>
      <c r="EQV110" s="117"/>
      <c r="EQW110" s="117"/>
      <c r="EQX110" s="117"/>
      <c r="EQY110" s="117"/>
      <c r="EQZ110" s="117"/>
      <c r="ERA110" s="117"/>
      <c r="ERB110" s="117"/>
      <c r="ERC110" s="117"/>
      <c r="ERD110" s="117"/>
      <c r="ERE110" s="117"/>
      <c r="ERF110" s="117"/>
      <c r="ERG110" s="117"/>
      <c r="ERH110" s="117"/>
      <c r="ERI110" s="117"/>
      <c r="ERJ110" s="117"/>
      <c r="ERK110" s="117"/>
      <c r="ERL110" s="117"/>
      <c r="ERM110" s="117"/>
      <c r="ERN110" s="117"/>
      <c r="ERO110" s="117"/>
      <c r="ERP110" s="117"/>
      <c r="ERQ110" s="117"/>
      <c r="ERR110" s="117"/>
      <c r="ERS110" s="117"/>
      <c r="ERT110" s="117"/>
      <c r="ERU110" s="117"/>
      <c r="ERV110" s="117"/>
      <c r="ERW110" s="117"/>
      <c r="ERX110" s="117"/>
      <c r="ERY110" s="117"/>
      <c r="ERZ110" s="117"/>
      <c r="ESA110" s="117"/>
      <c r="ESB110" s="117"/>
      <c r="ESC110" s="117"/>
      <c r="ESD110" s="117"/>
      <c r="ESE110" s="117"/>
      <c r="ESF110" s="117"/>
      <c r="ESG110" s="117"/>
      <c r="ESH110" s="117"/>
      <c r="ESI110" s="117"/>
      <c r="ESJ110" s="117"/>
      <c r="ESK110" s="117"/>
      <c r="ESL110" s="117"/>
      <c r="ESM110" s="117"/>
      <c r="ESN110" s="117"/>
      <c r="ESO110" s="117"/>
      <c r="ESP110" s="117"/>
      <c r="ESQ110" s="117"/>
      <c r="ESR110" s="117"/>
      <c r="ESS110" s="117"/>
      <c r="EST110" s="117"/>
      <c r="ESU110" s="117"/>
      <c r="ESV110" s="117"/>
      <c r="ESW110" s="117"/>
      <c r="ESX110" s="117"/>
      <c r="ESY110" s="117"/>
      <c r="ESZ110" s="117"/>
      <c r="ETA110" s="117"/>
      <c r="ETB110" s="117"/>
      <c r="ETC110" s="117"/>
      <c r="ETD110" s="117"/>
      <c r="ETE110" s="117"/>
      <c r="ETF110" s="117"/>
      <c r="ETG110" s="117"/>
      <c r="ETH110" s="117"/>
      <c r="ETI110" s="117"/>
      <c r="ETJ110" s="117"/>
      <c r="ETK110" s="117"/>
      <c r="ETL110" s="117"/>
      <c r="ETM110" s="117"/>
      <c r="ETN110" s="117"/>
      <c r="ETO110" s="117"/>
      <c r="ETP110" s="117"/>
      <c r="ETQ110" s="117"/>
      <c r="ETR110" s="117"/>
      <c r="ETS110" s="117"/>
      <c r="ETT110" s="117"/>
      <c r="ETU110" s="117"/>
      <c r="ETV110" s="117"/>
      <c r="ETW110" s="117"/>
      <c r="ETX110" s="117"/>
      <c r="ETY110" s="117"/>
      <c r="ETZ110" s="117"/>
      <c r="EUA110" s="117"/>
      <c r="EUB110" s="117"/>
      <c r="EUC110" s="117"/>
      <c r="EUD110" s="117"/>
      <c r="EUE110" s="117"/>
      <c r="EUF110" s="117"/>
      <c r="EUG110" s="117"/>
      <c r="EUH110" s="117"/>
      <c r="EUI110" s="117"/>
      <c r="EUJ110" s="117"/>
      <c r="EUK110" s="117"/>
      <c r="EUL110" s="117"/>
      <c r="EUM110" s="117"/>
      <c r="EUN110" s="117"/>
      <c r="EUO110" s="117"/>
      <c r="EUP110" s="117"/>
      <c r="EUQ110" s="117"/>
      <c r="EUR110" s="117"/>
      <c r="EUS110" s="117"/>
      <c r="EUT110" s="117"/>
      <c r="EUU110" s="117"/>
      <c r="EUV110" s="117"/>
      <c r="EUW110" s="117"/>
      <c r="EUX110" s="117"/>
      <c r="EUY110" s="117"/>
      <c r="EUZ110" s="117"/>
      <c r="EVA110" s="117"/>
      <c r="EVB110" s="117"/>
      <c r="EVC110" s="117"/>
      <c r="EVD110" s="117"/>
      <c r="EVE110" s="117"/>
      <c r="EVF110" s="117"/>
      <c r="EVG110" s="117"/>
      <c r="EVH110" s="117"/>
      <c r="EVI110" s="117"/>
      <c r="EVJ110" s="117"/>
      <c r="EVK110" s="117"/>
      <c r="EVL110" s="117"/>
      <c r="EVM110" s="117"/>
      <c r="EVN110" s="117"/>
      <c r="EVO110" s="117"/>
      <c r="EVP110" s="117"/>
      <c r="EVQ110" s="117"/>
      <c r="EVR110" s="117"/>
      <c r="EVS110" s="117"/>
      <c r="EVT110" s="117"/>
      <c r="EVU110" s="117"/>
      <c r="EVV110" s="117"/>
      <c r="EVW110" s="117"/>
      <c r="EVX110" s="117"/>
      <c r="EVY110" s="117"/>
      <c r="EVZ110" s="117"/>
      <c r="EWA110" s="117"/>
      <c r="EWB110" s="117"/>
      <c r="EWC110" s="117"/>
      <c r="EWD110" s="117"/>
      <c r="EWE110" s="117"/>
      <c r="EWF110" s="117"/>
      <c r="EWG110" s="117"/>
      <c r="EWH110" s="117"/>
      <c r="EWI110" s="117"/>
      <c r="EWJ110" s="117"/>
      <c r="EWK110" s="117"/>
      <c r="EWL110" s="117"/>
      <c r="EWM110" s="117"/>
      <c r="EWN110" s="117"/>
      <c r="EWO110" s="117"/>
      <c r="EWP110" s="117"/>
      <c r="EWQ110" s="117"/>
      <c r="EWR110" s="117"/>
      <c r="EWS110" s="117"/>
      <c r="EWT110" s="117"/>
      <c r="EWU110" s="117"/>
      <c r="EWV110" s="117"/>
      <c r="EWW110" s="117"/>
      <c r="EWX110" s="117"/>
      <c r="EWY110" s="117"/>
      <c r="EWZ110" s="117"/>
      <c r="EXA110" s="117"/>
      <c r="EXB110" s="117"/>
      <c r="EXC110" s="117"/>
      <c r="EXD110" s="117"/>
      <c r="EXE110" s="117"/>
      <c r="EXF110" s="117"/>
      <c r="EXG110" s="117"/>
      <c r="EXH110" s="117"/>
      <c r="EXI110" s="117"/>
      <c r="EXJ110" s="117"/>
      <c r="EXK110" s="117"/>
      <c r="EXL110" s="117"/>
      <c r="EXM110" s="117"/>
      <c r="EXN110" s="117"/>
      <c r="EXO110" s="117"/>
      <c r="EXP110" s="117"/>
      <c r="EXQ110" s="117"/>
      <c r="EXR110" s="117"/>
      <c r="EXS110" s="117"/>
      <c r="EXT110" s="117"/>
      <c r="EXU110" s="117"/>
      <c r="EXV110" s="117"/>
      <c r="EXW110" s="117"/>
      <c r="EXX110" s="117"/>
      <c r="EXY110" s="117"/>
      <c r="EXZ110" s="117"/>
      <c r="EYA110" s="117"/>
      <c r="EYB110" s="117"/>
      <c r="EYC110" s="117"/>
      <c r="EYD110" s="117"/>
      <c r="EYE110" s="117"/>
      <c r="EYF110" s="117"/>
      <c r="EYG110" s="117"/>
      <c r="EYH110" s="117"/>
      <c r="EYI110" s="117"/>
      <c r="EYJ110" s="117"/>
      <c r="EYK110" s="117"/>
      <c r="EYL110" s="117"/>
      <c r="EYM110" s="117"/>
      <c r="EYN110" s="117"/>
      <c r="EYO110" s="117"/>
      <c r="EYP110" s="117"/>
      <c r="EYQ110" s="117"/>
      <c r="EYR110" s="117"/>
      <c r="EYS110" s="117"/>
      <c r="EYT110" s="117"/>
      <c r="EYU110" s="117"/>
      <c r="EYV110" s="117"/>
      <c r="EYW110" s="117"/>
      <c r="EYX110" s="117"/>
      <c r="EYY110" s="117"/>
      <c r="EYZ110" s="117"/>
      <c r="EZA110" s="117"/>
      <c r="EZB110" s="117"/>
      <c r="EZC110" s="117"/>
      <c r="EZD110" s="117"/>
      <c r="EZE110" s="117"/>
      <c r="EZF110" s="117"/>
      <c r="EZG110" s="117"/>
      <c r="EZH110" s="117"/>
      <c r="EZI110" s="117"/>
      <c r="EZJ110" s="117"/>
      <c r="EZK110" s="117"/>
      <c r="EZL110" s="117"/>
      <c r="EZM110" s="117"/>
      <c r="EZN110" s="117"/>
      <c r="EZO110" s="117"/>
      <c r="EZP110" s="117"/>
      <c r="EZQ110" s="117"/>
      <c r="EZR110" s="117"/>
      <c r="EZS110" s="117"/>
      <c r="EZT110" s="117"/>
      <c r="EZU110" s="117"/>
      <c r="EZV110" s="117"/>
      <c r="EZW110" s="117"/>
      <c r="EZX110" s="117"/>
      <c r="EZY110" s="117"/>
      <c r="EZZ110" s="117"/>
      <c r="FAA110" s="117"/>
      <c r="FAB110" s="117"/>
      <c r="FAC110" s="117"/>
      <c r="FAD110" s="117"/>
      <c r="FAE110" s="117"/>
      <c r="FAF110" s="117"/>
      <c r="FAG110" s="117"/>
      <c r="FAH110" s="117"/>
      <c r="FAI110" s="117"/>
      <c r="FAJ110" s="117"/>
      <c r="FAK110" s="117"/>
      <c r="FAL110" s="117"/>
      <c r="FAM110" s="117"/>
      <c r="FAN110" s="117"/>
      <c r="FAO110" s="117"/>
      <c r="FAP110" s="117"/>
      <c r="FAQ110" s="117"/>
      <c r="FAR110" s="117"/>
      <c r="FAS110" s="117"/>
      <c r="FAT110" s="117"/>
      <c r="FAU110" s="117"/>
      <c r="FAV110" s="117"/>
      <c r="FAW110" s="117"/>
      <c r="FAX110" s="117"/>
      <c r="FAY110" s="117"/>
      <c r="FAZ110" s="117"/>
      <c r="FBA110" s="117"/>
      <c r="FBB110" s="117"/>
      <c r="FBC110" s="117"/>
      <c r="FBD110" s="117"/>
      <c r="FBE110" s="117"/>
      <c r="FBF110" s="117"/>
      <c r="FBG110" s="117"/>
      <c r="FBH110" s="117"/>
      <c r="FBI110" s="117"/>
      <c r="FBJ110" s="117"/>
      <c r="FBK110" s="117"/>
      <c r="FBL110" s="117"/>
      <c r="FBM110" s="117"/>
      <c r="FBN110" s="117"/>
      <c r="FBO110" s="117"/>
      <c r="FBP110" s="117"/>
      <c r="FBQ110" s="117"/>
      <c r="FBR110" s="117"/>
      <c r="FBS110" s="117"/>
      <c r="FBT110" s="117"/>
      <c r="FBU110" s="117"/>
      <c r="FBV110" s="117"/>
      <c r="FBW110" s="117"/>
      <c r="FBX110" s="117"/>
      <c r="FBY110" s="117"/>
      <c r="FBZ110" s="117"/>
      <c r="FCA110" s="117"/>
      <c r="FCB110" s="117"/>
      <c r="FCC110" s="117"/>
      <c r="FCD110" s="117"/>
      <c r="FCE110" s="117"/>
      <c r="FCF110" s="117"/>
      <c r="FCG110" s="117"/>
      <c r="FCH110" s="117"/>
      <c r="FCI110" s="117"/>
      <c r="FCJ110" s="117"/>
      <c r="FCK110" s="117"/>
      <c r="FCL110" s="117"/>
      <c r="FCM110" s="117"/>
      <c r="FCN110" s="117"/>
      <c r="FCO110" s="117"/>
      <c r="FCP110" s="117"/>
      <c r="FCQ110" s="117"/>
      <c r="FCR110" s="117"/>
      <c r="FCS110" s="117"/>
      <c r="FCT110" s="117"/>
      <c r="FCU110" s="117"/>
      <c r="FCV110" s="117"/>
      <c r="FCW110" s="117"/>
      <c r="FCX110" s="117"/>
      <c r="FCY110" s="117"/>
      <c r="FCZ110" s="117"/>
      <c r="FDA110" s="117"/>
      <c r="FDB110" s="117"/>
      <c r="FDC110" s="117"/>
      <c r="FDD110" s="117"/>
      <c r="FDE110" s="117"/>
      <c r="FDF110" s="117"/>
      <c r="FDG110" s="117"/>
      <c r="FDH110" s="117"/>
      <c r="FDI110" s="117"/>
      <c r="FDJ110" s="117"/>
      <c r="FDK110" s="117"/>
      <c r="FDL110" s="117"/>
      <c r="FDM110" s="117"/>
      <c r="FDN110" s="117"/>
      <c r="FDO110" s="117"/>
      <c r="FDP110" s="117"/>
      <c r="FDQ110" s="117"/>
      <c r="FDR110" s="117"/>
      <c r="FDS110" s="117"/>
      <c r="FDT110" s="117"/>
      <c r="FDU110" s="117"/>
      <c r="FDV110" s="117"/>
      <c r="FDW110" s="117"/>
      <c r="FDX110" s="117"/>
      <c r="FDY110" s="117"/>
      <c r="FDZ110" s="117"/>
      <c r="FEA110" s="117"/>
      <c r="FEB110" s="117"/>
      <c r="FEC110" s="117"/>
      <c r="FED110" s="117"/>
      <c r="FEE110" s="117"/>
      <c r="FEF110" s="117"/>
      <c r="FEG110" s="117"/>
      <c r="FEH110" s="117"/>
      <c r="FEI110" s="117"/>
      <c r="FEJ110" s="117"/>
      <c r="FEK110" s="117"/>
      <c r="FEL110" s="117"/>
      <c r="FEM110" s="117"/>
      <c r="FEN110" s="117"/>
      <c r="FEO110" s="117"/>
      <c r="FEP110" s="117"/>
      <c r="FEQ110" s="117"/>
      <c r="FER110" s="117"/>
      <c r="FES110" s="117"/>
      <c r="FET110" s="117"/>
      <c r="FEU110" s="117"/>
      <c r="FEV110" s="117"/>
      <c r="FEW110" s="117"/>
      <c r="FEX110" s="117"/>
      <c r="FEY110" s="117"/>
      <c r="FEZ110" s="117"/>
      <c r="FFA110" s="117"/>
      <c r="FFB110" s="117"/>
      <c r="FFC110" s="117"/>
      <c r="FFD110" s="117"/>
      <c r="FFE110" s="117"/>
      <c r="FFF110" s="117"/>
      <c r="FFG110" s="117"/>
      <c r="FFH110" s="117"/>
      <c r="FFI110" s="117"/>
      <c r="FFJ110" s="117"/>
      <c r="FFK110" s="117"/>
      <c r="FFL110" s="117"/>
      <c r="FFM110" s="117"/>
      <c r="FFN110" s="117"/>
      <c r="FFO110" s="117"/>
      <c r="FFP110" s="117"/>
      <c r="FFQ110" s="117"/>
      <c r="FFR110" s="117"/>
      <c r="FFS110" s="117"/>
      <c r="FFT110" s="117"/>
      <c r="FFU110" s="117"/>
      <c r="FFV110" s="117"/>
      <c r="FFW110" s="117"/>
      <c r="FFX110" s="117"/>
      <c r="FFY110" s="117"/>
      <c r="FFZ110" s="117"/>
      <c r="FGA110" s="117"/>
      <c r="FGB110" s="117"/>
      <c r="FGC110" s="117"/>
      <c r="FGD110" s="117"/>
      <c r="FGE110" s="117"/>
      <c r="FGF110" s="117"/>
      <c r="FGG110" s="117"/>
      <c r="FGH110" s="117"/>
      <c r="FGI110" s="117"/>
      <c r="FGJ110" s="117"/>
      <c r="FGK110" s="117"/>
      <c r="FGL110" s="117"/>
      <c r="FGM110" s="117"/>
      <c r="FGN110" s="117"/>
      <c r="FGO110" s="117"/>
      <c r="FGP110" s="117"/>
      <c r="FGQ110" s="117"/>
      <c r="FGR110" s="117"/>
      <c r="FGS110" s="117"/>
      <c r="FGT110" s="117"/>
      <c r="FGU110" s="117"/>
      <c r="FGV110" s="117"/>
      <c r="FGW110" s="117"/>
      <c r="FGX110" s="117"/>
      <c r="FGY110" s="117"/>
      <c r="FGZ110" s="117"/>
      <c r="FHA110" s="117"/>
      <c r="FHB110" s="117"/>
      <c r="FHC110" s="117"/>
      <c r="FHD110" s="117"/>
      <c r="FHE110" s="117"/>
      <c r="FHF110" s="117"/>
      <c r="FHG110" s="117"/>
      <c r="FHH110" s="117"/>
      <c r="FHI110" s="117"/>
      <c r="FHJ110" s="117"/>
      <c r="FHK110" s="117"/>
      <c r="FHL110" s="117"/>
      <c r="FHM110" s="117"/>
      <c r="FHN110" s="117"/>
      <c r="FHO110" s="117"/>
      <c r="FHP110" s="117"/>
      <c r="FHQ110" s="117"/>
      <c r="FHR110" s="117"/>
      <c r="FHS110" s="117"/>
      <c r="FHT110" s="117"/>
      <c r="FHU110" s="117"/>
      <c r="FHV110" s="117"/>
      <c r="FHW110" s="117"/>
      <c r="FHX110" s="117"/>
      <c r="FHY110" s="117"/>
      <c r="FHZ110" s="117"/>
      <c r="FIA110" s="117"/>
      <c r="FIB110" s="117"/>
      <c r="FIC110" s="117"/>
      <c r="FID110" s="117"/>
      <c r="FIE110" s="117"/>
      <c r="FIF110" s="117"/>
      <c r="FIG110" s="117"/>
      <c r="FIH110" s="117"/>
      <c r="FII110" s="117"/>
      <c r="FIJ110" s="117"/>
      <c r="FIK110" s="117"/>
      <c r="FIL110" s="117"/>
      <c r="FIM110" s="117"/>
      <c r="FIN110" s="117"/>
      <c r="FIO110" s="117"/>
      <c r="FIP110" s="117"/>
      <c r="FIQ110" s="117"/>
      <c r="FIR110" s="117"/>
      <c r="FIS110" s="117"/>
      <c r="FIT110" s="117"/>
      <c r="FIU110" s="117"/>
      <c r="FIV110" s="117"/>
      <c r="FIW110" s="117"/>
      <c r="FIX110" s="117"/>
      <c r="FIY110" s="117"/>
      <c r="FIZ110" s="117"/>
      <c r="FJA110" s="117"/>
      <c r="FJB110" s="117"/>
      <c r="FJC110" s="117"/>
      <c r="FJD110" s="117"/>
      <c r="FJE110" s="117"/>
      <c r="FJF110" s="117"/>
      <c r="FJG110" s="117"/>
      <c r="FJH110" s="117"/>
      <c r="FJI110" s="117"/>
      <c r="FJJ110" s="117"/>
      <c r="FJK110" s="117"/>
      <c r="FJL110" s="117"/>
      <c r="FJM110" s="117"/>
      <c r="FJN110" s="117"/>
      <c r="FJO110" s="117"/>
      <c r="FJP110" s="117"/>
      <c r="FJQ110" s="117"/>
      <c r="FJR110" s="117"/>
      <c r="FJS110" s="117"/>
      <c r="FJT110" s="117"/>
      <c r="FJU110" s="117"/>
      <c r="FJV110" s="117"/>
      <c r="FJW110" s="117"/>
      <c r="FJX110" s="117"/>
      <c r="FJY110" s="117"/>
      <c r="FJZ110" s="117"/>
      <c r="FKA110" s="117"/>
      <c r="FKB110" s="117"/>
      <c r="FKC110" s="117"/>
      <c r="FKD110" s="117"/>
      <c r="FKE110" s="117"/>
      <c r="FKF110" s="117"/>
      <c r="FKG110" s="117"/>
      <c r="FKH110" s="117"/>
      <c r="FKI110" s="117"/>
      <c r="FKJ110" s="117"/>
      <c r="FKK110" s="117"/>
      <c r="FKL110" s="117"/>
      <c r="FKM110" s="117"/>
      <c r="FKN110" s="117"/>
      <c r="FKO110" s="117"/>
      <c r="FKP110" s="117"/>
      <c r="FKQ110" s="117"/>
      <c r="FKR110" s="117"/>
      <c r="FKS110" s="117"/>
      <c r="FKT110" s="117"/>
      <c r="FKU110" s="117"/>
      <c r="FKV110" s="117"/>
      <c r="FKW110" s="117"/>
      <c r="FKX110" s="117"/>
      <c r="FKY110" s="117"/>
      <c r="FKZ110" s="117"/>
      <c r="FLA110" s="117"/>
      <c r="FLB110" s="117"/>
      <c r="FLC110" s="117"/>
      <c r="FLD110" s="117"/>
      <c r="FLE110" s="117"/>
      <c r="FLF110" s="117"/>
      <c r="FLG110" s="117"/>
      <c r="FLH110" s="117"/>
      <c r="FLI110" s="117"/>
      <c r="FLJ110" s="117"/>
      <c r="FLK110" s="117"/>
      <c r="FLL110" s="117"/>
      <c r="FLM110" s="117"/>
      <c r="FLN110" s="117"/>
      <c r="FLO110" s="117"/>
      <c r="FLP110" s="117"/>
      <c r="FLQ110" s="117"/>
      <c r="FLR110" s="117"/>
      <c r="FLS110" s="117"/>
      <c r="FLT110" s="117"/>
      <c r="FLU110" s="117"/>
      <c r="FLV110" s="117"/>
      <c r="FLW110" s="117"/>
      <c r="FLX110" s="117"/>
      <c r="FLY110" s="117"/>
      <c r="FLZ110" s="117"/>
      <c r="FMA110" s="117"/>
      <c r="FMB110" s="117"/>
      <c r="FMC110" s="117"/>
      <c r="FMD110" s="117"/>
      <c r="FME110" s="117"/>
      <c r="FMF110" s="117"/>
      <c r="FMG110" s="117"/>
      <c r="FMH110" s="117"/>
      <c r="FMI110" s="117"/>
      <c r="FMJ110" s="117"/>
      <c r="FMK110" s="117"/>
      <c r="FML110" s="117"/>
      <c r="FMM110" s="117"/>
      <c r="FMN110" s="117"/>
      <c r="FMO110" s="117"/>
      <c r="FMP110" s="117"/>
      <c r="FMQ110" s="117"/>
      <c r="FMR110" s="117"/>
      <c r="FMS110" s="117"/>
      <c r="FMT110" s="117"/>
      <c r="FMU110" s="117"/>
      <c r="FMV110" s="117"/>
      <c r="FMW110" s="117"/>
      <c r="FMX110" s="117"/>
      <c r="FMY110" s="117"/>
      <c r="FMZ110" s="117"/>
      <c r="FNA110" s="117"/>
      <c r="FNB110" s="117"/>
      <c r="FNC110" s="117"/>
      <c r="FND110" s="117"/>
      <c r="FNE110" s="117"/>
      <c r="FNF110" s="117"/>
      <c r="FNG110" s="117"/>
      <c r="FNH110" s="117"/>
      <c r="FNI110" s="117"/>
      <c r="FNJ110" s="117"/>
      <c r="FNK110" s="117"/>
      <c r="FNL110" s="117"/>
      <c r="FNM110" s="117"/>
      <c r="FNN110" s="117"/>
      <c r="FNO110" s="117"/>
      <c r="FNP110" s="117"/>
      <c r="FNQ110" s="117"/>
      <c r="FNR110" s="117"/>
      <c r="FNS110" s="117"/>
      <c r="FNT110" s="117"/>
      <c r="FNU110" s="117"/>
      <c r="FNV110" s="117"/>
      <c r="FNW110" s="117"/>
      <c r="FNX110" s="117"/>
      <c r="FNY110" s="117"/>
      <c r="FNZ110" s="117"/>
      <c r="FOA110" s="117"/>
      <c r="FOB110" s="117"/>
      <c r="FOC110" s="117"/>
      <c r="FOD110" s="117"/>
      <c r="FOE110" s="117"/>
      <c r="FOF110" s="117"/>
      <c r="FOG110" s="117"/>
      <c r="FOH110" s="117"/>
      <c r="FOI110" s="117"/>
      <c r="FOJ110" s="117"/>
      <c r="FOK110" s="117"/>
      <c r="FOL110" s="117"/>
      <c r="FOM110" s="117"/>
      <c r="FON110" s="117"/>
      <c r="FOO110" s="117"/>
      <c r="FOP110" s="117"/>
      <c r="FOQ110" s="117"/>
      <c r="FOR110" s="117"/>
      <c r="FOS110" s="117"/>
      <c r="FOT110" s="117"/>
      <c r="FOU110" s="117"/>
      <c r="FOV110" s="117"/>
      <c r="FOW110" s="117"/>
      <c r="FOX110" s="117"/>
      <c r="FOY110" s="117"/>
      <c r="FOZ110" s="117"/>
      <c r="FPA110" s="117"/>
      <c r="FPB110" s="117"/>
      <c r="FPC110" s="117"/>
      <c r="FPD110" s="117"/>
      <c r="FPE110" s="117"/>
      <c r="FPF110" s="117"/>
      <c r="FPG110" s="117"/>
      <c r="FPH110" s="117"/>
      <c r="FPI110" s="117"/>
      <c r="FPJ110" s="117"/>
      <c r="FPK110" s="117"/>
      <c r="FPL110" s="117"/>
      <c r="FPM110" s="117"/>
      <c r="FPN110" s="117"/>
      <c r="FPO110" s="117"/>
      <c r="FPP110" s="117"/>
      <c r="FPQ110" s="117"/>
      <c r="FPR110" s="117"/>
      <c r="FPS110" s="117"/>
      <c r="FPT110" s="117"/>
      <c r="FPU110" s="117"/>
      <c r="FPV110" s="117"/>
      <c r="FPW110" s="117"/>
      <c r="FPX110" s="117"/>
      <c r="FPY110" s="117"/>
      <c r="FPZ110" s="117"/>
      <c r="FQA110" s="117"/>
      <c r="FQB110" s="117"/>
      <c r="FQC110" s="117"/>
      <c r="FQD110" s="117"/>
      <c r="FQE110" s="117"/>
      <c r="FQF110" s="117"/>
      <c r="FQG110" s="117"/>
      <c r="FQH110" s="117"/>
      <c r="FQI110" s="117"/>
      <c r="FQJ110" s="117"/>
      <c r="FQK110" s="117"/>
      <c r="FQL110" s="117"/>
      <c r="FQM110" s="117"/>
      <c r="FQN110" s="117"/>
      <c r="FQO110" s="117"/>
      <c r="FQP110" s="117"/>
      <c r="FQQ110" s="117"/>
      <c r="FQR110" s="117"/>
      <c r="FQS110" s="117"/>
      <c r="FQT110" s="117"/>
      <c r="FQU110" s="117"/>
      <c r="FQV110" s="117"/>
      <c r="FQW110" s="117"/>
      <c r="FQX110" s="117"/>
      <c r="FQY110" s="117"/>
      <c r="FQZ110" s="117"/>
      <c r="FRA110" s="117"/>
      <c r="FRB110" s="117"/>
      <c r="FRC110" s="117"/>
      <c r="FRD110" s="117"/>
      <c r="FRE110" s="117"/>
      <c r="FRF110" s="117"/>
      <c r="FRG110" s="117"/>
      <c r="FRH110" s="117"/>
      <c r="FRI110" s="117"/>
      <c r="FRJ110" s="117"/>
      <c r="FRK110" s="117"/>
      <c r="FRL110" s="117"/>
      <c r="FRM110" s="117"/>
      <c r="FRN110" s="117"/>
      <c r="FRO110" s="117"/>
      <c r="FRP110" s="117"/>
      <c r="FRQ110" s="117"/>
      <c r="FRR110" s="117"/>
      <c r="FRS110" s="117"/>
      <c r="FRT110" s="117"/>
      <c r="FRU110" s="117"/>
      <c r="FRV110" s="117"/>
      <c r="FRW110" s="117"/>
      <c r="FRX110" s="117"/>
      <c r="FRY110" s="117"/>
      <c r="FRZ110" s="117"/>
      <c r="FSA110" s="117"/>
      <c r="FSB110" s="117"/>
      <c r="FSC110" s="117"/>
      <c r="FSD110" s="117"/>
      <c r="FSE110" s="117"/>
      <c r="FSF110" s="117"/>
      <c r="FSG110" s="117"/>
      <c r="FSH110" s="117"/>
      <c r="FSI110" s="117"/>
      <c r="FSJ110" s="117"/>
      <c r="FSK110" s="117"/>
      <c r="FSL110" s="117"/>
      <c r="FSM110" s="117"/>
      <c r="FSN110" s="117"/>
      <c r="FSO110" s="117"/>
      <c r="FSP110" s="117"/>
      <c r="FSQ110" s="117"/>
      <c r="FSR110" s="117"/>
      <c r="FSS110" s="117"/>
      <c r="FST110" s="117"/>
      <c r="FSU110" s="117"/>
      <c r="FSV110" s="117"/>
      <c r="FSW110" s="117"/>
      <c r="FSX110" s="117"/>
      <c r="FSY110" s="117"/>
      <c r="FSZ110" s="117"/>
      <c r="FTA110" s="117"/>
      <c r="FTB110" s="117"/>
      <c r="FTC110" s="117"/>
      <c r="FTD110" s="117"/>
      <c r="FTE110" s="117"/>
      <c r="FTF110" s="117"/>
      <c r="FTG110" s="117"/>
      <c r="FTH110" s="117"/>
      <c r="FTI110" s="117"/>
      <c r="FTJ110" s="117"/>
      <c r="FTK110" s="117"/>
      <c r="FTL110" s="117"/>
      <c r="FTM110" s="117"/>
      <c r="FTN110" s="117"/>
      <c r="FTO110" s="117"/>
      <c r="FTP110" s="117"/>
      <c r="FTQ110" s="117"/>
      <c r="FTR110" s="117"/>
      <c r="FTS110" s="117"/>
      <c r="FTT110" s="117"/>
      <c r="FTU110" s="117"/>
      <c r="FTV110" s="117"/>
      <c r="FTW110" s="117"/>
      <c r="FTX110" s="117"/>
      <c r="FTY110" s="117"/>
      <c r="FTZ110" s="117"/>
      <c r="FUA110" s="117"/>
      <c r="FUB110" s="117"/>
      <c r="FUC110" s="117"/>
      <c r="FUD110" s="117"/>
      <c r="FUE110" s="117"/>
      <c r="FUF110" s="117"/>
      <c r="FUG110" s="117"/>
      <c r="FUH110" s="117"/>
      <c r="FUI110" s="117"/>
      <c r="FUJ110" s="117"/>
      <c r="FUK110" s="117"/>
      <c r="FUL110" s="117"/>
      <c r="FUM110" s="117"/>
      <c r="FUN110" s="117"/>
      <c r="FUO110" s="117"/>
      <c r="FUP110" s="117"/>
      <c r="FUQ110" s="117"/>
      <c r="FUR110" s="117"/>
      <c r="FUS110" s="117"/>
      <c r="FUT110" s="117"/>
      <c r="FUU110" s="117"/>
      <c r="FUV110" s="117"/>
      <c r="FUW110" s="117"/>
      <c r="FUX110" s="117"/>
      <c r="FUY110" s="117"/>
      <c r="FUZ110" s="117"/>
      <c r="FVA110" s="117"/>
      <c r="FVB110" s="117"/>
      <c r="FVC110" s="117"/>
      <c r="FVD110" s="117"/>
      <c r="FVE110" s="117"/>
      <c r="FVF110" s="117"/>
      <c r="FVG110" s="117"/>
      <c r="FVH110" s="117"/>
      <c r="FVI110" s="117"/>
      <c r="FVJ110" s="117"/>
      <c r="FVK110" s="117"/>
      <c r="FVL110" s="117"/>
      <c r="FVM110" s="117"/>
      <c r="FVN110" s="117"/>
      <c r="FVO110" s="117"/>
      <c r="FVP110" s="117"/>
      <c r="FVQ110" s="117"/>
      <c r="FVR110" s="117"/>
      <c r="FVS110" s="117"/>
      <c r="FVT110" s="117"/>
      <c r="FVU110" s="117"/>
      <c r="FVV110" s="117"/>
      <c r="FVW110" s="117"/>
      <c r="FVX110" s="117"/>
      <c r="FVY110" s="117"/>
      <c r="FVZ110" s="117"/>
      <c r="FWA110" s="117"/>
      <c r="FWB110" s="117"/>
      <c r="FWC110" s="117"/>
      <c r="FWD110" s="117"/>
      <c r="FWE110" s="117"/>
      <c r="FWF110" s="117"/>
      <c r="FWG110" s="117"/>
      <c r="FWH110" s="117"/>
      <c r="FWI110" s="117"/>
      <c r="FWJ110" s="117"/>
      <c r="FWK110" s="117"/>
      <c r="FWL110" s="117"/>
      <c r="FWM110" s="117"/>
      <c r="FWN110" s="117"/>
      <c r="FWO110" s="117"/>
      <c r="FWP110" s="117"/>
      <c r="FWQ110" s="117"/>
      <c r="FWR110" s="117"/>
      <c r="FWS110" s="117"/>
      <c r="FWT110" s="117"/>
      <c r="FWU110" s="117"/>
      <c r="FWV110" s="117"/>
      <c r="FWW110" s="117"/>
      <c r="FWX110" s="117"/>
      <c r="FWY110" s="117"/>
      <c r="FWZ110" s="117"/>
      <c r="FXA110" s="117"/>
      <c r="FXB110" s="117"/>
      <c r="FXC110" s="117"/>
      <c r="FXD110" s="117"/>
      <c r="FXE110" s="117"/>
      <c r="FXF110" s="117"/>
      <c r="FXG110" s="117"/>
      <c r="FXH110" s="117"/>
      <c r="FXI110" s="117"/>
      <c r="FXJ110" s="117"/>
      <c r="FXK110" s="117"/>
      <c r="FXL110" s="117"/>
      <c r="FXM110" s="117"/>
      <c r="FXN110" s="117"/>
      <c r="FXO110" s="117"/>
      <c r="FXP110" s="117"/>
      <c r="FXQ110" s="117"/>
      <c r="FXR110" s="117"/>
      <c r="FXS110" s="117"/>
      <c r="FXT110" s="117"/>
      <c r="FXU110" s="117"/>
      <c r="FXV110" s="117"/>
      <c r="FXW110" s="117"/>
      <c r="FXX110" s="117"/>
      <c r="FXY110" s="117"/>
      <c r="FXZ110" s="117"/>
      <c r="FYA110" s="117"/>
      <c r="FYB110" s="117"/>
      <c r="FYC110" s="117"/>
      <c r="FYD110" s="117"/>
      <c r="FYE110" s="117"/>
      <c r="FYF110" s="117"/>
      <c r="FYG110" s="117"/>
      <c r="FYH110" s="117"/>
      <c r="FYI110" s="117"/>
      <c r="FYJ110" s="117"/>
      <c r="FYK110" s="117"/>
      <c r="FYL110" s="117"/>
      <c r="FYM110" s="117"/>
      <c r="FYN110" s="117"/>
      <c r="FYO110" s="117"/>
      <c r="FYP110" s="117"/>
      <c r="FYQ110" s="117"/>
      <c r="FYR110" s="117"/>
      <c r="FYS110" s="117"/>
      <c r="FYT110" s="117"/>
      <c r="FYU110" s="117"/>
      <c r="FYV110" s="117"/>
      <c r="FYW110" s="117"/>
      <c r="FYX110" s="117"/>
      <c r="FYY110" s="117"/>
      <c r="FYZ110" s="117"/>
      <c r="FZA110" s="117"/>
      <c r="FZB110" s="117"/>
      <c r="FZC110" s="117"/>
      <c r="FZD110" s="117"/>
      <c r="FZE110" s="117"/>
      <c r="FZF110" s="117"/>
      <c r="FZG110" s="117"/>
      <c r="FZH110" s="117"/>
      <c r="FZI110" s="117"/>
      <c r="FZJ110" s="117"/>
      <c r="FZK110" s="117"/>
      <c r="FZL110" s="117"/>
      <c r="FZM110" s="117"/>
      <c r="FZN110" s="117"/>
      <c r="FZO110" s="117"/>
      <c r="FZP110" s="117"/>
      <c r="FZQ110" s="117"/>
      <c r="FZR110" s="117"/>
      <c r="FZS110" s="117"/>
      <c r="FZT110" s="117"/>
      <c r="FZU110" s="117"/>
      <c r="FZV110" s="117"/>
      <c r="FZW110" s="117"/>
      <c r="FZX110" s="117"/>
      <c r="FZY110" s="117"/>
      <c r="FZZ110" s="117"/>
      <c r="GAA110" s="117"/>
      <c r="GAB110" s="117"/>
      <c r="GAC110" s="117"/>
      <c r="GAD110" s="117"/>
      <c r="GAE110" s="117"/>
      <c r="GAF110" s="117"/>
      <c r="GAG110" s="117"/>
      <c r="GAH110" s="117"/>
      <c r="GAI110" s="117"/>
      <c r="GAJ110" s="117"/>
      <c r="GAK110" s="117"/>
      <c r="GAL110" s="117"/>
      <c r="GAM110" s="117"/>
      <c r="GAN110" s="117"/>
      <c r="GAO110" s="117"/>
      <c r="GAP110" s="117"/>
      <c r="GAQ110" s="117"/>
      <c r="GAR110" s="117"/>
      <c r="GAS110" s="117"/>
      <c r="GAT110" s="117"/>
      <c r="GAU110" s="117"/>
      <c r="GAV110" s="117"/>
      <c r="GAW110" s="117"/>
      <c r="GAX110" s="117"/>
      <c r="GAY110" s="117"/>
      <c r="GAZ110" s="117"/>
      <c r="GBA110" s="117"/>
      <c r="GBB110" s="117"/>
      <c r="GBC110" s="117"/>
      <c r="GBD110" s="117"/>
      <c r="GBE110" s="117"/>
      <c r="GBF110" s="117"/>
      <c r="GBG110" s="117"/>
      <c r="GBH110" s="117"/>
      <c r="GBI110" s="117"/>
      <c r="GBJ110" s="117"/>
      <c r="GBK110" s="117"/>
      <c r="GBL110" s="117"/>
      <c r="GBM110" s="117"/>
      <c r="GBN110" s="117"/>
      <c r="GBO110" s="117"/>
      <c r="GBP110" s="117"/>
      <c r="GBQ110" s="117"/>
      <c r="GBR110" s="117"/>
      <c r="GBS110" s="117"/>
      <c r="GBT110" s="117"/>
      <c r="GBU110" s="117"/>
      <c r="GBV110" s="117"/>
      <c r="GBW110" s="117"/>
      <c r="GBX110" s="117"/>
      <c r="GBY110" s="117"/>
      <c r="GBZ110" s="117"/>
      <c r="GCA110" s="117"/>
      <c r="GCB110" s="117"/>
      <c r="GCC110" s="117"/>
      <c r="GCD110" s="117"/>
      <c r="GCE110" s="117"/>
      <c r="GCF110" s="117"/>
      <c r="GCG110" s="117"/>
      <c r="GCH110" s="117"/>
      <c r="GCI110" s="117"/>
      <c r="GCJ110" s="117"/>
      <c r="GCK110" s="117"/>
      <c r="GCL110" s="117"/>
      <c r="GCM110" s="117"/>
      <c r="GCN110" s="117"/>
      <c r="GCO110" s="117"/>
      <c r="GCP110" s="117"/>
      <c r="GCQ110" s="117"/>
      <c r="GCR110" s="117"/>
      <c r="GCS110" s="117"/>
      <c r="GCT110" s="117"/>
      <c r="GCU110" s="117"/>
      <c r="GCV110" s="117"/>
      <c r="GCW110" s="117"/>
      <c r="GCX110" s="117"/>
      <c r="GCY110" s="117"/>
      <c r="GCZ110" s="117"/>
      <c r="GDA110" s="117"/>
      <c r="GDB110" s="117"/>
      <c r="GDC110" s="117"/>
      <c r="GDD110" s="117"/>
      <c r="GDE110" s="117"/>
      <c r="GDF110" s="117"/>
      <c r="GDG110" s="117"/>
      <c r="GDH110" s="117"/>
      <c r="GDI110" s="117"/>
      <c r="GDJ110" s="117"/>
      <c r="GDK110" s="117"/>
      <c r="GDL110" s="117"/>
      <c r="GDM110" s="117"/>
      <c r="GDN110" s="117"/>
      <c r="GDO110" s="117"/>
      <c r="GDP110" s="117"/>
      <c r="GDQ110" s="117"/>
      <c r="GDR110" s="117"/>
      <c r="GDS110" s="117"/>
      <c r="GDT110" s="117"/>
      <c r="GDU110" s="117"/>
      <c r="GDV110" s="117"/>
      <c r="GDW110" s="117"/>
      <c r="GDX110" s="117"/>
      <c r="GDY110" s="117"/>
      <c r="GDZ110" s="117"/>
      <c r="GEA110" s="117"/>
      <c r="GEB110" s="117"/>
      <c r="GEC110" s="117"/>
      <c r="GED110" s="117"/>
      <c r="GEE110" s="117"/>
      <c r="GEF110" s="117"/>
      <c r="GEG110" s="117"/>
      <c r="GEH110" s="117"/>
      <c r="GEI110" s="117"/>
      <c r="GEJ110" s="117"/>
      <c r="GEK110" s="117"/>
      <c r="GEL110" s="117"/>
      <c r="GEM110" s="117"/>
      <c r="GEN110" s="117"/>
      <c r="GEO110" s="117"/>
      <c r="GEP110" s="117"/>
      <c r="GEQ110" s="117"/>
      <c r="GER110" s="117"/>
      <c r="GES110" s="117"/>
      <c r="GET110" s="117"/>
      <c r="GEU110" s="117"/>
      <c r="GEV110" s="117"/>
      <c r="GEW110" s="117"/>
      <c r="GEX110" s="117"/>
      <c r="GEY110" s="117"/>
      <c r="GEZ110" s="117"/>
      <c r="GFA110" s="117"/>
      <c r="GFB110" s="117"/>
      <c r="GFC110" s="117"/>
      <c r="GFD110" s="117"/>
      <c r="GFE110" s="117"/>
      <c r="GFF110" s="117"/>
      <c r="GFG110" s="117"/>
      <c r="GFH110" s="117"/>
      <c r="GFI110" s="117"/>
      <c r="GFJ110" s="117"/>
      <c r="GFK110" s="117"/>
      <c r="GFL110" s="117"/>
      <c r="GFM110" s="117"/>
      <c r="GFN110" s="117"/>
      <c r="GFO110" s="117"/>
      <c r="GFP110" s="117"/>
      <c r="GFQ110" s="117"/>
      <c r="GFR110" s="117"/>
      <c r="GFS110" s="117"/>
      <c r="GFT110" s="117"/>
      <c r="GFU110" s="117"/>
      <c r="GFV110" s="117"/>
      <c r="GFW110" s="117"/>
      <c r="GFX110" s="117"/>
      <c r="GFY110" s="117"/>
      <c r="GFZ110" s="117"/>
      <c r="GGA110" s="117"/>
      <c r="GGB110" s="117"/>
      <c r="GGC110" s="117"/>
      <c r="GGD110" s="117"/>
      <c r="GGE110" s="117"/>
      <c r="GGF110" s="117"/>
      <c r="GGG110" s="117"/>
      <c r="GGH110" s="117"/>
      <c r="GGI110" s="117"/>
      <c r="GGJ110" s="117"/>
      <c r="GGK110" s="117"/>
      <c r="GGL110" s="117"/>
      <c r="GGM110" s="117"/>
      <c r="GGN110" s="117"/>
      <c r="GGO110" s="117"/>
      <c r="GGP110" s="117"/>
      <c r="GGQ110" s="117"/>
      <c r="GGR110" s="117"/>
      <c r="GGS110" s="117"/>
      <c r="GGT110" s="117"/>
      <c r="GGU110" s="117"/>
      <c r="GGV110" s="117"/>
      <c r="GGW110" s="117"/>
      <c r="GGX110" s="117"/>
      <c r="GGY110" s="117"/>
      <c r="GGZ110" s="117"/>
      <c r="GHA110" s="117"/>
      <c r="GHB110" s="117"/>
      <c r="GHC110" s="117"/>
      <c r="GHD110" s="117"/>
      <c r="GHE110" s="117"/>
      <c r="GHF110" s="117"/>
      <c r="GHG110" s="117"/>
      <c r="GHH110" s="117"/>
      <c r="GHI110" s="117"/>
      <c r="GHJ110" s="117"/>
      <c r="GHK110" s="117"/>
      <c r="GHL110" s="117"/>
      <c r="GHM110" s="117"/>
      <c r="GHN110" s="117"/>
      <c r="GHO110" s="117"/>
      <c r="GHP110" s="117"/>
      <c r="GHQ110" s="117"/>
      <c r="GHR110" s="117"/>
      <c r="GHS110" s="117"/>
      <c r="GHT110" s="117"/>
      <c r="GHU110" s="117"/>
      <c r="GHV110" s="117"/>
      <c r="GHW110" s="117"/>
      <c r="GHX110" s="117"/>
      <c r="GHY110" s="117"/>
      <c r="GHZ110" s="117"/>
      <c r="GIA110" s="117"/>
      <c r="GIB110" s="117"/>
      <c r="GIC110" s="117"/>
      <c r="GID110" s="117"/>
      <c r="GIE110" s="117"/>
      <c r="GIF110" s="117"/>
      <c r="GIG110" s="117"/>
      <c r="GIH110" s="117"/>
      <c r="GII110" s="117"/>
      <c r="GIJ110" s="117"/>
      <c r="GIK110" s="117"/>
      <c r="GIL110" s="117"/>
      <c r="GIM110" s="117"/>
      <c r="GIN110" s="117"/>
      <c r="GIO110" s="117"/>
      <c r="GIP110" s="117"/>
      <c r="GIQ110" s="117"/>
      <c r="GIR110" s="117"/>
      <c r="GIS110" s="117"/>
      <c r="GIT110" s="117"/>
      <c r="GIU110" s="117"/>
      <c r="GIV110" s="117"/>
      <c r="GIW110" s="117"/>
      <c r="GIX110" s="117"/>
      <c r="GIY110" s="117"/>
      <c r="GIZ110" s="117"/>
      <c r="GJA110" s="117"/>
      <c r="GJB110" s="117"/>
      <c r="GJC110" s="117"/>
      <c r="GJD110" s="117"/>
      <c r="GJE110" s="117"/>
      <c r="GJF110" s="117"/>
      <c r="GJG110" s="117"/>
      <c r="GJH110" s="117"/>
      <c r="GJI110" s="117"/>
      <c r="GJJ110" s="117"/>
      <c r="GJK110" s="117"/>
      <c r="GJL110" s="117"/>
      <c r="GJM110" s="117"/>
      <c r="GJN110" s="117"/>
      <c r="GJO110" s="117"/>
      <c r="GJP110" s="117"/>
      <c r="GJQ110" s="117"/>
      <c r="GJR110" s="117"/>
      <c r="GJS110" s="117"/>
      <c r="GJT110" s="117"/>
      <c r="GJU110" s="117"/>
      <c r="GJV110" s="117"/>
      <c r="GJW110" s="117"/>
      <c r="GJX110" s="117"/>
      <c r="GJY110" s="117"/>
      <c r="GJZ110" s="117"/>
      <c r="GKA110" s="117"/>
      <c r="GKB110" s="117"/>
      <c r="GKC110" s="117"/>
      <c r="GKD110" s="117"/>
      <c r="GKE110" s="117"/>
      <c r="GKF110" s="117"/>
      <c r="GKG110" s="117"/>
      <c r="GKH110" s="117"/>
      <c r="GKI110" s="117"/>
      <c r="GKJ110" s="117"/>
      <c r="GKK110" s="117"/>
      <c r="GKL110" s="117"/>
      <c r="GKM110" s="117"/>
      <c r="GKN110" s="117"/>
      <c r="GKO110" s="117"/>
      <c r="GKP110" s="117"/>
      <c r="GKQ110" s="117"/>
      <c r="GKR110" s="117"/>
      <c r="GKS110" s="117"/>
      <c r="GKT110" s="117"/>
      <c r="GKU110" s="117"/>
      <c r="GKV110" s="117"/>
      <c r="GKW110" s="117"/>
      <c r="GKX110" s="117"/>
      <c r="GKY110" s="117"/>
      <c r="GKZ110" s="117"/>
      <c r="GLA110" s="117"/>
      <c r="GLB110" s="117"/>
      <c r="GLC110" s="117"/>
      <c r="GLD110" s="117"/>
      <c r="GLE110" s="117"/>
      <c r="GLF110" s="117"/>
      <c r="GLG110" s="117"/>
      <c r="GLH110" s="117"/>
      <c r="GLI110" s="117"/>
      <c r="GLJ110" s="117"/>
      <c r="GLK110" s="117"/>
      <c r="GLL110" s="117"/>
      <c r="GLM110" s="117"/>
      <c r="GLN110" s="117"/>
      <c r="GLO110" s="117"/>
      <c r="GLP110" s="117"/>
      <c r="GLQ110" s="117"/>
      <c r="GLR110" s="117"/>
      <c r="GLS110" s="117"/>
      <c r="GLT110" s="117"/>
      <c r="GLU110" s="117"/>
      <c r="GLV110" s="117"/>
      <c r="GLW110" s="117"/>
      <c r="GLX110" s="117"/>
      <c r="GLY110" s="117"/>
      <c r="GLZ110" s="117"/>
      <c r="GMA110" s="117"/>
      <c r="GMB110" s="117"/>
      <c r="GMC110" s="117"/>
      <c r="GMD110" s="117"/>
      <c r="GME110" s="117"/>
      <c r="GMF110" s="117"/>
      <c r="GMG110" s="117"/>
      <c r="GMH110" s="117"/>
      <c r="GMI110" s="117"/>
      <c r="GMJ110" s="117"/>
      <c r="GMK110" s="117"/>
      <c r="GML110" s="117"/>
      <c r="GMM110" s="117"/>
      <c r="GMN110" s="117"/>
      <c r="GMO110" s="117"/>
      <c r="GMP110" s="117"/>
      <c r="GMQ110" s="117"/>
      <c r="GMR110" s="117"/>
      <c r="GMS110" s="117"/>
      <c r="GMT110" s="117"/>
      <c r="GMU110" s="117"/>
      <c r="GMV110" s="117"/>
      <c r="GMW110" s="117"/>
      <c r="GMX110" s="117"/>
      <c r="GMY110" s="117"/>
      <c r="GMZ110" s="117"/>
      <c r="GNA110" s="117"/>
      <c r="GNB110" s="117"/>
      <c r="GNC110" s="117"/>
      <c r="GND110" s="117"/>
      <c r="GNE110" s="117"/>
      <c r="GNF110" s="117"/>
      <c r="GNG110" s="117"/>
      <c r="GNH110" s="117"/>
      <c r="GNI110" s="117"/>
      <c r="GNJ110" s="117"/>
      <c r="GNK110" s="117"/>
      <c r="GNL110" s="117"/>
      <c r="GNM110" s="117"/>
      <c r="GNN110" s="117"/>
      <c r="GNO110" s="117"/>
      <c r="GNP110" s="117"/>
      <c r="GNQ110" s="117"/>
      <c r="GNR110" s="117"/>
      <c r="GNS110" s="117"/>
      <c r="GNT110" s="117"/>
      <c r="GNU110" s="117"/>
      <c r="GNV110" s="117"/>
      <c r="GNW110" s="117"/>
      <c r="GNX110" s="117"/>
      <c r="GNY110" s="117"/>
      <c r="GNZ110" s="117"/>
      <c r="GOA110" s="117"/>
      <c r="GOB110" s="117"/>
      <c r="GOC110" s="117"/>
      <c r="GOD110" s="117"/>
      <c r="GOE110" s="117"/>
      <c r="GOF110" s="117"/>
      <c r="GOG110" s="117"/>
      <c r="GOH110" s="117"/>
      <c r="GOI110" s="117"/>
      <c r="GOJ110" s="117"/>
      <c r="GOK110" s="117"/>
      <c r="GOL110" s="117"/>
      <c r="GOM110" s="117"/>
      <c r="GON110" s="117"/>
      <c r="GOO110" s="117"/>
      <c r="GOP110" s="117"/>
      <c r="GOQ110" s="117"/>
      <c r="GOR110" s="117"/>
      <c r="GOS110" s="117"/>
      <c r="GOT110" s="117"/>
      <c r="GOU110" s="117"/>
      <c r="GOV110" s="117"/>
      <c r="GOW110" s="117"/>
      <c r="GOX110" s="117"/>
      <c r="GOY110" s="117"/>
      <c r="GOZ110" s="117"/>
      <c r="GPA110" s="117"/>
      <c r="GPB110" s="117"/>
      <c r="GPC110" s="117"/>
      <c r="GPD110" s="117"/>
      <c r="GPE110" s="117"/>
      <c r="GPF110" s="117"/>
      <c r="GPG110" s="117"/>
      <c r="GPH110" s="117"/>
      <c r="GPI110" s="117"/>
      <c r="GPJ110" s="117"/>
      <c r="GPK110" s="117"/>
      <c r="GPL110" s="117"/>
      <c r="GPM110" s="117"/>
      <c r="GPN110" s="117"/>
      <c r="GPO110" s="117"/>
      <c r="GPP110" s="117"/>
      <c r="GPQ110" s="117"/>
      <c r="GPR110" s="117"/>
      <c r="GPS110" s="117"/>
      <c r="GPT110" s="117"/>
      <c r="GPU110" s="117"/>
      <c r="GPV110" s="117"/>
      <c r="GPW110" s="117"/>
      <c r="GPX110" s="117"/>
      <c r="GPY110" s="117"/>
      <c r="GPZ110" s="117"/>
      <c r="GQA110" s="117"/>
      <c r="GQB110" s="117"/>
      <c r="GQC110" s="117"/>
      <c r="GQD110" s="117"/>
      <c r="GQE110" s="117"/>
      <c r="GQF110" s="117"/>
      <c r="GQG110" s="117"/>
      <c r="GQH110" s="117"/>
      <c r="GQI110" s="117"/>
      <c r="GQJ110" s="117"/>
      <c r="GQK110" s="117"/>
      <c r="GQL110" s="117"/>
      <c r="GQM110" s="117"/>
      <c r="GQN110" s="117"/>
      <c r="GQO110" s="117"/>
      <c r="GQP110" s="117"/>
      <c r="GQQ110" s="117"/>
      <c r="GQR110" s="117"/>
      <c r="GQS110" s="117"/>
      <c r="GQT110" s="117"/>
      <c r="GQU110" s="117"/>
      <c r="GQV110" s="117"/>
      <c r="GQW110" s="117"/>
      <c r="GQX110" s="117"/>
      <c r="GQY110" s="117"/>
      <c r="GQZ110" s="117"/>
      <c r="GRA110" s="117"/>
      <c r="GRB110" s="117"/>
      <c r="GRC110" s="117"/>
      <c r="GRD110" s="117"/>
      <c r="GRE110" s="117"/>
      <c r="GRF110" s="117"/>
      <c r="GRG110" s="117"/>
      <c r="GRH110" s="117"/>
      <c r="GRI110" s="117"/>
      <c r="GRJ110" s="117"/>
      <c r="GRK110" s="117"/>
      <c r="GRL110" s="117"/>
      <c r="GRM110" s="117"/>
      <c r="GRN110" s="117"/>
      <c r="GRO110" s="117"/>
      <c r="GRP110" s="117"/>
      <c r="GRQ110" s="117"/>
      <c r="GRR110" s="117"/>
      <c r="GRS110" s="117"/>
      <c r="GRT110" s="117"/>
      <c r="GRU110" s="117"/>
      <c r="GRV110" s="117"/>
      <c r="GRW110" s="117"/>
      <c r="GRX110" s="117"/>
      <c r="GRY110" s="117"/>
      <c r="GRZ110" s="117"/>
      <c r="GSA110" s="117"/>
      <c r="GSB110" s="117"/>
      <c r="GSC110" s="117"/>
      <c r="GSD110" s="117"/>
      <c r="GSE110" s="117"/>
      <c r="GSF110" s="117"/>
      <c r="GSG110" s="117"/>
      <c r="GSH110" s="117"/>
      <c r="GSI110" s="117"/>
      <c r="GSJ110" s="117"/>
      <c r="GSK110" s="117"/>
      <c r="GSL110" s="117"/>
      <c r="GSM110" s="117"/>
      <c r="GSN110" s="117"/>
      <c r="GSO110" s="117"/>
      <c r="GSP110" s="117"/>
      <c r="GSQ110" s="117"/>
      <c r="GSR110" s="117"/>
      <c r="GSS110" s="117"/>
      <c r="GST110" s="117"/>
      <c r="GSU110" s="117"/>
      <c r="GSV110" s="117"/>
      <c r="GSW110" s="117"/>
      <c r="GSX110" s="117"/>
      <c r="GSY110" s="117"/>
      <c r="GSZ110" s="117"/>
      <c r="GTA110" s="117"/>
      <c r="GTB110" s="117"/>
      <c r="GTC110" s="117"/>
      <c r="GTD110" s="117"/>
      <c r="GTE110" s="117"/>
      <c r="GTF110" s="117"/>
      <c r="GTG110" s="117"/>
      <c r="GTH110" s="117"/>
      <c r="GTI110" s="117"/>
      <c r="GTJ110" s="117"/>
      <c r="GTK110" s="117"/>
      <c r="GTL110" s="117"/>
      <c r="GTM110" s="117"/>
      <c r="GTN110" s="117"/>
      <c r="GTO110" s="117"/>
      <c r="GTP110" s="117"/>
      <c r="GTQ110" s="117"/>
      <c r="GTR110" s="117"/>
      <c r="GTS110" s="117"/>
      <c r="GTT110" s="117"/>
      <c r="GTU110" s="117"/>
      <c r="GTV110" s="117"/>
      <c r="GTW110" s="117"/>
      <c r="GTX110" s="117"/>
      <c r="GTY110" s="117"/>
      <c r="GTZ110" s="117"/>
      <c r="GUA110" s="117"/>
      <c r="GUB110" s="117"/>
      <c r="GUC110" s="117"/>
      <c r="GUD110" s="117"/>
      <c r="GUE110" s="117"/>
      <c r="GUF110" s="117"/>
      <c r="GUG110" s="117"/>
      <c r="GUH110" s="117"/>
      <c r="GUI110" s="117"/>
      <c r="GUJ110" s="117"/>
      <c r="GUK110" s="117"/>
      <c r="GUL110" s="117"/>
      <c r="GUM110" s="117"/>
      <c r="GUN110" s="117"/>
      <c r="GUO110" s="117"/>
      <c r="GUP110" s="117"/>
      <c r="GUQ110" s="117"/>
      <c r="GUR110" s="117"/>
      <c r="GUS110" s="117"/>
      <c r="GUT110" s="117"/>
      <c r="GUU110" s="117"/>
      <c r="GUV110" s="117"/>
      <c r="GUW110" s="117"/>
      <c r="GUX110" s="117"/>
      <c r="GUY110" s="117"/>
      <c r="GUZ110" s="117"/>
      <c r="GVA110" s="117"/>
      <c r="GVB110" s="117"/>
      <c r="GVC110" s="117"/>
      <c r="GVD110" s="117"/>
      <c r="GVE110" s="117"/>
      <c r="GVF110" s="117"/>
      <c r="GVG110" s="117"/>
      <c r="GVH110" s="117"/>
      <c r="GVI110" s="117"/>
      <c r="GVJ110" s="117"/>
      <c r="GVK110" s="117"/>
      <c r="GVL110" s="117"/>
      <c r="GVM110" s="117"/>
      <c r="GVN110" s="117"/>
      <c r="GVO110" s="117"/>
      <c r="GVP110" s="117"/>
      <c r="GVQ110" s="117"/>
      <c r="GVR110" s="117"/>
      <c r="GVS110" s="117"/>
      <c r="GVT110" s="117"/>
      <c r="GVU110" s="117"/>
      <c r="GVV110" s="117"/>
      <c r="GVW110" s="117"/>
      <c r="GVX110" s="117"/>
      <c r="GVY110" s="117"/>
      <c r="GVZ110" s="117"/>
      <c r="GWA110" s="117"/>
      <c r="GWB110" s="117"/>
      <c r="GWC110" s="117"/>
      <c r="GWD110" s="117"/>
      <c r="GWE110" s="117"/>
      <c r="GWF110" s="117"/>
      <c r="GWG110" s="117"/>
      <c r="GWH110" s="117"/>
      <c r="GWI110" s="117"/>
      <c r="GWJ110" s="117"/>
      <c r="GWK110" s="117"/>
      <c r="GWL110" s="117"/>
      <c r="GWM110" s="117"/>
      <c r="GWN110" s="117"/>
      <c r="GWO110" s="117"/>
      <c r="GWP110" s="117"/>
      <c r="GWQ110" s="117"/>
      <c r="GWR110" s="117"/>
      <c r="GWS110" s="117"/>
      <c r="GWT110" s="117"/>
      <c r="GWU110" s="117"/>
      <c r="GWV110" s="117"/>
      <c r="GWW110" s="117"/>
      <c r="GWX110" s="117"/>
      <c r="GWY110" s="117"/>
      <c r="GWZ110" s="117"/>
      <c r="GXA110" s="117"/>
      <c r="GXB110" s="117"/>
      <c r="GXC110" s="117"/>
      <c r="GXD110" s="117"/>
      <c r="GXE110" s="117"/>
      <c r="GXF110" s="117"/>
      <c r="GXG110" s="117"/>
      <c r="GXH110" s="117"/>
      <c r="GXI110" s="117"/>
      <c r="GXJ110" s="117"/>
      <c r="GXK110" s="117"/>
      <c r="GXL110" s="117"/>
      <c r="GXM110" s="117"/>
      <c r="GXN110" s="117"/>
      <c r="GXO110" s="117"/>
      <c r="GXP110" s="117"/>
      <c r="GXQ110" s="117"/>
      <c r="GXR110" s="117"/>
      <c r="GXS110" s="117"/>
      <c r="GXT110" s="117"/>
      <c r="GXU110" s="117"/>
      <c r="GXV110" s="117"/>
      <c r="GXW110" s="117"/>
      <c r="GXX110" s="117"/>
      <c r="GXY110" s="117"/>
      <c r="GXZ110" s="117"/>
      <c r="GYA110" s="117"/>
      <c r="GYB110" s="117"/>
      <c r="GYC110" s="117"/>
      <c r="GYD110" s="117"/>
      <c r="GYE110" s="117"/>
      <c r="GYF110" s="117"/>
      <c r="GYG110" s="117"/>
      <c r="GYH110" s="117"/>
      <c r="GYI110" s="117"/>
      <c r="GYJ110" s="117"/>
      <c r="GYK110" s="117"/>
      <c r="GYL110" s="117"/>
      <c r="GYM110" s="117"/>
      <c r="GYN110" s="117"/>
      <c r="GYO110" s="117"/>
      <c r="GYP110" s="117"/>
      <c r="GYQ110" s="117"/>
      <c r="GYR110" s="117"/>
      <c r="GYS110" s="117"/>
      <c r="GYT110" s="117"/>
      <c r="GYU110" s="117"/>
      <c r="GYV110" s="117"/>
      <c r="GYW110" s="117"/>
      <c r="GYX110" s="117"/>
      <c r="GYY110" s="117"/>
      <c r="GYZ110" s="117"/>
      <c r="GZA110" s="117"/>
      <c r="GZB110" s="117"/>
      <c r="GZC110" s="117"/>
      <c r="GZD110" s="117"/>
      <c r="GZE110" s="117"/>
      <c r="GZF110" s="117"/>
      <c r="GZG110" s="117"/>
      <c r="GZH110" s="117"/>
      <c r="GZI110" s="117"/>
      <c r="GZJ110" s="117"/>
      <c r="GZK110" s="117"/>
      <c r="GZL110" s="117"/>
      <c r="GZM110" s="117"/>
      <c r="GZN110" s="117"/>
      <c r="GZO110" s="117"/>
      <c r="GZP110" s="117"/>
      <c r="GZQ110" s="117"/>
      <c r="GZR110" s="117"/>
      <c r="GZS110" s="117"/>
      <c r="GZT110" s="117"/>
      <c r="GZU110" s="117"/>
      <c r="GZV110" s="117"/>
      <c r="GZW110" s="117"/>
      <c r="GZX110" s="117"/>
      <c r="GZY110" s="117"/>
      <c r="GZZ110" s="117"/>
      <c r="HAA110" s="117"/>
      <c r="HAB110" s="117"/>
      <c r="HAC110" s="117"/>
      <c r="HAD110" s="117"/>
      <c r="HAE110" s="117"/>
      <c r="HAF110" s="117"/>
      <c r="HAG110" s="117"/>
      <c r="HAH110" s="117"/>
      <c r="HAI110" s="117"/>
      <c r="HAJ110" s="117"/>
      <c r="HAK110" s="117"/>
      <c r="HAL110" s="117"/>
      <c r="HAM110" s="117"/>
      <c r="HAN110" s="117"/>
      <c r="HAO110" s="117"/>
      <c r="HAP110" s="117"/>
      <c r="HAQ110" s="117"/>
      <c r="HAR110" s="117"/>
      <c r="HAS110" s="117"/>
      <c r="HAT110" s="117"/>
      <c r="HAU110" s="117"/>
      <c r="HAV110" s="117"/>
      <c r="HAW110" s="117"/>
      <c r="HAX110" s="117"/>
      <c r="HAY110" s="117"/>
      <c r="HAZ110" s="117"/>
      <c r="HBA110" s="117"/>
      <c r="HBB110" s="117"/>
      <c r="HBC110" s="117"/>
      <c r="HBD110" s="117"/>
      <c r="HBE110" s="117"/>
      <c r="HBF110" s="117"/>
      <c r="HBG110" s="117"/>
      <c r="HBH110" s="117"/>
      <c r="HBI110" s="117"/>
      <c r="HBJ110" s="117"/>
      <c r="HBK110" s="117"/>
      <c r="HBL110" s="117"/>
      <c r="HBM110" s="117"/>
      <c r="HBN110" s="117"/>
      <c r="HBO110" s="117"/>
      <c r="HBP110" s="117"/>
      <c r="HBQ110" s="117"/>
      <c r="HBR110" s="117"/>
      <c r="HBS110" s="117"/>
      <c r="HBT110" s="117"/>
      <c r="HBU110" s="117"/>
      <c r="HBV110" s="117"/>
      <c r="HBW110" s="117"/>
      <c r="HBX110" s="117"/>
      <c r="HBY110" s="117"/>
      <c r="HBZ110" s="117"/>
      <c r="HCA110" s="117"/>
      <c r="HCB110" s="117"/>
      <c r="HCC110" s="117"/>
      <c r="HCD110" s="117"/>
      <c r="HCE110" s="117"/>
      <c r="HCF110" s="117"/>
      <c r="HCG110" s="117"/>
      <c r="HCH110" s="117"/>
      <c r="HCI110" s="117"/>
      <c r="HCJ110" s="117"/>
      <c r="HCK110" s="117"/>
      <c r="HCL110" s="117"/>
      <c r="HCM110" s="117"/>
      <c r="HCN110" s="117"/>
      <c r="HCO110" s="117"/>
      <c r="HCP110" s="117"/>
      <c r="HCQ110" s="117"/>
      <c r="HCR110" s="117"/>
      <c r="HCS110" s="117"/>
      <c r="HCT110" s="117"/>
      <c r="HCU110" s="117"/>
      <c r="HCV110" s="117"/>
      <c r="HCW110" s="117"/>
      <c r="HCX110" s="117"/>
      <c r="HCY110" s="117"/>
      <c r="HCZ110" s="117"/>
      <c r="HDA110" s="117"/>
      <c r="HDB110" s="117"/>
      <c r="HDC110" s="117"/>
      <c r="HDD110" s="117"/>
      <c r="HDE110" s="117"/>
      <c r="HDF110" s="117"/>
      <c r="HDG110" s="117"/>
      <c r="HDH110" s="117"/>
      <c r="HDI110" s="117"/>
      <c r="HDJ110" s="117"/>
      <c r="HDK110" s="117"/>
      <c r="HDL110" s="117"/>
      <c r="HDM110" s="117"/>
      <c r="HDN110" s="117"/>
      <c r="HDO110" s="117"/>
      <c r="HDP110" s="117"/>
      <c r="HDQ110" s="117"/>
      <c r="HDR110" s="117"/>
      <c r="HDS110" s="117"/>
      <c r="HDT110" s="117"/>
      <c r="HDU110" s="117"/>
      <c r="HDV110" s="117"/>
      <c r="HDW110" s="117"/>
      <c r="HDX110" s="117"/>
      <c r="HDY110" s="117"/>
      <c r="HDZ110" s="117"/>
      <c r="HEA110" s="117"/>
      <c r="HEB110" s="117"/>
      <c r="HEC110" s="117"/>
      <c r="HED110" s="117"/>
      <c r="HEE110" s="117"/>
      <c r="HEF110" s="117"/>
      <c r="HEG110" s="117"/>
      <c r="HEH110" s="117"/>
      <c r="HEI110" s="117"/>
      <c r="HEJ110" s="117"/>
      <c r="HEK110" s="117"/>
      <c r="HEL110" s="117"/>
      <c r="HEM110" s="117"/>
      <c r="HEN110" s="117"/>
      <c r="HEO110" s="117"/>
      <c r="HEP110" s="117"/>
      <c r="HEQ110" s="117"/>
      <c r="HER110" s="117"/>
      <c r="HES110" s="117"/>
      <c r="HET110" s="117"/>
      <c r="HEU110" s="117"/>
      <c r="HEV110" s="117"/>
      <c r="HEW110" s="117"/>
      <c r="HEX110" s="117"/>
      <c r="HEY110" s="117"/>
      <c r="HEZ110" s="117"/>
      <c r="HFA110" s="117"/>
      <c r="HFB110" s="117"/>
      <c r="HFC110" s="117"/>
      <c r="HFD110" s="117"/>
      <c r="HFE110" s="117"/>
      <c r="HFF110" s="117"/>
      <c r="HFG110" s="117"/>
      <c r="HFH110" s="117"/>
      <c r="HFI110" s="117"/>
      <c r="HFJ110" s="117"/>
      <c r="HFK110" s="117"/>
      <c r="HFL110" s="117"/>
      <c r="HFM110" s="117"/>
      <c r="HFN110" s="117"/>
      <c r="HFO110" s="117"/>
      <c r="HFP110" s="117"/>
      <c r="HFQ110" s="117"/>
      <c r="HFR110" s="117"/>
      <c r="HFS110" s="117"/>
      <c r="HFT110" s="117"/>
      <c r="HFU110" s="117"/>
      <c r="HFV110" s="117"/>
      <c r="HFW110" s="117"/>
      <c r="HFX110" s="117"/>
      <c r="HFY110" s="117"/>
      <c r="HFZ110" s="117"/>
      <c r="HGA110" s="117"/>
      <c r="HGB110" s="117"/>
      <c r="HGC110" s="117"/>
      <c r="HGD110" s="117"/>
      <c r="HGE110" s="117"/>
      <c r="HGF110" s="117"/>
      <c r="HGG110" s="117"/>
      <c r="HGH110" s="117"/>
      <c r="HGI110" s="117"/>
      <c r="HGJ110" s="117"/>
      <c r="HGK110" s="117"/>
      <c r="HGL110" s="117"/>
      <c r="HGM110" s="117"/>
      <c r="HGN110" s="117"/>
      <c r="HGO110" s="117"/>
      <c r="HGP110" s="117"/>
      <c r="HGQ110" s="117"/>
      <c r="HGR110" s="117"/>
      <c r="HGS110" s="117"/>
      <c r="HGT110" s="117"/>
      <c r="HGU110" s="117"/>
      <c r="HGV110" s="117"/>
      <c r="HGW110" s="117"/>
      <c r="HGX110" s="117"/>
      <c r="HGY110" s="117"/>
      <c r="HGZ110" s="117"/>
      <c r="HHA110" s="117"/>
      <c r="HHB110" s="117"/>
      <c r="HHC110" s="117"/>
      <c r="HHD110" s="117"/>
      <c r="HHE110" s="117"/>
      <c r="HHF110" s="117"/>
      <c r="HHG110" s="117"/>
      <c r="HHH110" s="117"/>
      <c r="HHI110" s="117"/>
      <c r="HHJ110" s="117"/>
      <c r="HHK110" s="117"/>
      <c r="HHL110" s="117"/>
      <c r="HHM110" s="117"/>
      <c r="HHN110" s="117"/>
      <c r="HHO110" s="117"/>
      <c r="HHP110" s="117"/>
      <c r="HHQ110" s="117"/>
      <c r="HHR110" s="117"/>
      <c r="HHS110" s="117"/>
      <c r="HHT110" s="117"/>
      <c r="HHU110" s="117"/>
      <c r="HHV110" s="117"/>
      <c r="HHW110" s="117"/>
      <c r="HHX110" s="117"/>
      <c r="HHY110" s="117"/>
      <c r="HHZ110" s="117"/>
      <c r="HIA110" s="117"/>
      <c r="HIB110" s="117"/>
      <c r="HIC110" s="117"/>
      <c r="HID110" s="117"/>
      <c r="HIE110" s="117"/>
      <c r="HIF110" s="117"/>
      <c r="HIG110" s="117"/>
      <c r="HIH110" s="117"/>
      <c r="HII110" s="117"/>
      <c r="HIJ110" s="117"/>
      <c r="HIK110" s="117"/>
      <c r="HIL110" s="117"/>
      <c r="HIM110" s="117"/>
      <c r="HIN110" s="117"/>
      <c r="HIO110" s="117"/>
      <c r="HIP110" s="117"/>
      <c r="HIQ110" s="117"/>
      <c r="HIR110" s="117"/>
      <c r="HIS110" s="117"/>
      <c r="HIT110" s="117"/>
      <c r="HIU110" s="117"/>
      <c r="HIV110" s="117"/>
      <c r="HIW110" s="117"/>
      <c r="HIX110" s="117"/>
      <c r="HIY110" s="117"/>
      <c r="HIZ110" s="117"/>
      <c r="HJA110" s="117"/>
      <c r="HJB110" s="117"/>
      <c r="HJC110" s="117"/>
      <c r="HJD110" s="117"/>
      <c r="HJE110" s="117"/>
      <c r="HJF110" s="117"/>
      <c r="HJG110" s="117"/>
      <c r="HJH110" s="117"/>
      <c r="HJI110" s="117"/>
      <c r="HJJ110" s="117"/>
      <c r="HJK110" s="117"/>
      <c r="HJL110" s="117"/>
      <c r="HJM110" s="117"/>
      <c r="HJN110" s="117"/>
      <c r="HJO110" s="117"/>
      <c r="HJP110" s="117"/>
      <c r="HJQ110" s="117"/>
      <c r="HJR110" s="117"/>
      <c r="HJS110" s="117"/>
      <c r="HJT110" s="117"/>
      <c r="HJU110" s="117"/>
      <c r="HJV110" s="117"/>
      <c r="HJW110" s="117"/>
      <c r="HJX110" s="117"/>
      <c r="HJY110" s="117"/>
      <c r="HJZ110" s="117"/>
      <c r="HKA110" s="117"/>
      <c r="HKB110" s="117"/>
      <c r="HKC110" s="117"/>
      <c r="HKD110" s="117"/>
      <c r="HKE110" s="117"/>
      <c r="HKF110" s="117"/>
      <c r="HKG110" s="117"/>
      <c r="HKH110" s="117"/>
      <c r="HKI110" s="117"/>
      <c r="HKJ110" s="117"/>
      <c r="HKK110" s="117"/>
      <c r="HKL110" s="117"/>
      <c r="HKM110" s="117"/>
      <c r="HKN110" s="117"/>
      <c r="HKO110" s="117"/>
      <c r="HKP110" s="117"/>
      <c r="HKQ110" s="117"/>
      <c r="HKR110" s="117"/>
      <c r="HKS110" s="117"/>
      <c r="HKT110" s="117"/>
      <c r="HKU110" s="117"/>
      <c r="HKV110" s="117"/>
      <c r="HKW110" s="117"/>
      <c r="HKX110" s="117"/>
      <c r="HKY110" s="117"/>
      <c r="HKZ110" s="117"/>
      <c r="HLA110" s="117"/>
      <c r="HLB110" s="117"/>
      <c r="HLC110" s="117"/>
      <c r="HLD110" s="117"/>
      <c r="HLE110" s="117"/>
      <c r="HLF110" s="117"/>
      <c r="HLG110" s="117"/>
      <c r="HLH110" s="117"/>
      <c r="HLI110" s="117"/>
      <c r="HLJ110" s="117"/>
      <c r="HLK110" s="117"/>
      <c r="HLL110" s="117"/>
      <c r="HLM110" s="117"/>
      <c r="HLN110" s="117"/>
      <c r="HLO110" s="117"/>
      <c r="HLP110" s="117"/>
      <c r="HLQ110" s="117"/>
      <c r="HLR110" s="117"/>
      <c r="HLS110" s="117"/>
      <c r="HLT110" s="117"/>
      <c r="HLU110" s="117"/>
      <c r="HLV110" s="117"/>
      <c r="HLW110" s="117"/>
      <c r="HLX110" s="117"/>
      <c r="HLY110" s="117"/>
      <c r="HLZ110" s="117"/>
      <c r="HMA110" s="117"/>
      <c r="HMB110" s="117"/>
      <c r="HMC110" s="117"/>
      <c r="HMD110" s="117"/>
      <c r="HME110" s="117"/>
      <c r="HMF110" s="117"/>
      <c r="HMG110" s="117"/>
      <c r="HMH110" s="117"/>
      <c r="HMI110" s="117"/>
      <c r="HMJ110" s="117"/>
      <c r="HMK110" s="117"/>
      <c r="HML110" s="117"/>
      <c r="HMM110" s="117"/>
      <c r="HMN110" s="117"/>
      <c r="HMO110" s="117"/>
      <c r="HMP110" s="117"/>
      <c r="HMQ110" s="117"/>
      <c r="HMR110" s="117"/>
      <c r="HMS110" s="117"/>
      <c r="HMT110" s="117"/>
      <c r="HMU110" s="117"/>
      <c r="HMV110" s="117"/>
      <c r="HMW110" s="117"/>
      <c r="HMX110" s="117"/>
      <c r="HMY110" s="117"/>
      <c r="HMZ110" s="117"/>
      <c r="HNA110" s="117"/>
      <c r="HNB110" s="117"/>
      <c r="HNC110" s="117"/>
      <c r="HND110" s="117"/>
      <c r="HNE110" s="117"/>
      <c r="HNF110" s="117"/>
      <c r="HNG110" s="117"/>
      <c r="HNH110" s="117"/>
      <c r="HNI110" s="117"/>
      <c r="HNJ110" s="117"/>
      <c r="HNK110" s="117"/>
      <c r="HNL110" s="117"/>
      <c r="HNM110" s="117"/>
      <c r="HNN110" s="117"/>
      <c r="HNO110" s="117"/>
      <c r="HNP110" s="117"/>
      <c r="HNQ110" s="117"/>
      <c r="HNR110" s="117"/>
      <c r="HNS110" s="117"/>
      <c r="HNT110" s="117"/>
      <c r="HNU110" s="117"/>
      <c r="HNV110" s="117"/>
      <c r="HNW110" s="117"/>
      <c r="HNX110" s="117"/>
      <c r="HNY110" s="117"/>
      <c r="HNZ110" s="117"/>
      <c r="HOA110" s="117"/>
      <c r="HOB110" s="117"/>
      <c r="HOC110" s="117"/>
      <c r="HOD110" s="117"/>
      <c r="HOE110" s="117"/>
      <c r="HOF110" s="117"/>
      <c r="HOG110" s="117"/>
      <c r="HOH110" s="117"/>
      <c r="HOI110" s="117"/>
      <c r="HOJ110" s="117"/>
      <c r="HOK110" s="117"/>
      <c r="HOL110" s="117"/>
      <c r="HOM110" s="117"/>
      <c r="HON110" s="117"/>
      <c r="HOO110" s="117"/>
      <c r="HOP110" s="117"/>
      <c r="HOQ110" s="117"/>
      <c r="HOR110" s="117"/>
      <c r="HOS110" s="117"/>
      <c r="HOT110" s="117"/>
      <c r="HOU110" s="117"/>
      <c r="HOV110" s="117"/>
      <c r="HOW110" s="117"/>
      <c r="HOX110" s="117"/>
      <c r="HOY110" s="117"/>
      <c r="HOZ110" s="117"/>
      <c r="HPA110" s="117"/>
      <c r="HPB110" s="117"/>
      <c r="HPC110" s="117"/>
      <c r="HPD110" s="117"/>
      <c r="HPE110" s="117"/>
      <c r="HPF110" s="117"/>
      <c r="HPG110" s="117"/>
      <c r="HPH110" s="117"/>
      <c r="HPI110" s="117"/>
      <c r="HPJ110" s="117"/>
      <c r="HPK110" s="117"/>
      <c r="HPL110" s="117"/>
      <c r="HPM110" s="117"/>
      <c r="HPN110" s="117"/>
      <c r="HPO110" s="117"/>
      <c r="HPP110" s="117"/>
      <c r="HPQ110" s="117"/>
      <c r="HPR110" s="117"/>
      <c r="HPS110" s="117"/>
      <c r="HPT110" s="117"/>
      <c r="HPU110" s="117"/>
      <c r="HPV110" s="117"/>
      <c r="HPW110" s="117"/>
      <c r="HPX110" s="117"/>
      <c r="HPY110" s="117"/>
      <c r="HPZ110" s="117"/>
      <c r="HQA110" s="117"/>
      <c r="HQB110" s="117"/>
      <c r="HQC110" s="117"/>
      <c r="HQD110" s="117"/>
      <c r="HQE110" s="117"/>
      <c r="HQF110" s="117"/>
      <c r="HQG110" s="117"/>
      <c r="HQH110" s="117"/>
      <c r="HQI110" s="117"/>
      <c r="HQJ110" s="117"/>
      <c r="HQK110" s="117"/>
      <c r="HQL110" s="117"/>
      <c r="HQM110" s="117"/>
      <c r="HQN110" s="117"/>
      <c r="HQO110" s="117"/>
      <c r="HQP110" s="117"/>
      <c r="HQQ110" s="117"/>
      <c r="HQR110" s="117"/>
      <c r="HQS110" s="117"/>
      <c r="HQT110" s="117"/>
      <c r="HQU110" s="117"/>
      <c r="HQV110" s="117"/>
      <c r="HQW110" s="117"/>
      <c r="HQX110" s="117"/>
      <c r="HQY110" s="117"/>
      <c r="HQZ110" s="117"/>
      <c r="HRA110" s="117"/>
      <c r="HRB110" s="117"/>
      <c r="HRC110" s="117"/>
      <c r="HRD110" s="117"/>
      <c r="HRE110" s="117"/>
      <c r="HRF110" s="117"/>
      <c r="HRG110" s="117"/>
      <c r="HRH110" s="117"/>
      <c r="HRI110" s="117"/>
      <c r="HRJ110" s="117"/>
      <c r="HRK110" s="117"/>
      <c r="HRL110" s="117"/>
      <c r="HRM110" s="117"/>
      <c r="HRN110" s="117"/>
      <c r="HRO110" s="117"/>
      <c r="HRP110" s="117"/>
      <c r="HRQ110" s="117"/>
      <c r="HRR110" s="117"/>
      <c r="HRS110" s="117"/>
      <c r="HRT110" s="117"/>
      <c r="HRU110" s="117"/>
      <c r="HRV110" s="117"/>
      <c r="HRW110" s="117"/>
      <c r="HRX110" s="117"/>
      <c r="HRY110" s="117"/>
      <c r="HRZ110" s="117"/>
      <c r="HSA110" s="117"/>
      <c r="HSB110" s="117"/>
      <c r="HSC110" s="117"/>
      <c r="HSD110" s="117"/>
      <c r="HSE110" s="117"/>
      <c r="HSF110" s="117"/>
      <c r="HSG110" s="117"/>
      <c r="HSH110" s="117"/>
      <c r="HSI110" s="117"/>
      <c r="HSJ110" s="117"/>
      <c r="HSK110" s="117"/>
      <c r="HSL110" s="117"/>
      <c r="HSM110" s="117"/>
      <c r="HSN110" s="117"/>
      <c r="HSO110" s="117"/>
      <c r="HSP110" s="117"/>
      <c r="HSQ110" s="117"/>
      <c r="HSR110" s="117"/>
      <c r="HSS110" s="117"/>
      <c r="HST110" s="117"/>
      <c r="HSU110" s="117"/>
      <c r="HSV110" s="117"/>
      <c r="HSW110" s="117"/>
      <c r="HSX110" s="117"/>
      <c r="HSY110" s="117"/>
      <c r="HSZ110" s="117"/>
      <c r="HTA110" s="117"/>
      <c r="HTB110" s="117"/>
      <c r="HTC110" s="117"/>
      <c r="HTD110" s="117"/>
      <c r="HTE110" s="117"/>
      <c r="HTF110" s="117"/>
      <c r="HTG110" s="117"/>
      <c r="HTH110" s="117"/>
      <c r="HTI110" s="117"/>
      <c r="HTJ110" s="117"/>
      <c r="HTK110" s="117"/>
      <c r="HTL110" s="117"/>
      <c r="HTM110" s="117"/>
      <c r="HTN110" s="117"/>
      <c r="HTO110" s="117"/>
      <c r="HTP110" s="117"/>
      <c r="HTQ110" s="117"/>
      <c r="HTR110" s="117"/>
      <c r="HTS110" s="117"/>
      <c r="HTT110" s="117"/>
      <c r="HTU110" s="117"/>
      <c r="HTV110" s="117"/>
      <c r="HTW110" s="117"/>
      <c r="HTX110" s="117"/>
      <c r="HTY110" s="117"/>
      <c r="HTZ110" s="117"/>
      <c r="HUA110" s="117"/>
      <c r="HUB110" s="117"/>
      <c r="HUC110" s="117"/>
      <c r="HUD110" s="117"/>
      <c r="HUE110" s="117"/>
      <c r="HUF110" s="117"/>
      <c r="HUG110" s="117"/>
      <c r="HUH110" s="117"/>
      <c r="HUI110" s="117"/>
      <c r="HUJ110" s="117"/>
      <c r="HUK110" s="117"/>
      <c r="HUL110" s="117"/>
      <c r="HUM110" s="117"/>
      <c r="HUN110" s="117"/>
      <c r="HUO110" s="117"/>
      <c r="HUP110" s="117"/>
      <c r="HUQ110" s="117"/>
      <c r="HUR110" s="117"/>
      <c r="HUS110" s="117"/>
      <c r="HUT110" s="117"/>
      <c r="HUU110" s="117"/>
      <c r="HUV110" s="117"/>
      <c r="HUW110" s="117"/>
      <c r="HUX110" s="117"/>
      <c r="HUY110" s="117"/>
      <c r="HUZ110" s="117"/>
      <c r="HVA110" s="117"/>
      <c r="HVB110" s="117"/>
      <c r="HVC110" s="117"/>
      <c r="HVD110" s="117"/>
      <c r="HVE110" s="117"/>
      <c r="HVF110" s="117"/>
      <c r="HVG110" s="117"/>
      <c r="HVH110" s="117"/>
      <c r="HVI110" s="117"/>
      <c r="HVJ110" s="117"/>
      <c r="HVK110" s="117"/>
      <c r="HVL110" s="117"/>
      <c r="HVM110" s="117"/>
      <c r="HVN110" s="117"/>
      <c r="HVO110" s="117"/>
      <c r="HVP110" s="117"/>
      <c r="HVQ110" s="117"/>
      <c r="HVR110" s="117"/>
      <c r="HVS110" s="117"/>
      <c r="HVT110" s="117"/>
      <c r="HVU110" s="117"/>
      <c r="HVV110" s="117"/>
      <c r="HVW110" s="117"/>
      <c r="HVX110" s="117"/>
      <c r="HVY110" s="117"/>
      <c r="HVZ110" s="117"/>
      <c r="HWA110" s="117"/>
      <c r="HWB110" s="117"/>
      <c r="HWC110" s="117"/>
      <c r="HWD110" s="117"/>
      <c r="HWE110" s="117"/>
      <c r="HWF110" s="117"/>
      <c r="HWG110" s="117"/>
      <c r="HWH110" s="117"/>
      <c r="HWI110" s="117"/>
      <c r="HWJ110" s="117"/>
      <c r="HWK110" s="117"/>
      <c r="HWL110" s="117"/>
      <c r="HWM110" s="117"/>
      <c r="HWN110" s="117"/>
      <c r="HWO110" s="117"/>
      <c r="HWP110" s="117"/>
      <c r="HWQ110" s="117"/>
      <c r="HWR110" s="117"/>
      <c r="HWS110" s="117"/>
      <c r="HWT110" s="117"/>
      <c r="HWU110" s="117"/>
      <c r="HWV110" s="117"/>
      <c r="HWW110" s="117"/>
      <c r="HWX110" s="117"/>
      <c r="HWY110" s="117"/>
      <c r="HWZ110" s="117"/>
      <c r="HXA110" s="117"/>
      <c r="HXB110" s="117"/>
      <c r="HXC110" s="117"/>
      <c r="HXD110" s="117"/>
      <c r="HXE110" s="117"/>
      <c r="HXF110" s="117"/>
      <c r="HXG110" s="117"/>
      <c r="HXH110" s="117"/>
      <c r="HXI110" s="117"/>
      <c r="HXJ110" s="117"/>
      <c r="HXK110" s="117"/>
      <c r="HXL110" s="117"/>
      <c r="HXM110" s="117"/>
      <c r="HXN110" s="117"/>
      <c r="HXO110" s="117"/>
      <c r="HXP110" s="117"/>
      <c r="HXQ110" s="117"/>
      <c r="HXR110" s="117"/>
      <c r="HXS110" s="117"/>
      <c r="HXT110" s="117"/>
      <c r="HXU110" s="117"/>
      <c r="HXV110" s="117"/>
      <c r="HXW110" s="117"/>
      <c r="HXX110" s="117"/>
      <c r="HXY110" s="117"/>
      <c r="HXZ110" s="117"/>
      <c r="HYA110" s="117"/>
      <c r="HYB110" s="117"/>
      <c r="HYC110" s="117"/>
      <c r="HYD110" s="117"/>
      <c r="HYE110" s="117"/>
      <c r="HYF110" s="117"/>
      <c r="HYG110" s="117"/>
      <c r="HYH110" s="117"/>
      <c r="HYI110" s="117"/>
      <c r="HYJ110" s="117"/>
      <c r="HYK110" s="117"/>
      <c r="HYL110" s="117"/>
      <c r="HYM110" s="117"/>
      <c r="HYN110" s="117"/>
      <c r="HYO110" s="117"/>
      <c r="HYP110" s="117"/>
      <c r="HYQ110" s="117"/>
      <c r="HYR110" s="117"/>
      <c r="HYS110" s="117"/>
      <c r="HYT110" s="117"/>
      <c r="HYU110" s="117"/>
      <c r="HYV110" s="117"/>
      <c r="HYW110" s="117"/>
      <c r="HYX110" s="117"/>
      <c r="HYY110" s="117"/>
      <c r="HYZ110" s="117"/>
      <c r="HZA110" s="117"/>
      <c r="HZB110" s="117"/>
      <c r="HZC110" s="117"/>
      <c r="HZD110" s="117"/>
      <c r="HZE110" s="117"/>
      <c r="HZF110" s="117"/>
      <c r="HZG110" s="117"/>
      <c r="HZH110" s="117"/>
      <c r="HZI110" s="117"/>
      <c r="HZJ110" s="117"/>
      <c r="HZK110" s="117"/>
      <c r="HZL110" s="117"/>
      <c r="HZM110" s="117"/>
      <c r="HZN110" s="117"/>
      <c r="HZO110" s="117"/>
      <c r="HZP110" s="117"/>
      <c r="HZQ110" s="117"/>
      <c r="HZR110" s="117"/>
      <c r="HZS110" s="117"/>
      <c r="HZT110" s="117"/>
      <c r="HZU110" s="117"/>
      <c r="HZV110" s="117"/>
      <c r="HZW110" s="117"/>
      <c r="HZX110" s="117"/>
      <c r="HZY110" s="117"/>
      <c r="HZZ110" s="117"/>
      <c r="IAA110" s="117"/>
      <c r="IAB110" s="117"/>
      <c r="IAC110" s="117"/>
      <c r="IAD110" s="117"/>
      <c r="IAE110" s="117"/>
      <c r="IAF110" s="117"/>
      <c r="IAG110" s="117"/>
      <c r="IAH110" s="117"/>
      <c r="IAI110" s="117"/>
      <c r="IAJ110" s="117"/>
      <c r="IAK110" s="117"/>
      <c r="IAL110" s="117"/>
      <c r="IAM110" s="117"/>
      <c r="IAN110" s="117"/>
      <c r="IAO110" s="117"/>
      <c r="IAP110" s="117"/>
      <c r="IAQ110" s="117"/>
      <c r="IAR110" s="117"/>
      <c r="IAS110" s="117"/>
      <c r="IAT110" s="117"/>
      <c r="IAU110" s="117"/>
      <c r="IAV110" s="117"/>
      <c r="IAW110" s="117"/>
      <c r="IAX110" s="117"/>
      <c r="IAY110" s="117"/>
      <c r="IAZ110" s="117"/>
      <c r="IBA110" s="117"/>
      <c r="IBB110" s="117"/>
      <c r="IBC110" s="117"/>
      <c r="IBD110" s="117"/>
      <c r="IBE110" s="117"/>
      <c r="IBF110" s="117"/>
      <c r="IBG110" s="117"/>
      <c r="IBH110" s="117"/>
      <c r="IBI110" s="117"/>
      <c r="IBJ110" s="117"/>
      <c r="IBK110" s="117"/>
      <c r="IBL110" s="117"/>
      <c r="IBM110" s="117"/>
      <c r="IBN110" s="117"/>
      <c r="IBO110" s="117"/>
      <c r="IBP110" s="117"/>
      <c r="IBQ110" s="117"/>
      <c r="IBR110" s="117"/>
      <c r="IBS110" s="117"/>
      <c r="IBT110" s="117"/>
      <c r="IBU110" s="117"/>
      <c r="IBV110" s="117"/>
      <c r="IBW110" s="117"/>
      <c r="IBX110" s="117"/>
      <c r="IBY110" s="117"/>
      <c r="IBZ110" s="117"/>
      <c r="ICA110" s="117"/>
      <c r="ICB110" s="117"/>
      <c r="ICC110" s="117"/>
      <c r="ICD110" s="117"/>
      <c r="ICE110" s="117"/>
      <c r="ICF110" s="117"/>
      <c r="ICG110" s="117"/>
      <c r="ICH110" s="117"/>
      <c r="ICI110" s="117"/>
      <c r="ICJ110" s="117"/>
      <c r="ICK110" s="117"/>
      <c r="ICL110" s="117"/>
      <c r="ICM110" s="117"/>
      <c r="ICN110" s="117"/>
      <c r="ICO110" s="117"/>
      <c r="ICP110" s="117"/>
      <c r="ICQ110" s="117"/>
      <c r="ICR110" s="117"/>
      <c r="ICS110" s="117"/>
      <c r="ICT110" s="117"/>
      <c r="ICU110" s="117"/>
      <c r="ICV110" s="117"/>
      <c r="ICW110" s="117"/>
      <c r="ICX110" s="117"/>
      <c r="ICY110" s="117"/>
      <c r="ICZ110" s="117"/>
      <c r="IDA110" s="117"/>
      <c r="IDB110" s="117"/>
      <c r="IDC110" s="117"/>
      <c r="IDD110" s="117"/>
      <c r="IDE110" s="117"/>
      <c r="IDF110" s="117"/>
      <c r="IDG110" s="117"/>
      <c r="IDH110" s="117"/>
      <c r="IDI110" s="117"/>
      <c r="IDJ110" s="117"/>
      <c r="IDK110" s="117"/>
      <c r="IDL110" s="117"/>
      <c r="IDM110" s="117"/>
      <c r="IDN110" s="117"/>
      <c r="IDO110" s="117"/>
      <c r="IDP110" s="117"/>
      <c r="IDQ110" s="117"/>
      <c r="IDR110" s="117"/>
      <c r="IDS110" s="117"/>
      <c r="IDT110" s="117"/>
      <c r="IDU110" s="117"/>
      <c r="IDV110" s="117"/>
      <c r="IDW110" s="117"/>
      <c r="IDX110" s="117"/>
      <c r="IDY110" s="117"/>
      <c r="IDZ110" s="117"/>
      <c r="IEA110" s="117"/>
      <c r="IEB110" s="117"/>
      <c r="IEC110" s="117"/>
      <c r="IED110" s="117"/>
      <c r="IEE110" s="117"/>
      <c r="IEF110" s="117"/>
      <c r="IEG110" s="117"/>
      <c r="IEH110" s="117"/>
      <c r="IEI110" s="117"/>
      <c r="IEJ110" s="117"/>
      <c r="IEK110" s="117"/>
      <c r="IEL110" s="117"/>
      <c r="IEM110" s="117"/>
      <c r="IEN110" s="117"/>
      <c r="IEO110" s="117"/>
      <c r="IEP110" s="117"/>
      <c r="IEQ110" s="117"/>
      <c r="IER110" s="117"/>
      <c r="IES110" s="117"/>
      <c r="IET110" s="117"/>
      <c r="IEU110" s="117"/>
      <c r="IEV110" s="117"/>
      <c r="IEW110" s="117"/>
      <c r="IEX110" s="117"/>
      <c r="IEY110" s="117"/>
      <c r="IEZ110" s="117"/>
      <c r="IFA110" s="117"/>
      <c r="IFB110" s="117"/>
      <c r="IFC110" s="117"/>
      <c r="IFD110" s="117"/>
      <c r="IFE110" s="117"/>
      <c r="IFF110" s="117"/>
      <c r="IFG110" s="117"/>
      <c r="IFH110" s="117"/>
      <c r="IFI110" s="117"/>
      <c r="IFJ110" s="117"/>
      <c r="IFK110" s="117"/>
      <c r="IFL110" s="117"/>
      <c r="IFM110" s="117"/>
      <c r="IFN110" s="117"/>
      <c r="IFO110" s="117"/>
      <c r="IFP110" s="117"/>
      <c r="IFQ110" s="117"/>
      <c r="IFR110" s="117"/>
      <c r="IFS110" s="117"/>
      <c r="IFT110" s="117"/>
      <c r="IFU110" s="117"/>
      <c r="IFV110" s="117"/>
      <c r="IFW110" s="117"/>
      <c r="IFX110" s="117"/>
      <c r="IFY110" s="117"/>
      <c r="IFZ110" s="117"/>
      <c r="IGA110" s="117"/>
      <c r="IGB110" s="117"/>
      <c r="IGC110" s="117"/>
      <c r="IGD110" s="117"/>
      <c r="IGE110" s="117"/>
      <c r="IGF110" s="117"/>
      <c r="IGG110" s="117"/>
      <c r="IGH110" s="117"/>
      <c r="IGI110" s="117"/>
      <c r="IGJ110" s="117"/>
      <c r="IGK110" s="117"/>
      <c r="IGL110" s="117"/>
      <c r="IGM110" s="117"/>
      <c r="IGN110" s="117"/>
      <c r="IGO110" s="117"/>
      <c r="IGP110" s="117"/>
      <c r="IGQ110" s="117"/>
      <c r="IGR110" s="117"/>
      <c r="IGS110" s="117"/>
      <c r="IGT110" s="117"/>
      <c r="IGU110" s="117"/>
      <c r="IGV110" s="117"/>
      <c r="IGW110" s="117"/>
      <c r="IGX110" s="117"/>
      <c r="IGY110" s="117"/>
      <c r="IGZ110" s="117"/>
      <c r="IHA110" s="117"/>
      <c r="IHB110" s="117"/>
      <c r="IHC110" s="117"/>
      <c r="IHD110" s="117"/>
      <c r="IHE110" s="117"/>
      <c r="IHF110" s="117"/>
      <c r="IHG110" s="117"/>
      <c r="IHH110" s="117"/>
      <c r="IHI110" s="117"/>
      <c r="IHJ110" s="117"/>
      <c r="IHK110" s="117"/>
      <c r="IHL110" s="117"/>
      <c r="IHM110" s="117"/>
      <c r="IHN110" s="117"/>
      <c r="IHO110" s="117"/>
      <c r="IHP110" s="117"/>
      <c r="IHQ110" s="117"/>
      <c r="IHR110" s="117"/>
      <c r="IHS110" s="117"/>
      <c r="IHT110" s="117"/>
      <c r="IHU110" s="117"/>
      <c r="IHV110" s="117"/>
      <c r="IHW110" s="117"/>
      <c r="IHX110" s="117"/>
      <c r="IHY110" s="117"/>
      <c r="IHZ110" s="117"/>
      <c r="IIA110" s="117"/>
      <c r="IIB110" s="117"/>
      <c r="IIC110" s="117"/>
      <c r="IID110" s="117"/>
      <c r="IIE110" s="117"/>
      <c r="IIF110" s="117"/>
      <c r="IIG110" s="117"/>
      <c r="IIH110" s="117"/>
      <c r="III110" s="117"/>
      <c r="IIJ110" s="117"/>
      <c r="IIK110" s="117"/>
      <c r="IIL110" s="117"/>
      <c r="IIM110" s="117"/>
      <c r="IIN110" s="117"/>
      <c r="IIO110" s="117"/>
      <c r="IIP110" s="117"/>
      <c r="IIQ110" s="117"/>
      <c r="IIR110" s="117"/>
      <c r="IIS110" s="117"/>
      <c r="IIT110" s="117"/>
      <c r="IIU110" s="117"/>
      <c r="IIV110" s="117"/>
      <c r="IIW110" s="117"/>
      <c r="IIX110" s="117"/>
      <c r="IIY110" s="117"/>
      <c r="IIZ110" s="117"/>
      <c r="IJA110" s="117"/>
      <c r="IJB110" s="117"/>
      <c r="IJC110" s="117"/>
      <c r="IJD110" s="117"/>
      <c r="IJE110" s="117"/>
      <c r="IJF110" s="117"/>
      <c r="IJG110" s="117"/>
      <c r="IJH110" s="117"/>
      <c r="IJI110" s="117"/>
      <c r="IJJ110" s="117"/>
      <c r="IJK110" s="117"/>
      <c r="IJL110" s="117"/>
      <c r="IJM110" s="117"/>
      <c r="IJN110" s="117"/>
      <c r="IJO110" s="117"/>
      <c r="IJP110" s="117"/>
      <c r="IJQ110" s="117"/>
      <c r="IJR110" s="117"/>
      <c r="IJS110" s="117"/>
      <c r="IJT110" s="117"/>
      <c r="IJU110" s="117"/>
      <c r="IJV110" s="117"/>
      <c r="IJW110" s="117"/>
      <c r="IJX110" s="117"/>
      <c r="IJY110" s="117"/>
      <c r="IJZ110" s="117"/>
      <c r="IKA110" s="117"/>
      <c r="IKB110" s="117"/>
      <c r="IKC110" s="117"/>
      <c r="IKD110" s="117"/>
      <c r="IKE110" s="117"/>
      <c r="IKF110" s="117"/>
      <c r="IKG110" s="117"/>
      <c r="IKH110" s="117"/>
      <c r="IKI110" s="117"/>
      <c r="IKJ110" s="117"/>
      <c r="IKK110" s="117"/>
      <c r="IKL110" s="117"/>
      <c r="IKM110" s="117"/>
      <c r="IKN110" s="117"/>
      <c r="IKO110" s="117"/>
      <c r="IKP110" s="117"/>
      <c r="IKQ110" s="117"/>
      <c r="IKR110" s="117"/>
      <c r="IKS110" s="117"/>
      <c r="IKT110" s="117"/>
      <c r="IKU110" s="117"/>
      <c r="IKV110" s="117"/>
      <c r="IKW110" s="117"/>
      <c r="IKX110" s="117"/>
      <c r="IKY110" s="117"/>
      <c r="IKZ110" s="117"/>
      <c r="ILA110" s="117"/>
      <c r="ILB110" s="117"/>
      <c r="ILC110" s="117"/>
      <c r="ILD110" s="117"/>
      <c r="ILE110" s="117"/>
      <c r="ILF110" s="117"/>
      <c r="ILG110" s="117"/>
      <c r="ILH110" s="117"/>
      <c r="ILI110" s="117"/>
      <c r="ILJ110" s="117"/>
      <c r="ILK110" s="117"/>
      <c r="ILL110" s="117"/>
      <c r="ILM110" s="117"/>
      <c r="ILN110" s="117"/>
      <c r="ILO110" s="117"/>
      <c r="ILP110" s="117"/>
      <c r="ILQ110" s="117"/>
      <c r="ILR110" s="117"/>
      <c r="ILS110" s="117"/>
      <c r="ILT110" s="117"/>
      <c r="ILU110" s="117"/>
      <c r="ILV110" s="117"/>
      <c r="ILW110" s="117"/>
      <c r="ILX110" s="117"/>
      <c r="ILY110" s="117"/>
      <c r="ILZ110" s="117"/>
      <c r="IMA110" s="117"/>
      <c r="IMB110" s="117"/>
      <c r="IMC110" s="117"/>
      <c r="IMD110" s="117"/>
      <c r="IME110" s="117"/>
      <c r="IMF110" s="117"/>
      <c r="IMG110" s="117"/>
      <c r="IMH110" s="117"/>
      <c r="IMI110" s="117"/>
      <c r="IMJ110" s="117"/>
      <c r="IMK110" s="117"/>
      <c r="IML110" s="117"/>
      <c r="IMM110" s="117"/>
      <c r="IMN110" s="117"/>
      <c r="IMO110" s="117"/>
      <c r="IMP110" s="117"/>
      <c r="IMQ110" s="117"/>
      <c r="IMR110" s="117"/>
      <c r="IMS110" s="117"/>
      <c r="IMT110" s="117"/>
      <c r="IMU110" s="117"/>
      <c r="IMV110" s="117"/>
      <c r="IMW110" s="117"/>
      <c r="IMX110" s="117"/>
      <c r="IMY110" s="117"/>
      <c r="IMZ110" s="117"/>
      <c r="INA110" s="117"/>
      <c r="INB110" s="117"/>
      <c r="INC110" s="117"/>
      <c r="IND110" s="117"/>
      <c r="INE110" s="117"/>
      <c r="INF110" s="117"/>
      <c r="ING110" s="117"/>
      <c r="INH110" s="117"/>
      <c r="INI110" s="117"/>
      <c r="INJ110" s="117"/>
      <c r="INK110" s="117"/>
      <c r="INL110" s="117"/>
      <c r="INM110" s="117"/>
      <c r="INN110" s="117"/>
      <c r="INO110" s="117"/>
      <c r="INP110" s="117"/>
      <c r="INQ110" s="117"/>
      <c r="INR110" s="117"/>
      <c r="INS110" s="117"/>
      <c r="INT110" s="117"/>
      <c r="INU110" s="117"/>
      <c r="INV110" s="117"/>
      <c r="INW110" s="117"/>
      <c r="INX110" s="117"/>
      <c r="INY110" s="117"/>
      <c r="INZ110" s="117"/>
      <c r="IOA110" s="117"/>
      <c r="IOB110" s="117"/>
      <c r="IOC110" s="117"/>
      <c r="IOD110" s="117"/>
      <c r="IOE110" s="117"/>
      <c r="IOF110" s="117"/>
      <c r="IOG110" s="117"/>
      <c r="IOH110" s="117"/>
      <c r="IOI110" s="117"/>
      <c r="IOJ110" s="117"/>
      <c r="IOK110" s="117"/>
      <c r="IOL110" s="117"/>
      <c r="IOM110" s="117"/>
      <c r="ION110" s="117"/>
      <c r="IOO110" s="117"/>
      <c r="IOP110" s="117"/>
      <c r="IOQ110" s="117"/>
      <c r="IOR110" s="117"/>
      <c r="IOS110" s="117"/>
      <c r="IOT110" s="117"/>
      <c r="IOU110" s="117"/>
      <c r="IOV110" s="117"/>
      <c r="IOW110" s="117"/>
      <c r="IOX110" s="117"/>
      <c r="IOY110" s="117"/>
      <c r="IOZ110" s="117"/>
      <c r="IPA110" s="117"/>
      <c r="IPB110" s="117"/>
      <c r="IPC110" s="117"/>
      <c r="IPD110" s="117"/>
      <c r="IPE110" s="117"/>
      <c r="IPF110" s="117"/>
      <c r="IPG110" s="117"/>
      <c r="IPH110" s="117"/>
      <c r="IPI110" s="117"/>
      <c r="IPJ110" s="117"/>
      <c r="IPK110" s="117"/>
      <c r="IPL110" s="117"/>
      <c r="IPM110" s="117"/>
      <c r="IPN110" s="117"/>
      <c r="IPO110" s="117"/>
      <c r="IPP110" s="117"/>
      <c r="IPQ110" s="117"/>
      <c r="IPR110" s="117"/>
      <c r="IPS110" s="117"/>
      <c r="IPT110" s="117"/>
      <c r="IPU110" s="117"/>
      <c r="IPV110" s="117"/>
      <c r="IPW110" s="117"/>
      <c r="IPX110" s="117"/>
      <c r="IPY110" s="117"/>
      <c r="IPZ110" s="117"/>
      <c r="IQA110" s="117"/>
      <c r="IQB110" s="117"/>
      <c r="IQC110" s="117"/>
      <c r="IQD110" s="117"/>
      <c r="IQE110" s="117"/>
      <c r="IQF110" s="117"/>
      <c r="IQG110" s="117"/>
      <c r="IQH110" s="117"/>
      <c r="IQI110" s="117"/>
      <c r="IQJ110" s="117"/>
      <c r="IQK110" s="117"/>
      <c r="IQL110" s="117"/>
      <c r="IQM110" s="117"/>
      <c r="IQN110" s="117"/>
      <c r="IQO110" s="117"/>
      <c r="IQP110" s="117"/>
      <c r="IQQ110" s="117"/>
      <c r="IQR110" s="117"/>
      <c r="IQS110" s="117"/>
      <c r="IQT110" s="117"/>
      <c r="IQU110" s="117"/>
      <c r="IQV110" s="117"/>
      <c r="IQW110" s="117"/>
      <c r="IQX110" s="117"/>
      <c r="IQY110" s="117"/>
      <c r="IQZ110" s="117"/>
      <c r="IRA110" s="117"/>
      <c r="IRB110" s="117"/>
      <c r="IRC110" s="117"/>
      <c r="IRD110" s="117"/>
      <c r="IRE110" s="117"/>
      <c r="IRF110" s="117"/>
      <c r="IRG110" s="117"/>
      <c r="IRH110" s="117"/>
      <c r="IRI110" s="117"/>
      <c r="IRJ110" s="117"/>
      <c r="IRK110" s="117"/>
      <c r="IRL110" s="117"/>
      <c r="IRM110" s="117"/>
      <c r="IRN110" s="117"/>
      <c r="IRO110" s="117"/>
      <c r="IRP110" s="117"/>
      <c r="IRQ110" s="117"/>
      <c r="IRR110" s="117"/>
      <c r="IRS110" s="117"/>
      <c r="IRT110" s="117"/>
      <c r="IRU110" s="117"/>
      <c r="IRV110" s="117"/>
      <c r="IRW110" s="117"/>
      <c r="IRX110" s="117"/>
      <c r="IRY110" s="117"/>
      <c r="IRZ110" s="117"/>
      <c r="ISA110" s="117"/>
      <c r="ISB110" s="117"/>
      <c r="ISC110" s="117"/>
      <c r="ISD110" s="117"/>
      <c r="ISE110" s="117"/>
      <c r="ISF110" s="117"/>
      <c r="ISG110" s="117"/>
      <c r="ISH110" s="117"/>
      <c r="ISI110" s="117"/>
      <c r="ISJ110" s="117"/>
      <c r="ISK110" s="117"/>
      <c r="ISL110" s="117"/>
      <c r="ISM110" s="117"/>
      <c r="ISN110" s="117"/>
      <c r="ISO110" s="117"/>
      <c r="ISP110" s="117"/>
      <c r="ISQ110" s="117"/>
      <c r="ISR110" s="117"/>
      <c r="ISS110" s="117"/>
      <c r="IST110" s="117"/>
      <c r="ISU110" s="117"/>
      <c r="ISV110" s="117"/>
      <c r="ISW110" s="117"/>
      <c r="ISX110" s="117"/>
      <c r="ISY110" s="117"/>
      <c r="ISZ110" s="117"/>
      <c r="ITA110" s="117"/>
      <c r="ITB110" s="117"/>
      <c r="ITC110" s="117"/>
      <c r="ITD110" s="117"/>
      <c r="ITE110" s="117"/>
      <c r="ITF110" s="117"/>
      <c r="ITG110" s="117"/>
      <c r="ITH110" s="117"/>
      <c r="ITI110" s="117"/>
      <c r="ITJ110" s="117"/>
      <c r="ITK110" s="117"/>
      <c r="ITL110" s="117"/>
      <c r="ITM110" s="117"/>
      <c r="ITN110" s="117"/>
      <c r="ITO110" s="117"/>
      <c r="ITP110" s="117"/>
      <c r="ITQ110" s="117"/>
      <c r="ITR110" s="117"/>
      <c r="ITS110" s="117"/>
      <c r="ITT110" s="117"/>
      <c r="ITU110" s="117"/>
      <c r="ITV110" s="117"/>
      <c r="ITW110" s="117"/>
      <c r="ITX110" s="117"/>
      <c r="ITY110" s="117"/>
      <c r="ITZ110" s="117"/>
      <c r="IUA110" s="117"/>
      <c r="IUB110" s="117"/>
      <c r="IUC110" s="117"/>
      <c r="IUD110" s="117"/>
      <c r="IUE110" s="117"/>
      <c r="IUF110" s="117"/>
      <c r="IUG110" s="117"/>
      <c r="IUH110" s="117"/>
      <c r="IUI110" s="117"/>
      <c r="IUJ110" s="117"/>
      <c r="IUK110" s="117"/>
      <c r="IUL110" s="117"/>
      <c r="IUM110" s="117"/>
      <c r="IUN110" s="117"/>
      <c r="IUO110" s="117"/>
      <c r="IUP110" s="117"/>
      <c r="IUQ110" s="117"/>
      <c r="IUR110" s="117"/>
      <c r="IUS110" s="117"/>
      <c r="IUT110" s="117"/>
      <c r="IUU110" s="117"/>
      <c r="IUV110" s="117"/>
      <c r="IUW110" s="117"/>
      <c r="IUX110" s="117"/>
      <c r="IUY110" s="117"/>
      <c r="IUZ110" s="117"/>
      <c r="IVA110" s="117"/>
      <c r="IVB110" s="117"/>
      <c r="IVC110" s="117"/>
      <c r="IVD110" s="117"/>
      <c r="IVE110" s="117"/>
      <c r="IVF110" s="117"/>
      <c r="IVG110" s="117"/>
      <c r="IVH110" s="117"/>
      <c r="IVI110" s="117"/>
      <c r="IVJ110" s="117"/>
      <c r="IVK110" s="117"/>
      <c r="IVL110" s="117"/>
      <c r="IVM110" s="117"/>
      <c r="IVN110" s="117"/>
      <c r="IVO110" s="117"/>
      <c r="IVP110" s="117"/>
      <c r="IVQ110" s="117"/>
      <c r="IVR110" s="117"/>
      <c r="IVS110" s="117"/>
      <c r="IVT110" s="117"/>
      <c r="IVU110" s="117"/>
      <c r="IVV110" s="117"/>
      <c r="IVW110" s="117"/>
      <c r="IVX110" s="117"/>
      <c r="IVY110" s="117"/>
      <c r="IVZ110" s="117"/>
      <c r="IWA110" s="117"/>
      <c r="IWB110" s="117"/>
      <c r="IWC110" s="117"/>
      <c r="IWD110" s="117"/>
      <c r="IWE110" s="117"/>
      <c r="IWF110" s="117"/>
      <c r="IWG110" s="117"/>
      <c r="IWH110" s="117"/>
      <c r="IWI110" s="117"/>
      <c r="IWJ110" s="117"/>
      <c r="IWK110" s="117"/>
      <c r="IWL110" s="117"/>
      <c r="IWM110" s="117"/>
      <c r="IWN110" s="117"/>
      <c r="IWO110" s="117"/>
      <c r="IWP110" s="117"/>
      <c r="IWQ110" s="117"/>
      <c r="IWR110" s="117"/>
      <c r="IWS110" s="117"/>
      <c r="IWT110" s="117"/>
      <c r="IWU110" s="117"/>
      <c r="IWV110" s="117"/>
      <c r="IWW110" s="117"/>
      <c r="IWX110" s="117"/>
      <c r="IWY110" s="117"/>
      <c r="IWZ110" s="117"/>
      <c r="IXA110" s="117"/>
      <c r="IXB110" s="117"/>
      <c r="IXC110" s="117"/>
      <c r="IXD110" s="117"/>
      <c r="IXE110" s="117"/>
      <c r="IXF110" s="117"/>
      <c r="IXG110" s="117"/>
      <c r="IXH110" s="117"/>
      <c r="IXI110" s="117"/>
      <c r="IXJ110" s="117"/>
      <c r="IXK110" s="117"/>
      <c r="IXL110" s="117"/>
      <c r="IXM110" s="117"/>
      <c r="IXN110" s="117"/>
      <c r="IXO110" s="117"/>
      <c r="IXP110" s="117"/>
      <c r="IXQ110" s="117"/>
      <c r="IXR110" s="117"/>
      <c r="IXS110" s="117"/>
      <c r="IXT110" s="117"/>
      <c r="IXU110" s="117"/>
      <c r="IXV110" s="117"/>
      <c r="IXW110" s="117"/>
      <c r="IXX110" s="117"/>
      <c r="IXY110" s="117"/>
      <c r="IXZ110" s="117"/>
      <c r="IYA110" s="117"/>
      <c r="IYB110" s="117"/>
      <c r="IYC110" s="117"/>
      <c r="IYD110" s="117"/>
      <c r="IYE110" s="117"/>
      <c r="IYF110" s="117"/>
      <c r="IYG110" s="117"/>
      <c r="IYH110" s="117"/>
      <c r="IYI110" s="117"/>
      <c r="IYJ110" s="117"/>
      <c r="IYK110" s="117"/>
      <c r="IYL110" s="117"/>
      <c r="IYM110" s="117"/>
      <c r="IYN110" s="117"/>
      <c r="IYO110" s="117"/>
      <c r="IYP110" s="117"/>
      <c r="IYQ110" s="117"/>
      <c r="IYR110" s="117"/>
      <c r="IYS110" s="117"/>
      <c r="IYT110" s="117"/>
      <c r="IYU110" s="117"/>
      <c r="IYV110" s="117"/>
      <c r="IYW110" s="117"/>
      <c r="IYX110" s="117"/>
      <c r="IYY110" s="117"/>
      <c r="IYZ110" s="117"/>
      <c r="IZA110" s="117"/>
      <c r="IZB110" s="117"/>
      <c r="IZC110" s="117"/>
      <c r="IZD110" s="117"/>
      <c r="IZE110" s="117"/>
      <c r="IZF110" s="117"/>
      <c r="IZG110" s="117"/>
      <c r="IZH110" s="117"/>
      <c r="IZI110" s="117"/>
      <c r="IZJ110" s="117"/>
      <c r="IZK110" s="117"/>
      <c r="IZL110" s="117"/>
      <c r="IZM110" s="117"/>
      <c r="IZN110" s="117"/>
      <c r="IZO110" s="117"/>
      <c r="IZP110" s="117"/>
      <c r="IZQ110" s="117"/>
      <c r="IZR110" s="117"/>
      <c r="IZS110" s="117"/>
      <c r="IZT110" s="117"/>
      <c r="IZU110" s="117"/>
      <c r="IZV110" s="117"/>
      <c r="IZW110" s="117"/>
      <c r="IZX110" s="117"/>
      <c r="IZY110" s="117"/>
      <c r="IZZ110" s="117"/>
      <c r="JAA110" s="117"/>
      <c r="JAB110" s="117"/>
      <c r="JAC110" s="117"/>
      <c r="JAD110" s="117"/>
      <c r="JAE110" s="117"/>
      <c r="JAF110" s="117"/>
      <c r="JAG110" s="117"/>
      <c r="JAH110" s="117"/>
      <c r="JAI110" s="117"/>
      <c r="JAJ110" s="117"/>
      <c r="JAK110" s="117"/>
      <c r="JAL110" s="117"/>
      <c r="JAM110" s="117"/>
      <c r="JAN110" s="117"/>
      <c r="JAO110" s="117"/>
      <c r="JAP110" s="117"/>
      <c r="JAQ110" s="117"/>
      <c r="JAR110" s="117"/>
      <c r="JAS110" s="117"/>
      <c r="JAT110" s="117"/>
      <c r="JAU110" s="117"/>
      <c r="JAV110" s="117"/>
      <c r="JAW110" s="117"/>
      <c r="JAX110" s="117"/>
      <c r="JAY110" s="117"/>
      <c r="JAZ110" s="117"/>
      <c r="JBA110" s="117"/>
      <c r="JBB110" s="117"/>
      <c r="JBC110" s="117"/>
      <c r="JBD110" s="117"/>
      <c r="JBE110" s="117"/>
      <c r="JBF110" s="117"/>
      <c r="JBG110" s="117"/>
      <c r="JBH110" s="117"/>
      <c r="JBI110" s="117"/>
      <c r="JBJ110" s="117"/>
      <c r="JBK110" s="117"/>
      <c r="JBL110" s="117"/>
      <c r="JBM110" s="117"/>
      <c r="JBN110" s="117"/>
      <c r="JBO110" s="117"/>
      <c r="JBP110" s="117"/>
      <c r="JBQ110" s="117"/>
      <c r="JBR110" s="117"/>
      <c r="JBS110" s="117"/>
      <c r="JBT110" s="117"/>
      <c r="JBU110" s="117"/>
      <c r="JBV110" s="117"/>
      <c r="JBW110" s="117"/>
      <c r="JBX110" s="117"/>
      <c r="JBY110" s="117"/>
      <c r="JBZ110" s="117"/>
      <c r="JCA110" s="117"/>
      <c r="JCB110" s="117"/>
      <c r="JCC110" s="117"/>
      <c r="JCD110" s="117"/>
      <c r="JCE110" s="117"/>
      <c r="JCF110" s="117"/>
      <c r="JCG110" s="117"/>
      <c r="JCH110" s="117"/>
      <c r="JCI110" s="117"/>
      <c r="JCJ110" s="117"/>
      <c r="JCK110" s="117"/>
      <c r="JCL110" s="117"/>
      <c r="JCM110" s="117"/>
      <c r="JCN110" s="117"/>
      <c r="JCO110" s="117"/>
      <c r="JCP110" s="117"/>
      <c r="JCQ110" s="117"/>
      <c r="JCR110" s="117"/>
      <c r="JCS110" s="117"/>
      <c r="JCT110" s="117"/>
      <c r="JCU110" s="117"/>
      <c r="JCV110" s="117"/>
      <c r="JCW110" s="117"/>
      <c r="JCX110" s="117"/>
      <c r="JCY110" s="117"/>
      <c r="JCZ110" s="117"/>
      <c r="JDA110" s="117"/>
      <c r="JDB110" s="117"/>
      <c r="JDC110" s="117"/>
      <c r="JDD110" s="117"/>
      <c r="JDE110" s="117"/>
      <c r="JDF110" s="117"/>
      <c r="JDG110" s="117"/>
      <c r="JDH110" s="117"/>
      <c r="JDI110" s="117"/>
      <c r="JDJ110" s="117"/>
      <c r="JDK110" s="117"/>
      <c r="JDL110" s="117"/>
      <c r="JDM110" s="117"/>
      <c r="JDN110" s="117"/>
      <c r="JDO110" s="117"/>
      <c r="JDP110" s="117"/>
      <c r="JDQ110" s="117"/>
      <c r="JDR110" s="117"/>
      <c r="JDS110" s="117"/>
      <c r="JDT110" s="117"/>
      <c r="JDU110" s="117"/>
      <c r="JDV110" s="117"/>
      <c r="JDW110" s="117"/>
      <c r="JDX110" s="117"/>
      <c r="JDY110" s="117"/>
      <c r="JDZ110" s="117"/>
      <c r="JEA110" s="117"/>
      <c r="JEB110" s="117"/>
      <c r="JEC110" s="117"/>
      <c r="JED110" s="117"/>
      <c r="JEE110" s="117"/>
      <c r="JEF110" s="117"/>
      <c r="JEG110" s="117"/>
      <c r="JEH110" s="117"/>
      <c r="JEI110" s="117"/>
      <c r="JEJ110" s="117"/>
      <c r="JEK110" s="117"/>
      <c r="JEL110" s="117"/>
      <c r="JEM110" s="117"/>
      <c r="JEN110" s="117"/>
      <c r="JEO110" s="117"/>
      <c r="JEP110" s="117"/>
      <c r="JEQ110" s="117"/>
      <c r="JER110" s="117"/>
      <c r="JES110" s="117"/>
      <c r="JET110" s="117"/>
      <c r="JEU110" s="117"/>
      <c r="JEV110" s="117"/>
      <c r="JEW110" s="117"/>
      <c r="JEX110" s="117"/>
      <c r="JEY110" s="117"/>
      <c r="JEZ110" s="117"/>
      <c r="JFA110" s="117"/>
      <c r="JFB110" s="117"/>
      <c r="JFC110" s="117"/>
      <c r="JFD110" s="117"/>
      <c r="JFE110" s="117"/>
      <c r="JFF110" s="117"/>
      <c r="JFG110" s="117"/>
      <c r="JFH110" s="117"/>
      <c r="JFI110" s="117"/>
      <c r="JFJ110" s="117"/>
      <c r="JFK110" s="117"/>
      <c r="JFL110" s="117"/>
      <c r="JFM110" s="117"/>
      <c r="JFN110" s="117"/>
      <c r="JFO110" s="117"/>
      <c r="JFP110" s="117"/>
      <c r="JFQ110" s="117"/>
      <c r="JFR110" s="117"/>
      <c r="JFS110" s="117"/>
      <c r="JFT110" s="117"/>
      <c r="JFU110" s="117"/>
      <c r="JFV110" s="117"/>
      <c r="JFW110" s="117"/>
      <c r="JFX110" s="117"/>
      <c r="JFY110" s="117"/>
      <c r="JFZ110" s="117"/>
      <c r="JGA110" s="117"/>
      <c r="JGB110" s="117"/>
      <c r="JGC110" s="117"/>
      <c r="JGD110" s="117"/>
      <c r="JGE110" s="117"/>
      <c r="JGF110" s="117"/>
      <c r="JGG110" s="117"/>
      <c r="JGH110" s="117"/>
      <c r="JGI110" s="117"/>
      <c r="JGJ110" s="117"/>
      <c r="JGK110" s="117"/>
      <c r="JGL110" s="117"/>
      <c r="JGM110" s="117"/>
      <c r="JGN110" s="117"/>
      <c r="JGO110" s="117"/>
      <c r="JGP110" s="117"/>
      <c r="JGQ110" s="117"/>
      <c r="JGR110" s="117"/>
      <c r="JGS110" s="117"/>
      <c r="JGT110" s="117"/>
      <c r="JGU110" s="117"/>
      <c r="JGV110" s="117"/>
      <c r="JGW110" s="117"/>
      <c r="JGX110" s="117"/>
      <c r="JGY110" s="117"/>
      <c r="JGZ110" s="117"/>
      <c r="JHA110" s="117"/>
      <c r="JHB110" s="117"/>
      <c r="JHC110" s="117"/>
      <c r="JHD110" s="117"/>
      <c r="JHE110" s="117"/>
      <c r="JHF110" s="117"/>
      <c r="JHG110" s="117"/>
      <c r="JHH110" s="117"/>
      <c r="JHI110" s="117"/>
      <c r="JHJ110" s="117"/>
      <c r="JHK110" s="117"/>
      <c r="JHL110" s="117"/>
      <c r="JHM110" s="117"/>
      <c r="JHN110" s="117"/>
      <c r="JHO110" s="117"/>
      <c r="JHP110" s="117"/>
      <c r="JHQ110" s="117"/>
      <c r="JHR110" s="117"/>
      <c r="JHS110" s="117"/>
      <c r="JHT110" s="117"/>
      <c r="JHU110" s="117"/>
      <c r="JHV110" s="117"/>
      <c r="JHW110" s="117"/>
      <c r="JHX110" s="117"/>
      <c r="JHY110" s="117"/>
      <c r="JHZ110" s="117"/>
      <c r="JIA110" s="117"/>
      <c r="JIB110" s="117"/>
      <c r="JIC110" s="117"/>
      <c r="JID110" s="117"/>
      <c r="JIE110" s="117"/>
      <c r="JIF110" s="117"/>
      <c r="JIG110" s="117"/>
      <c r="JIH110" s="117"/>
      <c r="JII110" s="117"/>
      <c r="JIJ110" s="117"/>
      <c r="JIK110" s="117"/>
      <c r="JIL110" s="117"/>
      <c r="JIM110" s="117"/>
      <c r="JIN110" s="117"/>
      <c r="JIO110" s="117"/>
      <c r="JIP110" s="117"/>
      <c r="JIQ110" s="117"/>
      <c r="JIR110" s="117"/>
      <c r="JIS110" s="117"/>
      <c r="JIT110" s="117"/>
      <c r="JIU110" s="117"/>
      <c r="JIV110" s="117"/>
      <c r="JIW110" s="117"/>
      <c r="JIX110" s="117"/>
      <c r="JIY110" s="117"/>
      <c r="JIZ110" s="117"/>
      <c r="JJA110" s="117"/>
      <c r="JJB110" s="117"/>
      <c r="JJC110" s="117"/>
      <c r="JJD110" s="117"/>
      <c r="JJE110" s="117"/>
      <c r="JJF110" s="117"/>
      <c r="JJG110" s="117"/>
      <c r="JJH110" s="117"/>
      <c r="JJI110" s="117"/>
      <c r="JJJ110" s="117"/>
      <c r="JJK110" s="117"/>
      <c r="JJL110" s="117"/>
      <c r="JJM110" s="117"/>
      <c r="JJN110" s="117"/>
      <c r="JJO110" s="117"/>
      <c r="JJP110" s="117"/>
      <c r="JJQ110" s="117"/>
      <c r="JJR110" s="117"/>
      <c r="JJS110" s="117"/>
      <c r="JJT110" s="117"/>
      <c r="JJU110" s="117"/>
      <c r="JJV110" s="117"/>
      <c r="JJW110" s="117"/>
      <c r="JJX110" s="117"/>
      <c r="JJY110" s="117"/>
      <c r="JJZ110" s="117"/>
      <c r="JKA110" s="117"/>
      <c r="JKB110" s="117"/>
      <c r="JKC110" s="117"/>
      <c r="JKD110" s="117"/>
      <c r="JKE110" s="117"/>
      <c r="JKF110" s="117"/>
      <c r="JKG110" s="117"/>
      <c r="JKH110" s="117"/>
      <c r="JKI110" s="117"/>
      <c r="JKJ110" s="117"/>
      <c r="JKK110" s="117"/>
      <c r="JKL110" s="117"/>
      <c r="JKM110" s="117"/>
      <c r="JKN110" s="117"/>
      <c r="JKO110" s="117"/>
      <c r="JKP110" s="117"/>
      <c r="JKQ110" s="117"/>
      <c r="JKR110" s="117"/>
      <c r="JKS110" s="117"/>
      <c r="JKT110" s="117"/>
      <c r="JKU110" s="117"/>
      <c r="JKV110" s="117"/>
      <c r="JKW110" s="117"/>
      <c r="JKX110" s="117"/>
      <c r="JKY110" s="117"/>
      <c r="JKZ110" s="117"/>
      <c r="JLA110" s="117"/>
      <c r="JLB110" s="117"/>
      <c r="JLC110" s="117"/>
      <c r="JLD110" s="117"/>
      <c r="JLE110" s="117"/>
      <c r="JLF110" s="117"/>
      <c r="JLG110" s="117"/>
      <c r="JLH110" s="117"/>
      <c r="JLI110" s="117"/>
      <c r="JLJ110" s="117"/>
      <c r="JLK110" s="117"/>
      <c r="JLL110" s="117"/>
      <c r="JLM110" s="117"/>
      <c r="JLN110" s="117"/>
      <c r="JLO110" s="117"/>
      <c r="JLP110" s="117"/>
      <c r="JLQ110" s="117"/>
      <c r="JLR110" s="117"/>
      <c r="JLS110" s="117"/>
      <c r="JLT110" s="117"/>
      <c r="JLU110" s="117"/>
      <c r="JLV110" s="117"/>
      <c r="JLW110" s="117"/>
      <c r="JLX110" s="117"/>
      <c r="JLY110" s="117"/>
      <c r="JLZ110" s="117"/>
      <c r="JMA110" s="117"/>
      <c r="JMB110" s="117"/>
      <c r="JMC110" s="117"/>
      <c r="JMD110" s="117"/>
      <c r="JME110" s="117"/>
      <c r="JMF110" s="117"/>
      <c r="JMG110" s="117"/>
      <c r="JMH110" s="117"/>
      <c r="JMI110" s="117"/>
      <c r="JMJ110" s="117"/>
      <c r="JMK110" s="117"/>
      <c r="JML110" s="117"/>
      <c r="JMM110" s="117"/>
      <c r="JMN110" s="117"/>
      <c r="JMO110" s="117"/>
      <c r="JMP110" s="117"/>
      <c r="JMQ110" s="117"/>
      <c r="JMR110" s="117"/>
      <c r="JMS110" s="117"/>
      <c r="JMT110" s="117"/>
      <c r="JMU110" s="117"/>
      <c r="JMV110" s="117"/>
      <c r="JMW110" s="117"/>
      <c r="JMX110" s="117"/>
      <c r="JMY110" s="117"/>
      <c r="JMZ110" s="117"/>
      <c r="JNA110" s="117"/>
      <c r="JNB110" s="117"/>
      <c r="JNC110" s="117"/>
      <c r="JND110" s="117"/>
      <c r="JNE110" s="117"/>
      <c r="JNF110" s="117"/>
      <c r="JNG110" s="117"/>
      <c r="JNH110" s="117"/>
      <c r="JNI110" s="117"/>
      <c r="JNJ110" s="117"/>
      <c r="JNK110" s="117"/>
      <c r="JNL110" s="117"/>
      <c r="JNM110" s="117"/>
      <c r="JNN110" s="117"/>
      <c r="JNO110" s="117"/>
      <c r="JNP110" s="117"/>
      <c r="JNQ110" s="117"/>
      <c r="JNR110" s="117"/>
      <c r="JNS110" s="117"/>
      <c r="JNT110" s="117"/>
      <c r="JNU110" s="117"/>
      <c r="JNV110" s="117"/>
      <c r="JNW110" s="117"/>
      <c r="JNX110" s="117"/>
      <c r="JNY110" s="117"/>
      <c r="JNZ110" s="117"/>
      <c r="JOA110" s="117"/>
      <c r="JOB110" s="117"/>
      <c r="JOC110" s="117"/>
      <c r="JOD110" s="117"/>
      <c r="JOE110" s="117"/>
      <c r="JOF110" s="117"/>
      <c r="JOG110" s="117"/>
      <c r="JOH110" s="117"/>
      <c r="JOI110" s="117"/>
      <c r="JOJ110" s="117"/>
      <c r="JOK110" s="117"/>
      <c r="JOL110" s="117"/>
      <c r="JOM110" s="117"/>
      <c r="JON110" s="117"/>
      <c r="JOO110" s="117"/>
      <c r="JOP110" s="117"/>
      <c r="JOQ110" s="117"/>
      <c r="JOR110" s="117"/>
      <c r="JOS110" s="117"/>
      <c r="JOT110" s="117"/>
      <c r="JOU110" s="117"/>
      <c r="JOV110" s="117"/>
      <c r="JOW110" s="117"/>
      <c r="JOX110" s="117"/>
      <c r="JOY110" s="117"/>
      <c r="JOZ110" s="117"/>
      <c r="JPA110" s="117"/>
      <c r="JPB110" s="117"/>
      <c r="JPC110" s="117"/>
      <c r="JPD110" s="117"/>
      <c r="JPE110" s="117"/>
      <c r="JPF110" s="117"/>
      <c r="JPG110" s="117"/>
      <c r="JPH110" s="117"/>
      <c r="JPI110" s="117"/>
      <c r="JPJ110" s="117"/>
      <c r="JPK110" s="117"/>
      <c r="JPL110" s="117"/>
      <c r="JPM110" s="117"/>
      <c r="JPN110" s="117"/>
      <c r="JPO110" s="117"/>
      <c r="JPP110" s="117"/>
      <c r="JPQ110" s="117"/>
      <c r="JPR110" s="117"/>
      <c r="JPS110" s="117"/>
      <c r="JPT110" s="117"/>
      <c r="JPU110" s="117"/>
      <c r="JPV110" s="117"/>
      <c r="JPW110" s="117"/>
      <c r="JPX110" s="117"/>
      <c r="JPY110" s="117"/>
      <c r="JPZ110" s="117"/>
      <c r="JQA110" s="117"/>
      <c r="JQB110" s="117"/>
      <c r="JQC110" s="117"/>
      <c r="JQD110" s="117"/>
      <c r="JQE110" s="117"/>
      <c r="JQF110" s="117"/>
      <c r="JQG110" s="117"/>
      <c r="JQH110" s="117"/>
      <c r="JQI110" s="117"/>
      <c r="JQJ110" s="117"/>
      <c r="JQK110" s="117"/>
      <c r="JQL110" s="117"/>
      <c r="JQM110" s="117"/>
      <c r="JQN110" s="117"/>
      <c r="JQO110" s="117"/>
      <c r="JQP110" s="117"/>
      <c r="JQQ110" s="117"/>
      <c r="JQR110" s="117"/>
      <c r="JQS110" s="117"/>
      <c r="JQT110" s="117"/>
      <c r="JQU110" s="117"/>
      <c r="JQV110" s="117"/>
      <c r="JQW110" s="117"/>
      <c r="JQX110" s="117"/>
      <c r="JQY110" s="117"/>
      <c r="JQZ110" s="117"/>
      <c r="JRA110" s="117"/>
      <c r="JRB110" s="117"/>
      <c r="JRC110" s="117"/>
      <c r="JRD110" s="117"/>
      <c r="JRE110" s="117"/>
      <c r="JRF110" s="117"/>
      <c r="JRG110" s="117"/>
      <c r="JRH110" s="117"/>
      <c r="JRI110" s="117"/>
      <c r="JRJ110" s="117"/>
      <c r="JRK110" s="117"/>
      <c r="JRL110" s="117"/>
      <c r="JRM110" s="117"/>
      <c r="JRN110" s="117"/>
      <c r="JRO110" s="117"/>
      <c r="JRP110" s="117"/>
      <c r="JRQ110" s="117"/>
      <c r="JRR110" s="117"/>
      <c r="JRS110" s="117"/>
      <c r="JRT110" s="117"/>
      <c r="JRU110" s="117"/>
      <c r="JRV110" s="117"/>
      <c r="JRW110" s="117"/>
      <c r="JRX110" s="117"/>
      <c r="JRY110" s="117"/>
      <c r="JRZ110" s="117"/>
      <c r="JSA110" s="117"/>
      <c r="JSB110" s="117"/>
      <c r="JSC110" s="117"/>
      <c r="JSD110" s="117"/>
      <c r="JSE110" s="117"/>
      <c r="JSF110" s="117"/>
      <c r="JSG110" s="117"/>
      <c r="JSH110" s="117"/>
      <c r="JSI110" s="117"/>
      <c r="JSJ110" s="117"/>
      <c r="JSK110" s="117"/>
      <c r="JSL110" s="117"/>
      <c r="JSM110" s="117"/>
      <c r="JSN110" s="117"/>
      <c r="JSO110" s="117"/>
      <c r="JSP110" s="117"/>
      <c r="JSQ110" s="117"/>
      <c r="JSR110" s="117"/>
      <c r="JSS110" s="117"/>
      <c r="JST110" s="117"/>
      <c r="JSU110" s="117"/>
      <c r="JSV110" s="117"/>
      <c r="JSW110" s="117"/>
      <c r="JSX110" s="117"/>
      <c r="JSY110" s="117"/>
      <c r="JSZ110" s="117"/>
      <c r="JTA110" s="117"/>
      <c r="JTB110" s="117"/>
      <c r="JTC110" s="117"/>
      <c r="JTD110" s="117"/>
      <c r="JTE110" s="117"/>
      <c r="JTF110" s="117"/>
      <c r="JTG110" s="117"/>
      <c r="JTH110" s="117"/>
      <c r="JTI110" s="117"/>
      <c r="JTJ110" s="117"/>
      <c r="JTK110" s="117"/>
      <c r="JTL110" s="117"/>
      <c r="JTM110" s="117"/>
      <c r="JTN110" s="117"/>
      <c r="JTO110" s="117"/>
      <c r="JTP110" s="117"/>
      <c r="JTQ110" s="117"/>
      <c r="JTR110" s="117"/>
      <c r="JTS110" s="117"/>
      <c r="JTT110" s="117"/>
      <c r="JTU110" s="117"/>
      <c r="JTV110" s="117"/>
      <c r="JTW110" s="117"/>
      <c r="JTX110" s="117"/>
      <c r="JTY110" s="117"/>
      <c r="JTZ110" s="117"/>
      <c r="JUA110" s="117"/>
      <c r="JUB110" s="117"/>
      <c r="JUC110" s="117"/>
      <c r="JUD110" s="117"/>
      <c r="JUE110" s="117"/>
      <c r="JUF110" s="117"/>
      <c r="JUG110" s="117"/>
      <c r="JUH110" s="117"/>
      <c r="JUI110" s="117"/>
      <c r="JUJ110" s="117"/>
      <c r="JUK110" s="117"/>
      <c r="JUL110" s="117"/>
      <c r="JUM110" s="117"/>
      <c r="JUN110" s="117"/>
      <c r="JUO110" s="117"/>
      <c r="JUP110" s="117"/>
      <c r="JUQ110" s="117"/>
      <c r="JUR110" s="117"/>
      <c r="JUS110" s="117"/>
      <c r="JUT110" s="117"/>
      <c r="JUU110" s="117"/>
      <c r="JUV110" s="117"/>
      <c r="JUW110" s="117"/>
      <c r="JUX110" s="117"/>
      <c r="JUY110" s="117"/>
      <c r="JUZ110" s="117"/>
      <c r="JVA110" s="117"/>
      <c r="JVB110" s="117"/>
      <c r="JVC110" s="117"/>
      <c r="JVD110" s="117"/>
      <c r="JVE110" s="117"/>
      <c r="JVF110" s="117"/>
      <c r="JVG110" s="117"/>
      <c r="JVH110" s="117"/>
      <c r="JVI110" s="117"/>
      <c r="JVJ110" s="117"/>
      <c r="JVK110" s="117"/>
      <c r="JVL110" s="117"/>
      <c r="JVM110" s="117"/>
      <c r="JVN110" s="117"/>
      <c r="JVO110" s="117"/>
      <c r="JVP110" s="117"/>
      <c r="JVQ110" s="117"/>
      <c r="JVR110" s="117"/>
      <c r="JVS110" s="117"/>
      <c r="JVT110" s="117"/>
      <c r="JVU110" s="117"/>
      <c r="JVV110" s="117"/>
      <c r="JVW110" s="117"/>
      <c r="JVX110" s="117"/>
      <c r="JVY110" s="117"/>
      <c r="JVZ110" s="117"/>
      <c r="JWA110" s="117"/>
      <c r="JWB110" s="117"/>
      <c r="JWC110" s="117"/>
      <c r="JWD110" s="117"/>
      <c r="JWE110" s="117"/>
      <c r="JWF110" s="117"/>
      <c r="JWG110" s="117"/>
      <c r="JWH110" s="117"/>
      <c r="JWI110" s="117"/>
      <c r="JWJ110" s="117"/>
      <c r="JWK110" s="117"/>
      <c r="JWL110" s="117"/>
      <c r="JWM110" s="117"/>
      <c r="JWN110" s="117"/>
      <c r="JWO110" s="117"/>
      <c r="JWP110" s="117"/>
      <c r="JWQ110" s="117"/>
      <c r="JWR110" s="117"/>
      <c r="JWS110" s="117"/>
      <c r="JWT110" s="117"/>
      <c r="JWU110" s="117"/>
      <c r="JWV110" s="117"/>
      <c r="JWW110" s="117"/>
      <c r="JWX110" s="117"/>
      <c r="JWY110" s="117"/>
      <c r="JWZ110" s="117"/>
      <c r="JXA110" s="117"/>
      <c r="JXB110" s="117"/>
      <c r="JXC110" s="117"/>
      <c r="JXD110" s="117"/>
      <c r="JXE110" s="117"/>
      <c r="JXF110" s="117"/>
      <c r="JXG110" s="117"/>
      <c r="JXH110" s="117"/>
      <c r="JXI110" s="117"/>
      <c r="JXJ110" s="117"/>
      <c r="JXK110" s="117"/>
      <c r="JXL110" s="117"/>
      <c r="JXM110" s="117"/>
      <c r="JXN110" s="117"/>
      <c r="JXO110" s="117"/>
      <c r="JXP110" s="117"/>
      <c r="JXQ110" s="117"/>
      <c r="JXR110" s="117"/>
      <c r="JXS110" s="117"/>
      <c r="JXT110" s="117"/>
      <c r="JXU110" s="117"/>
      <c r="JXV110" s="117"/>
      <c r="JXW110" s="117"/>
      <c r="JXX110" s="117"/>
      <c r="JXY110" s="117"/>
      <c r="JXZ110" s="117"/>
      <c r="JYA110" s="117"/>
      <c r="JYB110" s="117"/>
      <c r="JYC110" s="117"/>
      <c r="JYD110" s="117"/>
      <c r="JYE110" s="117"/>
      <c r="JYF110" s="117"/>
      <c r="JYG110" s="117"/>
      <c r="JYH110" s="117"/>
      <c r="JYI110" s="117"/>
      <c r="JYJ110" s="117"/>
      <c r="JYK110" s="117"/>
      <c r="JYL110" s="117"/>
      <c r="JYM110" s="117"/>
      <c r="JYN110" s="117"/>
      <c r="JYO110" s="117"/>
      <c r="JYP110" s="117"/>
      <c r="JYQ110" s="117"/>
      <c r="JYR110" s="117"/>
      <c r="JYS110" s="117"/>
      <c r="JYT110" s="117"/>
      <c r="JYU110" s="117"/>
      <c r="JYV110" s="117"/>
      <c r="JYW110" s="117"/>
      <c r="JYX110" s="117"/>
      <c r="JYY110" s="117"/>
      <c r="JYZ110" s="117"/>
      <c r="JZA110" s="117"/>
      <c r="JZB110" s="117"/>
      <c r="JZC110" s="117"/>
      <c r="JZD110" s="117"/>
      <c r="JZE110" s="117"/>
      <c r="JZF110" s="117"/>
      <c r="JZG110" s="117"/>
      <c r="JZH110" s="117"/>
      <c r="JZI110" s="117"/>
      <c r="JZJ110" s="117"/>
      <c r="JZK110" s="117"/>
      <c r="JZL110" s="117"/>
      <c r="JZM110" s="117"/>
      <c r="JZN110" s="117"/>
      <c r="JZO110" s="117"/>
      <c r="JZP110" s="117"/>
      <c r="JZQ110" s="117"/>
      <c r="JZR110" s="117"/>
      <c r="JZS110" s="117"/>
      <c r="JZT110" s="117"/>
      <c r="JZU110" s="117"/>
      <c r="JZV110" s="117"/>
      <c r="JZW110" s="117"/>
      <c r="JZX110" s="117"/>
      <c r="JZY110" s="117"/>
      <c r="JZZ110" s="117"/>
      <c r="KAA110" s="117"/>
      <c r="KAB110" s="117"/>
      <c r="KAC110" s="117"/>
      <c r="KAD110" s="117"/>
      <c r="KAE110" s="117"/>
      <c r="KAF110" s="117"/>
      <c r="KAG110" s="117"/>
      <c r="KAH110" s="117"/>
      <c r="KAI110" s="117"/>
      <c r="KAJ110" s="117"/>
      <c r="KAK110" s="117"/>
      <c r="KAL110" s="117"/>
      <c r="KAM110" s="117"/>
      <c r="KAN110" s="117"/>
      <c r="KAO110" s="117"/>
      <c r="KAP110" s="117"/>
      <c r="KAQ110" s="117"/>
      <c r="KAR110" s="117"/>
      <c r="KAS110" s="117"/>
      <c r="KAT110" s="117"/>
      <c r="KAU110" s="117"/>
      <c r="KAV110" s="117"/>
      <c r="KAW110" s="117"/>
      <c r="KAX110" s="117"/>
      <c r="KAY110" s="117"/>
      <c r="KAZ110" s="117"/>
      <c r="KBA110" s="117"/>
      <c r="KBB110" s="117"/>
      <c r="KBC110" s="117"/>
      <c r="KBD110" s="117"/>
      <c r="KBE110" s="117"/>
      <c r="KBF110" s="117"/>
      <c r="KBG110" s="117"/>
      <c r="KBH110" s="117"/>
      <c r="KBI110" s="117"/>
      <c r="KBJ110" s="117"/>
      <c r="KBK110" s="117"/>
      <c r="KBL110" s="117"/>
      <c r="KBM110" s="117"/>
      <c r="KBN110" s="117"/>
      <c r="KBO110" s="117"/>
      <c r="KBP110" s="117"/>
      <c r="KBQ110" s="117"/>
      <c r="KBR110" s="117"/>
      <c r="KBS110" s="117"/>
      <c r="KBT110" s="117"/>
      <c r="KBU110" s="117"/>
      <c r="KBV110" s="117"/>
      <c r="KBW110" s="117"/>
      <c r="KBX110" s="117"/>
      <c r="KBY110" s="117"/>
      <c r="KBZ110" s="117"/>
      <c r="KCA110" s="117"/>
      <c r="KCB110" s="117"/>
      <c r="KCC110" s="117"/>
      <c r="KCD110" s="117"/>
      <c r="KCE110" s="117"/>
      <c r="KCF110" s="117"/>
      <c r="KCG110" s="117"/>
      <c r="KCH110" s="117"/>
      <c r="KCI110" s="117"/>
      <c r="KCJ110" s="117"/>
      <c r="KCK110" s="117"/>
      <c r="KCL110" s="117"/>
      <c r="KCM110" s="117"/>
      <c r="KCN110" s="117"/>
      <c r="KCO110" s="117"/>
      <c r="KCP110" s="117"/>
      <c r="KCQ110" s="117"/>
      <c r="KCR110" s="117"/>
      <c r="KCS110" s="117"/>
      <c r="KCT110" s="117"/>
      <c r="KCU110" s="117"/>
      <c r="KCV110" s="117"/>
      <c r="KCW110" s="117"/>
      <c r="KCX110" s="117"/>
      <c r="KCY110" s="117"/>
      <c r="KCZ110" s="117"/>
      <c r="KDA110" s="117"/>
      <c r="KDB110" s="117"/>
      <c r="KDC110" s="117"/>
      <c r="KDD110" s="117"/>
      <c r="KDE110" s="117"/>
      <c r="KDF110" s="117"/>
      <c r="KDG110" s="117"/>
      <c r="KDH110" s="117"/>
      <c r="KDI110" s="117"/>
      <c r="KDJ110" s="117"/>
      <c r="KDK110" s="117"/>
      <c r="KDL110" s="117"/>
      <c r="KDM110" s="117"/>
      <c r="KDN110" s="117"/>
      <c r="KDO110" s="117"/>
      <c r="KDP110" s="117"/>
      <c r="KDQ110" s="117"/>
      <c r="KDR110" s="117"/>
      <c r="KDS110" s="117"/>
      <c r="KDT110" s="117"/>
      <c r="KDU110" s="117"/>
      <c r="KDV110" s="117"/>
      <c r="KDW110" s="117"/>
      <c r="KDX110" s="117"/>
      <c r="KDY110" s="117"/>
      <c r="KDZ110" s="117"/>
      <c r="KEA110" s="117"/>
      <c r="KEB110" s="117"/>
      <c r="KEC110" s="117"/>
      <c r="KED110" s="117"/>
      <c r="KEE110" s="117"/>
      <c r="KEF110" s="117"/>
      <c r="KEG110" s="117"/>
      <c r="KEH110" s="117"/>
      <c r="KEI110" s="117"/>
      <c r="KEJ110" s="117"/>
      <c r="KEK110" s="117"/>
      <c r="KEL110" s="117"/>
      <c r="KEM110" s="117"/>
      <c r="KEN110" s="117"/>
      <c r="KEO110" s="117"/>
      <c r="KEP110" s="117"/>
      <c r="KEQ110" s="117"/>
      <c r="KER110" s="117"/>
      <c r="KES110" s="117"/>
      <c r="KET110" s="117"/>
      <c r="KEU110" s="117"/>
      <c r="KEV110" s="117"/>
      <c r="KEW110" s="117"/>
      <c r="KEX110" s="117"/>
      <c r="KEY110" s="117"/>
      <c r="KEZ110" s="117"/>
      <c r="KFA110" s="117"/>
      <c r="KFB110" s="117"/>
      <c r="KFC110" s="117"/>
      <c r="KFD110" s="117"/>
      <c r="KFE110" s="117"/>
      <c r="KFF110" s="117"/>
      <c r="KFG110" s="117"/>
      <c r="KFH110" s="117"/>
      <c r="KFI110" s="117"/>
      <c r="KFJ110" s="117"/>
      <c r="KFK110" s="117"/>
      <c r="KFL110" s="117"/>
      <c r="KFM110" s="117"/>
      <c r="KFN110" s="117"/>
      <c r="KFO110" s="117"/>
      <c r="KFP110" s="117"/>
      <c r="KFQ110" s="117"/>
      <c r="KFR110" s="117"/>
      <c r="KFS110" s="117"/>
      <c r="KFT110" s="117"/>
      <c r="KFU110" s="117"/>
      <c r="KFV110" s="117"/>
      <c r="KFW110" s="117"/>
      <c r="KFX110" s="117"/>
      <c r="KFY110" s="117"/>
      <c r="KFZ110" s="117"/>
      <c r="KGA110" s="117"/>
      <c r="KGB110" s="117"/>
      <c r="KGC110" s="117"/>
      <c r="KGD110" s="117"/>
      <c r="KGE110" s="117"/>
      <c r="KGF110" s="117"/>
      <c r="KGG110" s="117"/>
      <c r="KGH110" s="117"/>
      <c r="KGI110" s="117"/>
      <c r="KGJ110" s="117"/>
      <c r="KGK110" s="117"/>
      <c r="KGL110" s="117"/>
      <c r="KGM110" s="117"/>
      <c r="KGN110" s="117"/>
      <c r="KGO110" s="117"/>
      <c r="KGP110" s="117"/>
      <c r="KGQ110" s="117"/>
      <c r="KGR110" s="117"/>
      <c r="KGS110" s="117"/>
      <c r="KGT110" s="117"/>
      <c r="KGU110" s="117"/>
      <c r="KGV110" s="117"/>
      <c r="KGW110" s="117"/>
      <c r="KGX110" s="117"/>
      <c r="KGY110" s="117"/>
      <c r="KGZ110" s="117"/>
      <c r="KHA110" s="117"/>
      <c r="KHB110" s="117"/>
      <c r="KHC110" s="117"/>
      <c r="KHD110" s="117"/>
      <c r="KHE110" s="117"/>
      <c r="KHF110" s="117"/>
      <c r="KHG110" s="117"/>
      <c r="KHH110" s="117"/>
      <c r="KHI110" s="117"/>
      <c r="KHJ110" s="117"/>
      <c r="KHK110" s="117"/>
      <c r="KHL110" s="117"/>
      <c r="KHM110" s="117"/>
      <c r="KHN110" s="117"/>
      <c r="KHO110" s="117"/>
      <c r="KHP110" s="117"/>
      <c r="KHQ110" s="117"/>
      <c r="KHR110" s="117"/>
      <c r="KHS110" s="117"/>
      <c r="KHT110" s="117"/>
      <c r="KHU110" s="117"/>
      <c r="KHV110" s="117"/>
      <c r="KHW110" s="117"/>
      <c r="KHX110" s="117"/>
      <c r="KHY110" s="117"/>
      <c r="KHZ110" s="117"/>
      <c r="KIA110" s="117"/>
      <c r="KIB110" s="117"/>
      <c r="KIC110" s="117"/>
      <c r="KID110" s="117"/>
      <c r="KIE110" s="117"/>
      <c r="KIF110" s="117"/>
      <c r="KIG110" s="117"/>
      <c r="KIH110" s="117"/>
      <c r="KII110" s="117"/>
      <c r="KIJ110" s="117"/>
      <c r="KIK110" s="117"/>
      <c r="KIL110" s="117"/>
      <c r="KIM110" s="117"/>
      <c r="KIN110" s="117"/>
      <c r="KIO110" s="117"/>
      <c r="KIP110" s="117"/>
      <c r="KIQ110" s="117"/>
      <c r="KIR110" s="117"/>
      <c r="KIS110" s="117"/>
      <c r="KIT110" s="117"/>
      <c r="KIU110" s="117"/>
      <c r="KIV110" s="117"/>
      <c r="KIW110" s="117"/>
      <c r="KIX110" s="117"/>
      <c r="KIY110" s="117"/>
      <c r="KIZ110" s="117"/>
      <c r="KJA110" s="117"/>
      <c r="KJB110" s="117"/>
      <c r="KJC110" s="117"/>
      <c r="KJD110" s="117"/>
      <c r="KJE110" s="117"/>
      <c r="KJF110" s="117"/>
      <c r="KJG110" s="117"/>
      <c r="KJH110" s="117"/>
      <c r="KJI110" s="117"/>
      <c r="KJJ110" s="117"/>
      <c r="KJK110" s="117"/>
      <c r="KJL110" s="117"/>
      <c r="KJM110" s="117"/>
      <c r="KJN110" s="117"/>
      <c r="KJO110" s="117"/>
      <c r="KJP110" s="117"/>
      <c r="KJQ110" s="117"/>
      <c r="KJR110" s="117"/>
      <c r="KJS110" s="117"/>
      <c r="KJT110" s="117"/>
      <c r="KJU110" s="117"/>
      <c r="KJV110" s="117"/>
      <c r="KJW110" s="117"/>
      <c r="KJX110" s="117"/>
      <c r="KJY110" s="117"/>
      <c r="KJZ110" s="117"/>
      <c r="KKA110" s="117"/>
      <c r="KKB110" s="117"/>
      <c r="KKC110" s="117"/>
      <c r="KKD110" s="117"/>
      <c r="KKE110" s="117"/>
      <c r="KKF110" s="117"/>
      <c r="KKG110" s="117"/>
      <c r="KKH110" s="117"/>
      <c r="KKI110" s="117"/>
      <c r="KKJ110" s="117"/>
      <c r="KKK110" s="117"/>
      <c r="KKL110" s="117"/>
      <c r="KKM110" s="117"/>
      <c r="KKN110" s="117"/>
      <c r="KKO110" s="117"/>
      <c r="KKP110" s="117"/>
      <c r="KKQ110" s="117"/>
      <c r="KKR110" s="117"/>
      <c r="KKS110" s="117"/>
      <c r="KKT110" s="117"/>
      <c r="KKU110" s="117"/>
      <c r="KKV110" s="117"/>
      <c r="KKW110" s="117"/>
      <c r="KKX110" s="117"/>
      <c r="KKY110" s="117"/>
      <c r="KKZ110" s="117"/>
      <c r="KLA110" s="117"/>
      <c r="KLB110" s="117"/>
      <c r="KLC110" s="117"/>
      <c r="KLD110" s="117"/>
      <c r="KLE110" s="117"/>
      <c r="KLF110" s="117"/>
      <c r="KLG110" s="117"/>
      <c r="KLH110" s="117"/>
      <c r="KLI110" s="117"/>
      <c r="KLJ110" s="117"/>
      <c r="KLK110" s="117"/>
      <c r="KLL110" s="117"/>
      <c r="KLM110" s="117"/>
      <c r="KLN110" s="117"/>
      <c r="KLO110" s="117"/>
      <c r="KLP110" s="117"/>
      <c r="KLQ110" s="117"/>
      <c r="KLR110" s="117"/>
      <c r="KLS110" s="117"/>
      <c r="KLT110" s="117"/>
      <c r="KLU110" s="117"/>
      <c r="KLV110" s="117"/>
      <c r="KLW110" s="117"/>
      <c r="KLX110" s="117"/>
      <c r="KLY110" s="117"/>
      <c r="KLZ110" s="117"/>
      <c r="KMA110" s="117"/>
      <c r="KMB110" s="117"/>
      <c r="KMC110" s="117"/>
      <c r="KMD110" s="117"/>
      <c r="KME110" s="117"/>
      <c r="KMF110" s="117"/>
      <c r="KMG110" s="117"/>
      <c r="KMH110" s="117"/>
      <c r="KMI110" s="117"/>
      <c r="KMJ110" s="117"/>
      <c r="KMK110" s="117"/>
      <c r="KML110" s="117"/>
      <c r="KMM110" s="117"/>
      <c r="KMN110" s="117"/>
      <c r="KMO110" s="117"/>
      <c r="KMP110" s="117"/>
      <c r="KMQ110" s="117"/>
      <c r="KMR110" s="117"/>
      <c r="KMS110" s="117"/>
      <c r="KMT110" s="117"/>
      <c r="KMU110" s="117"/>
      <c r="KMV110" s="117"/>
      <c r="KMW110" s="117"/>
      <c r="KMX110" s="117"/>
      <c r="KMY110" s="117"/>
      <c r="KMZ110" s="117"/>
      <c r="KNA110" s="117"/>
      <c r="KNB110" s="117"/>
      <c r="KNC110" s="117"/>
      <c r="KND110" s="117"/>
      <c r="KNE110" s="117"/>
      <c r="KNF110" s="117"/>
      <c r="KNG110" s="117"/>
      <c r="KNH110" s="117"/>
      <c r="KNI110" s="117"/>
      <c r="KNJ110" s="117"/>
      <c r="KNK110" s="117"/>
      <c r="KNL110" s="117"/>
      <c r="KNM110" s="117"/>
      <c r="KNN110" s="117"/>
      <c r="KNO110" s="117"/>
      <c r="KNP110" s="117"/>
      <c r="KNQ110" s="117"/>
      <c r="KNR110" s="117"/>
      <c r="KNS110" s="117"/>
      <c r="KNT110" s="117"/>
      <c r="KNU110" s="117"/>
      <c r="KNV110" s="117"/>
      <c r="KNW110" s="117"/>
      <c r="KNX110" s="117"/>
      <c r="KNY110" s="117"/>
      <c r="KNZ110" s="117"/>
      <c r="KOA110" s="117"/>
      <c r="KOB110" s="117"/>
      <c r="KOC110" s="117"/>
      <c r="KOD110" s="117"/>
      <c r="KOE110" s="117"/>
      <c r="KOF110" s="117"/>
      <c r="KOG110" s="117"/>
      <c r="KOH110" s="117"/>
      <c r="KOI110" s="117"/>
      <c r="KOJ110" s="117"/>
      <c r="KOK110" s="117"/>
      <c r="KOL110" s="117"/>
      <c r="KOM110" s="117"/>
      <c r="KON110" s="117"/>
      <c r="KOO110" s="117"/>
      <c r="KOP110" s="117"/>
      <c r="KOQ110" s="117"/>
      <c r="KOR110" s="117"/>
      <c r="KOS110" s="117"/>
      <c r="KOT110" s="117"/>
      <c r="KOU110" s="117"/>
      <c r="KOV110" s="117"/>
      <c r="KOW110" s="117"/>
      <c r="KOX110" s="117"/>
      <c r="KOY110" s="117"/>
      <c r="KOZ110" s="117"/>
      <c r="KPA110" s="117"/>
      <c r="KPB110" s="117"/>
      <c r="KPC110" s="117"/>
      <c r="KPD110" s="117"/>
      <c r="KPE110" s="117"/>
      <c r="KPF110" s="117"/>
      <c r="KPG110" s="117"/>
      <c r="KPH110" s="117"/>
      <c r="KPI110" s="117"/>
      <c r="KPJ110" s="117"/>
      <c r="KPK110" s="117"/>
      <c r="KPL110" s="117"/>
      <c r="KPM110" s="117"/>
      <c r="KPN110" s="117"/>
      <c r="KPO110" s="117"/>
      <c r="KPP110" s="117"/>
      <c r="KPQ110" s="117"/>
      <c r="KPR110" s="117"/>
      <c r="KPS110" s="117"/>
      <c r="KPT110" s="117"/>
      <c r="KPU110" s="117"/>
      <c r="KPV110" s="117"/>
      <c r="KPW110" s="117"/>
      <c r="KPX110" s="117"/>
      <c r="KPY110" s="117"/>
      <c r="KPZ110" s="117"/>
      <c r="KQA110" s="117"/>
      <c r="KQB110" s="117"/>
      <c r="KQC110" s="117"/>
      <c r="KQD110" s="117"/>
      <c r="KQE110" s="117"/>
      <c r="KQF110" s="117"/>
      <c r="KQG110" s="117"/>
      <c r="KQH110" s="117"/>
      <c r="KQI110" s="117"/>
      <c r="KQJ110" s="117"/>
      <c r="KQK110" s="117"/>
      <c r="KQL110" s="117"/>
      <c r="KQM110" s="117"/>
      <c r="KQN110" s="117"/>
      <c r="KQO110" s="117"/>
      <c r="KQP110" s="117"/>
      <c r="KQQ110" s="117"/>
      <c r="KQR110" s="117"/>
      <c r="KQS110" s="117"/>
      <c r="KQT110" s="117"/>
      <c r="KQU110" s="117"/>
      <c r="KQV110" s="117"/>
      <c r="KQW110" s="117"/>
      <c r="KQX110" s="117"/>
      <c r="KQY110" s="117"/>
      <c r="KQZ110" s="117"/>
      <c r="KRA110" s="117"/>
      <c r="KRB110" s="117"/>
      <c r="KRC110" s="117"/>
      <c r="KRD110" s="117"/>
      <c r="KRE110" s="117"/>
      <c r="KRF110" s="117"/>
      <c r="KRG110" s="117"/>
      <c r="KRH110" s="117"/>
      <c r="KRI110" s="117"/>
      <c r="KRJ110" s="117"/>
      <c r="KRK110" s="117"/>
      <c r="KRL110" s="117"/>
      <c r="KRM110" s="117"/>
      <c r="KRN110" s="117"/>
      <c r="KRO110" s="117"/>
      <c r="KRP110" s="117"/>
      <c r="KRQ110" s="117"/>
      <c r="KRR110" s="117"/>
      <c r="KRS110" s="117"/>
      <c r="KRT110" s="117"/>
      <c r="KRU110" s="117"/>
      <c r="KRV110" s="117"/>
      <c r="KRW110" s="117"/>
      <c r="KRX110" s="117"/>
      <c r="KRY110" s="117"/>
      <c r="KRZ110" s="117"/>
      <c r="KSA110" s="117"/>
      <c r="KSB110" s="117"/>
      <c r="KSC110" s="117"/>
      <c r="KSD110" s="117"/>
      <c r="KSE110" s="117"/>
      <c r="KSF110" s="117"/>
      <c r="KSG110" s="117"/>
      <c r="KSH110" s="117"/>
      <c r="KSI110" s="117"/>
      <c r="KSJ110" s="117"/>
      <c r="KSK110" s="117"/>
      <c r="KSL110" s="117"/>
      <c r="KSM110" s="117"/>
      <c r="KSN110" s="117"/>
      <c r="KSO110" s="117"/>
      <c r="KSP110" s="117"/>
      <c r="KSQ110" s="117"/>
      <c r="KSR110" s="117"/>
      <c r="KSS110" s="117"/>
      <c r="KST110" s="117"/>
      <c r="KSU110" s="117"/>
      <c r="KSV110" s="117"/>
      <c r="KSW110" s="117"/>
      <c r="KSX110" s="117"/>
      <c r="KSY110" s="117"/>
      <c r="KSZ110" s="117"/>
      <c r="KTA110" s="117"/>
      <c r="KTB110" s="117"/>
      <c r="KTC110" s="117"/>
      <c r="KTD110" s="117"/>
      <c r="KTE110" s="117"/>
      <c r="KTF110" s="117"/>
      <c r="KTG110" s="117"/>
      <c r="KTH110" s="117"/>
      <c r="KTI110" s="117"/>
      <c r="KTJ110" s="117"/>
      <c r="KTK110" s="117"/>
      <c r="KTL110" s="117"/>
      <c r="KTM110" s="117"/>
      <c r="KTN110" s="117"/>
      <c r="KTO110" s="117"/>
      <c r="KTP110" s="117"/>
      <c r="KTQ110" s="117"/>
      <c r="KTR110" s="117"/>
      <c r="KTS110" s="117"/>
      <c r="KTT110" s="117"/>
      <c r="KTU110" s="117"/>
      <c r="KTV110" s="117"/>
      <c r="KTW110" s="117"/>
      <c r="KTX110" s="117"/>
      <c r="KTY110" s="117"/>
      <c r="KTZ110" s="117"/>
      <c r="KUA110" s="117"/>
      <c r="KUB110" s="117"/>
      <c r="KUC110" s="117"/>
      <c r="KUD110" s="117"/>
      <c r="KUE110" s="117"/>
      <c r="KUF110" s="117"/>
      <c r="KUG110" s="117"/>
      <c r="KUH110" s="117"/>
      <c r="KUI110" s="117"/>
      <c r="KUJ110" s="117"/>
      <c r="KUK110" s="117"/>
      <c r="KUL110" s="117"/>
      <c r="KUM110" s="117"/>
      <c r="KUN110" s="117"/>
      <c r="KUO110" s="117"/>
      <c r="KUP110" s="117"/>
      <c r="KUQ110" s="117"/>
      <c r="KUR110" s="117"/>
      <c r="KUS110" s="117"/>
      <c r="KUT110" s="117"/>
      <c r="KUU110" s="117"/>
      <c r="KUV110" s="117"/>
      <c r="KUW110" s="117"/>
      <c r="KUX110" s="117"/>
      <c r="KUY110" s="117"/>
      <c r="KUZ110" s="117"/>
      <c r="KVA110" s="117"/>
      <c r="KVB110" s="117"/>
      <c r="KVC110" s="117"/>
      <c r="KVD110" s="117"/>
      <c r="KVE110" s="117"/>
      <c r="KVF110" s="117"/>
      <c r="KVG110" s="117"/>
      <c r="KVH110" s="117"/>
      <c r="KVI110" s="117"/>
      <c r="KVJ110" s="117"/>
      <c r="KVK110" s="117"/>
      <c r="KVL110" s="117"/>
      <c r="KVM110" s="117"/>
      <c r="KVN110" s="117"/>
      <c r="KVO110" s="117"/>
      <c r="KVP110" s="117"/>
      <c r="KVQ110" s="117"/>
      <c r="KVR110" s="117"/>
      <c r="KVS110" s="117"/>
      <c r="KVT110" s="117"/>
      <c r="KVU110" s="117"/>
      <c r="KVV110" s="117"/>
      <c r="KVW110" s="117"/>
      <c r="KVX110" s="117"/>
      <c r="KVY110" s="117"/>
      <c r="KVZ110" s="117"/>
      <c r="KWA110" s="117"/>
      <c r="KWB110" s="117"/>
      <c r="KWC110" s="117"/>
      <c r="KWD110" s="117"/>
      <c r="KWE110" s="117"/>
      <c r="KWF110" s="117"/>
      <c r="KWG110" s="117"/>
      <c r="KWH110" s="117"/>
      <c r="KWI110" s="117"/>
      <c r="KWJ110" s="117"/>
      <c r="KWK110" s="117"/>
      <c r="KWL110" s="117"/>
      <c r="KWM110" s="117"/>
      <c r="KWN110" s="117"/>
      <c r="KWO110" s="117"/>
      <c r="KWP110" s="117"/>
      <c r="KWQ110" s="117"/>
      <c r="KWR110" s="117"/>
      <c r="KWS110" s="117"/>
      <c r="KWT110" s="117"/>
      <c r="KWU110" s="117"/>
      <c r="KWV110" s="117"/>
      <c r="KWW110" s="117"/>
      <c r="KWX110" s="117"/>
      <c r="KWY110" s="117"/>
      <c r="KWZ110" s="117"/>
      <c r="KXA110" s="117"/>
      <c r="KXB110" s="117"/>
      <c r="KXC110" s="117"/>
      <c r="KXD110" s="117"/>
      <c r="KXE110" s="117"/>
      <c r="KXF110" s="117"/>
      <c r="KXG110" s="117"/>
      <c r="KXH110" s="117"/>
      <c r="KXI110" s="117"/>
      <c r="KXJ110" s="117"/>
      <c r="KXK110" s="117"/>
      <c r="KXL110" s="117"/>
      <c r="KXM110" s="117"/>
      <c r="KXN110" s="117"/>
      <c r="KXO110" s="117"/>
      <c r="KXP110" s="117"/>
      <c r="KXQ110" s="117"/>
      <c r="KXR110" s="117"/>
      <c r="KXS110" s="117"/>
      <c r="KXT110" s="117"/>
      <c r="KXU110" s="117"/>
      <c r="KXV110" s="117"/>
      <c r="KXW110" s="117"/>
      <c r="KXX110" s="117"/>
      <c r="KXY110" s="117"/>
      <c r="KXZ110" s="117"/>
      <c r="KYA110" s="117"/>
      <c r="KYB110" s="117"/>
      <c r="KYC110" s="117"/>
      <c r="KYD110" s="117"/>
      <c r="KYE110" s="117"/>
      <c r="KYF110" s="117"/>
      <c r="KYG110" s="117"/>
      <c r="KYH110" s="117"/>
      <c r="KYI110" s="117"/>
      <c r="KYJ110" s="117"/>
      <c r="KYK110" s="117"/>
      <c r="KYL110" s="117"/>
      <c r="KYM110" s="117"/>
      <c r="KYN110" s="117"/>
      <c r="KYO110" s="117"/>
      <c r="KYP110" s="117"/>
      <c r="KYQ110" s="117"/>
      <c r="KYR110" s="117"/>
      <c r="KYS110" s="117"/>
      <c r="KYT110" s="117"/>
      <c r="KYU110" s="117"/>
      <c r="KYV110" s="117"/>
      <c r="KYW110" s="117"/>
      <c r="KYX110" s="117"/>
      <c r="KYY110" s="117"/>
      <c r="KYZ110" s="117"/>
      <c r="KZA110" s="117"/>
      <c r="KZB110" s="117"/>
      <c r="KZC110" s="117"/>
      <c r="KZD110" s="117"/>
      <c r="KZE110" s="117"/>
      <c r="KZF110" s="117"/>
      <c r="KZG110" s="117"/>
      <c r="KZH110" s="117"/>
      <c r="KZI110" s="117"/>
      <c r="KZJ110" s="117"/>
      <c r="KZK110" s="117"/>
      <c r="KZL110" s="117"/>
      <c r="KZM110" s="117"/>
      <c r="KZN110" s="117"/>
      <c r="KZO110" s="117"/>
      <c r="KZP110" s="117"/>
      <c r="KZQ110" s="117"/>
      <c r="KZR110" s="117"/>
      <c r="KZS110" s="117"/>
      <c r="KZT110" s="117"/>
      <c r="KZU110" s="117"/>
      <c r="KZV110" s="117"/>
      <c r="KZW110" s="117"/>
      <c r="KZX110" s="117"/>
      <c r="KZY110" s="117"/>
      <c r="KZZ110" s="117"/>
      <c r="LAA110" s="117"/>
      <c r="LAB110" s="117"/>
      <c r="LAC110" s="117"/>
      <c r="LAD110" s="117"/>
      <c r="LAE110" s="117"/>
      <c r="LAF110" s="117"/>
      <c r="LAG110" s="117"/>
      <c r="LAH110" s="117"/>
      <c r="LAI110" s="117"/>
      <c r="LAJ110" s="117"/>
      <c r="LAK110" s="117"/>
      <c r="LAL110" s="117"/>
      <c r="LAM110" s="117"/>
      <c r="LAN110" s="117"/>
      <c r="LAO110" s="117"/>
      <c r="LAP110" s="117"/>
      <c r="LAQ110" s="117"/>
      <c r="LAR110" s="117"/>
      <c r="LAS110" s="117"/>
      <c r="LAT110" s="117"/>
      <c r="LAU110" s="117"/>
      <c r="LAV110" s="117"/>
      <c r="LAW110" s="117"/>
      <c r="LAX110" s="117"/>
      <c r="LAY110" s="117"/>
      <c r="LAZ110" s="117"/>
      <c r="LBA110" s="117"/>
      <c r="LBB110" s="117"/>
      <c r="LBC110" s="117"/>
      <c r="LBD110" s="117"/>
      <c r="LBE110" s="117"/>
      <c r="LBF110" s="117"/>
      <c r="LBG110" s="117"/>
      <c r="LBH110" s="117"/>
      <c r="LBI110" s="117"/>
      <c r="LBJ110" s="117"/>
      <c r="LBK110" s="117"/>
      <c r="LBL110" s="117"/>
      <c r="LBM110" s="117"/>
      <c r="LBN110" s="117"/>
      <c r="LBO110" s="117"/>
      <c r="LBP110" s="117"/>
      <c r="LBQ110" s="117"/>
      <c r="LBR110" s="117"/>
      <c r="LBS110" s="117"/>
      <c r="LBT110" s="117"/>
      <c r="LBU110" s="117"/>
      <c r="LBV110" s="117"/>
      <c r="LBW110" s="117"/>
      <c r="LBX110" s="117"/>
      <c r="LBY110" s="117"/>
      <c r="LBZ110" s="117"/>
      <c r="LCA110" s="117"/>
      <c r="LCB110" s="117"/>
      <c r="LCC110" s="117"/>
      <c r="LCD110" s="117"/>
      <c r="LCE110" s="117"/>
      <c r="LCF110" s="117"/>
      <c r="LCG110" s="117"/>
      <c r="LCH110" s="117"/>
      <c r="LCI110" s="117"/>
      <c r="LCJ110" s="117"/>
      <c r="LCK110" s="117"/>
      <c r="LCL110" s="117"/>
      <c r="LCM110" s="117"/>
      <c r="LCN110" s="117"/>
      <c r="LCO110" s="117"/>
      <c r="LCP110" s="117"/>
      <c r="LCQ110" s="117"/>
      <c r="LCR110" s="117"/>
      <c r="LCS110" s="117"/>
      <c r="LCT110" s="117"/>
      <c r="LCU110" s="117"/>
      <c r="LCV110" s="117"/>
      <c r="LCW110" s="117"/>
      <c r="LCX110" s="117"/>
      <c r="LCY110" s="117"/>
      <c r="LCZ110" s="117"/>
      <c r="LDA110" s="117"/>
      <c r="LDB110" s="117"/>
      <c r="LDC110" s="117"/>
      <c r="LDD110" s="117"/>
      <c r="LDE110" s="117"/>
      <c r="LDF110" s="117"/>
      <c r="LDG110" s="117"/>
      <c r="LDH110" s="117"/>
      <c r="LDI110" s="117"/>
      <c r="LDJ110" s="117"/>
      <c r="LDK110" s="117"/>
      <c r="LDL110" s="117"/>
      <c r="LDM110" s="117"/>
      <c r="LDN110" s="117"/>
      <c r="LDO110" s="117"/>
      <c r="LDP110" s="117"/>
      <c r="LDQ110" s="117"/>
      <c r="LDR110" s="117"/>
      <c r="LDS110" s="117"/>
      <c r="LDT110" s="117"/>
      <c r="LDU110" s="117"/>
      <c r="LDV110" s="117"/>
      <c r="LDW110" s="117"/>
      <c r="LDX110" s="117"/>
      <c r="LDY110" s="117"/>
      <c r="LDZ110" s="117"/>
      <c r="LEA110" s="117"/>
      <c r="LEB110" s="117"/>
      <c r="LEC110" s="117"/>
      <c r="LED110" s="117"/>
      <c r="LEE110" s="117"/>
      <c r="LEF110" s="117"/>
      <c r="LEG110" s="117"/>
      <c r="LEH110" s="117"/>
      <c r="LEI110" s="117"/>
      <c r="LEJ110" s="117"/>
      <c r="LEK110" s="117"/>
      <c r="LEL110" s="117"/>
      <c r="LEM110" s="117"/>
      <c r="LEN110" s="117"/>
      <c r="LEO110" s="117"/>
      <c r="LEP110" s="117"/>
      <c r="LEQ110" s="117"/>
      <c r="LER110" s="117"/>
      <c r="LES110" s="117"/>
      <c r="LET110" s="117"/>
      <c r="LEU110" s="117"/>
      <c r="LEV110" s="117"/>
      <c r="LEW110" s="117"/>
      <c r="LEX110" s="117"/>
      <c r="LEY110" s="117"/>
      <c r="LEZ110" s="117"/>
      <c r="LFA110" s="117"/>
      <c r="LFB110" s="117"/>
      <c r="LFC110" s="117"/>
      <c r="LFD110" s="117"/>
      <c r="LFE110" s="117"/>
      <c r="LFF110" s="117"/>
      <c r="LFG110" s="117"/>
      <c r="LFH110" s="117"/>
      <c r="LFI110" s="117"/>
      <c r="LFJ110" s="117"/>
      <c r="LFK110" s="117"/>
      <c r="LFL110" s="117"/>
      <c r="LFM110" s="117"/>
      <c r="LFN110" s="117"/>
      <c r="LFO110" s="117"/>
      <c r="LFP110" s="117"/>
      <c r="LFQ110" s="117"/>
      <c r="LFR110" s="117"/>
      <c r="LFS110" s="117"/>
      <c r="LFT110" s="117"/>
      <c r="LFU110" s="117"/>
      <c r="LFV110" s="117"/>
      <c r="LFW110" s="117"/>
      <c r="LFX110" s="117"/>
      <c r="LFY110" s="117"/>
      <c r="LFZ110" s="117"/>
      <c r="LGA110" s="117"/>
      <c r="LGB110" s="117"/>
      <c r="LGC110" s="117"/>
      <c r="LGD110" s="117"/>
      <c r="LGE110" s="117"/>
      <c r="LGF110" s="117"/>
      <c r="LGG110" s="117"/>
      <c r="LGH110" s="117"/>
      <c r="LGI110" s="117"/>
      <c r="LGJ110" s="117"/>
      <c r="LGK110" s="117"/>
      <c r="LGL110" s="117"/>
      <c r="LGM110" s="117"/>
      <c r="LGN110" s="117"/>
      <c r="LGO110" s="117"/>
      <c r="LGP110" s="117"/>
      <c r="LGQ110" s="117"/>
      <c r="LGR110" s="117"/>
      <c r="LGS110" s="117"/>
      <c r="LGT110" s="117"/>
      <c r="LGU110" s="117"/>
      <c r="LGV110" s="117"/>
      <c r="LGW110" s="117"/>
      <c r="LGX110" s="117"/>
      <c r="LGY110" s="117"/>
      <c r="LGZ110" s="117"/>
      <c r="LHA110" s="117"/>
      <c r="LHB110" s="117"/>
      <c r="LHC110" s="117"/>
      <c r="LHD110" s="117"/>
      <c r="LHE110" s="117"/>
      <c r="LHF110" s="117"/>
      <c r="LHG110" s="117"/>
      <c r="LHH110" s="117"/>
      <c r="LHI110" s="117"/>
      <c r="LHJ110" s="117"/>
      <c r="LHK110" s="117"/>
      <c r="LHL110" s="117"/>
      <c r="LHM110" s="117"/>
      <c r="LHN110" s="117"/>
      <c r="LHO110" s="117"/>
      <c r="LHP110" s="117"/>
      <c r="LHQ110" s="117"/>
      <c r="LHR110" s="117"/>
      <c r="LHS110" s="117"/>
      <c r="LHT110" s="117"/>
      <c r="LHU110" s="117"/>
      <c r="LHV110" s="117"/>
      <c r="LHW110" s="117"/>
      <c r="LHX110" s="117"/>
      <c r="LHY110" s="117"/>
      <c r="LHZ110" s="117"/>
      <c r="LIA110" s="117"/>
      <c r="LIB110" s="117"/>
      <c r="LIC110" s="117"/>
      <c r="LID110" s="117"/>
      <c r="LIE110" s="117"/>
      <c r="LIF110" s="117"/>
      <c r="LIG110" s="117"/>
      <c r="LIH110" s="117"/>
      <c r="LII110" s="117"/>
      <c r="LIJ110" s="117"/>
      <c r="LIK110" s="117"/>
      <c r="LIL110" s="117"/>
      <c r="LIM110" s="117"/>
      <c r="LIN110" s="117"/>
      <c r="LIO110" s="117"/>
      <c r="LIP110" s="117"/>
      <c r="LIQ110" s="117"/>
      <c r="LIR110" s="117"/>
      <c r="LIS110" s="117"/>
      <c r="LIT110" s="117"/>
      <c r="LIU110" s="117"/>
      <c r="LIV110" s="117"/>
      <c r="LIW110" s="117"/>
      <c r="LIX110" s="117"/>
      <c r="LIY110" s="117"/>
      <c r="LIZ110" s="117"/>
      <c r="LJA110" s="117"/>
      <c r="LJB110" s="117"/>
      <c r="LJC110" s="117"/>
      <c r="LJD110" s="117"/>
      <c r="LJE110" s="117"/>
      <c r="LJF110" s="117"/>
      <c r="LJG110" s="117"/>
      <c r="LJH110" s="117"/>
      <c r="LJI110" s="117"/>
      <c r="LJJ110" s="117"/>
      <c r="LJK110" s="117"/>
      <c r="LJL110" s="117"/>
      <c r="LJM110" s="117"/>
      <c r="LJN110" s="117"/>
      <c r="LJO110" s="117"/>
      <c r="LJP110" s="117"/>
      <c r="LJQ110" s="117"/>
      <c r="LJR110" s="117"/>
      <c r="LJS110" s="117"/>
      <c r="LJT110" s="117"/>
      <c r="LJU110" s="117"/>
      <c r="LJV110" s="117"/>
      <c r="LJW110" s="117"/>
      <c r="LJX110" s="117"/>
      <c r="LJY110" s="117"/>
      <c r="LJZ110" s="117"/>
      <c r="LKA110" s="117"/>
      <c r="LKB110" s="117"/>
      <c r="LKC110" s="117"/>
      <c r="LKD110" s="117"/>
      <c r="LKE110" s="117"/>
      <c r="LKF110" s="117"/>
      <c r="LKG110" s="117"/>
      <c r="LKH110" s="117"/>
      <c r="LKI110" s="117"/>
      <c r="LKJ110" s="117"/>
      <c r="LKK110" s="117"/>
      <c r="LKL110" s="117"/>
      <c r="LKM110" s="117"/>
      <c r="LKN110" s="117"/>
      <c r="LKO110" s="117"/>
      <c r="LKP110" s="117"/>
      <c r="LKQ110" s="117"/>
      <c r="LKR110" s="117"/>
      <c r="LKS110" s="117"/>
      <c r="LKT110" s="117"/>
      <c r="LKU110" s="117"/>
      <c r="LKV110" s="117"/>
      <c r="LKW110" s="117"/>
      <c r="LKX110" s="117"/>
      <c r="LKY110" s="117"/>
      <c r="LKZ110" s="117"/>
      <c r="LLA110" s="117"/>
      <c r="LLB110" s="117"/>
      <c r="LLC110" s="117"/>
      <c r="LLD110" s="117"/>
      <c r="LLE110" s="117"/>
      <c r="LLF110" s="117"/>
      <c r="LLG110" s="117"/>
      <c r="LLH110" s="117"/>
      <c r="LLI110" s="117"/>
      <c r="LLJ110" s="117"/>
      <c r="LLK110" s="117"/>
      <c r="LLL110" s="117"/>
      <c r="LLM110" s="117"/>
      <c r="LLN110" s="117"/>
      <c r="LLO110" s="117"/>
      <c r="LLP110" s="117"/>
      <c r="LLQ110" s="117"/>
      <c r="LLR110" s="117"/>
      <c r="LLS110" s="117"/>
      <c r="LLT110" s="117"/>
      <c r="LLU110" s="117"/>
      <c r="LLV110" s="117"/>
      <c r="LLW110" s="117"/>
      <c r="LLX110" s="117"/>
      <c r="LLY110" s="117"/>
      <c r="LLZ110" s="117"/>
      <c r="LMA110" s="117"/>
      <c r="LMB110" s="117"/>
      <c r="LMC110" s="117"/>
      <c r="LMD110" s="117"/>
      <c r="LME110" s="117"/>
      <c r="LMF110" s="117"/>
      <c r="LMG110" s="117"/>
      <c r="LMH110" s="117"/>
      <c r="LMI110" s="117"/>
      <c r="LMJ110" s="117"/>
      <c r="LMK110" s="117"/>
      <c r="LML110" s="117"/>
      <c r="LMM110" s="117"/>
      <c r="LMN110" s="117"/>
      <c r="LMO110" s="117"/>
      <c r="LMP110" s="117"/>
      <c r="LMQ110" s="117"/>
      <c r="LMR110" s="117"/>
      <c r="LMS110" s="117"/>
      <c r="LMT110" s="117"/>
      <c r="LMU110" s="117"/>
      <c r="LMV110" s="117"/>
      <c r="LMW110" s="117"/>
      <c r="LMX110" s="117"/>
      <c r="LMY110" s="117"/>
      <c r="LMZ110" s="117"/>
      <c r="LNA110" s="117"/>
      <c r="LNB110" s="117"/>
      <c r="LNC110" s="117"/>
      <c r="LND110" s="117"/>
      <c r="LNE110" s="117"/>
      <c r="LNF110" s="117"/>
      <c r="LNG110" s="117"/>
      <c r="LNH110" s="117"/>
      <c r="LNI110" s="117"/>
      <c r="LNJ110" s="117"/>
      <c r="LNK110" s="117"/>
      <c r="LNL110" s="117"/>
      <c r="LNM110" s="117"/>
      <c r="LNN110" s="117"/>
      <c r="LNO110" s="117"/>
      <c r="LNP110" s="117"/>
      <c r="LNQ110" s="117"/>
      <c r="LNR110" s="117"/>
      <c r="LNS110" s="117"/>
      <c r="LNT110" s="117"/>
      <c r="LNU110" s="117"/>
      <c r="LNV110" s="117"/>
      <c r="LNW110" s="117"/>
      <c r="LNX110" s="117"/>
      <c r="LNY110" s="117"/>
      <c r="LNZ110" s="117"/>
      <c r="LOA110" s="117"/>
      <c r="LOB110" s="117"/>
      <c r="LOC110" s="117"/>
      <c r="LOD110" s="117"/>
      <c r="LOE110" s="117"/>
      <c r="LOF110" s="117"/>
      <c r="LOG110" s="117"/>
      <c r="LOH110" s="117"/>
      <c r="LOI110" s="117"/>
      <c r="LOJ110" s="117"/>
      <c r="LOK110" s="117"/>
      <c r="LOL110" s="117"/>
      <c r="LOM110" s="117"/>
      <c r="LON110" s="117"/>
      <c r="LOO110" s="117"/>
      <c r="LOP110" s="117"/>
      <c r="LOQ110" s="117"/>
      <c r="LOR110" s="117"/>
      <c r="LOS110" s="117"/>
      <c r="LOT110" s="117"/>
      <c r="LOU110" s="117"/>
      <c r="LOV110" s="117"/>
      <c r="LOW110" s="117"/>
      <c r="LOX110" s="117"/>
      <c r="LOY110" s="117"/>
      <c r="LOZ110" s="117"/>
      <c r="LPA110" s="117"/>
      <c r="LPB110" s="117"/>
      <c r="LPC110" s="117"/>
      <c r="LPD110" s="117"/>
      <c r="LPE110" s="117"/>
      <c r="LPF110" s="117"/>
      <c r="LPG110" s="117"/>
      <c r="LPH110" s="117"/>
      <c r="LPI110" s="117"/>
      <c r="LPJ110" s="117"/>
      <c r="LPK110" s="117"/>
      <c r="LPL110" s="117"/>
      <c r="LPM110" s="117"/>
      <c r="LPN110" s="117"/>
      <c r="LPO110" s="117"/>
      <c r="LPP110" s="117"/>
      <c r="LPQ110" s="117"/>
      <c r="LPR110" s="117"/>
      <c r="LPS110" s="117"/>
      <c r="LPT110" s="117"/>
      <c r="LPU110" s="117"/>
      <c r="LPV110" s="117"/>
      <c r="LPW110" s="117"/>
      <c r="LPX110" s="117"/>
      <c r="LPY110" s="117"/>
      <c r="LPZ110" s="117"/>
      <c r="LQA110" s="117"/>
      <c r="LQB110" s="117"/>
      <c r="LQC110" s="117"/>
      <c r="LQD110" s="117"/>
      <c r="LQE110" s="117"/>
      <c r="LQF110" s="117"/>
      <c r="LQG110" s="117"/>
      <c r="LQH110" s="117"/>
      <c r="LQI110" s="117"/>
      <c r="LQJ110" s="117"/>
      <c r="LQK110" s="117"/>
      <c r="LQL110" s="117"/>
      <c r="LQM110" s="117"/>
      <c r="LQN110" s="117"/>
      <c r="LQO110" s="117"/>
      <c r="LQP110" s="117"/>
      <c r="LQQ110" s="117"/>
      <c r="LQR110" s="117"/>
      <c r="LQS110" s="117"/>
      <c r="LQT110" s="117"/>
      <c r="LQU110" s="117"/>
      <c r="LQV110" s="117"/>
      <c r="LQW110" s="117"/>
      <c r="LQX110" s="117"/>
      <c r="LQY110" s="117"/>
      <c r="LQZ110" s="117"/>
      <c r="LRA110" s="117"/>
      <c r="LRB110" s="117"/>
      <c r="LRC110" s="117"/>
      <c r="LRD110" s="117"/>
      <c r="LRE110" s="117"/>
      <c r="LRF110" s="117"/>
      <c r="LRG110" s="117"/>
      <c r="LRH110" s="117"/>
      <c r="LRI110" s="117"/>
      <c r="LRJ110" s="117"/>
      <c r="LRK110" s="117"/>
      <c r="LRL110" s="117"/>
      <c r="LRM110" s="117"/>
      <c r="LRN110" s="117"/>
      <c r="LRO110" s="117"/>
      <c r="LRP110" s="117"/>
      <c r="LRQ110" s="117"/>
      <c r="LRR110" s="117"/>
      <c r="LRS110" s="117"/>
      <c r="LRT110" s="117"/>
      <c r="LRU110" s="117"/>
      <c r="LRV110" s="117"/>
      <c r="LRW110" s="117"/>
      <c r="LRX110" s="117"/>
      <c r="LRY110" s="117"/>
      <c r="LRZ110" s="117"/>
      <c r="LSA110" s="117"/>
      <c r="LSB110" s="117"/>
      <c r="LSC110" s="117"/>
      <c r="LSD110" s="117"/>
      <c r="LSE110" s="117"/>
      <c r="LSF110" s="117"/>
      <c r="LSG110" s="117"/>
      <c r="LSH110" s="117"/>
      <c r="LSI110" s="117"/>
      <c r="LSJ110" s="117"/>
      <c r="LSK110" s="117"/>
      <c r="LSL110" s="117"/>
      <c r="LSM110" s="117"/>
      <c r="LSN110" s="117"/>
      <c r="LSO110" s="117"/>
      <c r="LSP110" s="117"/>
      <c r="LSQ110" s="117"/>
      <c r="LSR110" s="117"/>
      <c r="LSS110" s="117"/>
      <c r="LST110" s="117"/>
      <c r="LSU110" s="117"/>
      <c r="LSV110" s="117"/>
      <c r="LSW110" s="117"/>
      <c r="LSX110" s="117"/>
      <c r="LSY110" s="117"/>
      <c r="LSZ110" s="117"/>
      <c r="LTA110" s="117"/>
      <c r="LTB110" s="117"/>
      <c r="LTC110" s="117"/>
      <c r="LTD110" s="117"/>
      <c r="LTE110" s="117"/>
      <c r="LTF110" s="117"/>
      <c r="LTG110" s="117"/>
      <c r="LTH110" s="117"/>
      <c r="LTI110" s="117"/>
      <c r="LTJ110" s="117"/>
      <c r="LTK110" s="117"/>
      <c r="LTL110" s="117"/>
      <c r="LTM110" s="117"/>
      <c r="LTN110" s="117"/>
      <c r="LTO110" s="117"/>
      <c r="LTP110" s="117"/>
      <c r="LTQ110" s="117"/>
      <c r="LTR110" s="117"/>
      <c r="LTS110" s="117"/>
      <c r="LTT110" s="117"/>
      <c r="LTU110" s="117"/>
      <c r="LTV110" s="117"/>
      <c r="LTW110" s="117"/>
      <c r="LTX110" s="117"/>
      <c r="LTY110" s="117"/>
      <c r="LTZ110" s="117"/>
      <c r="LUA110" s="117"/>
      <c r="LUB110" s="117"/>
      <c r="LUC110" s="117"/>
      <c r="LUD110" s="117"/>
      <c r="LUE110" s="117"/>
      <c r="LUF110" s="117"/>
      <c r="LUG110" s="117"/>
      <c r="LUH110" s="117"/>
      <c r="LUI110" s="117"/>
      <c r="LUJ110" s="117"/>
      <c r="LUK110" s="117"/>
      <c r="LUL110" s="117"/>
      <c r="LUM110" s="117"/>
      <c r="LUN110" s="117"/>
      <c r="LUO110" s="117"/>
      <c r="LUP110" s="117"/>
      <c r="LUQ110" s="117"/>
      <c r="LUR110" s="117"/>
      <c r="LUS110" s="117"/>
      <c r="LUT110" s="117"/>
      <c r="LUU110" s="117"/>
      <c r="LUV110" s="117"/>
      <c r="LUW110" s="117"/>
      <c r="LUX110" s="117"/>
      <c r="LUY110" s="117"/>
      <c r="LUZ110" s="117"/>
      <c r="LVA110" s="117"/>
      <c r="LVB110" s="117"/>
      <c r="LVC110" s="117"/>
      <c r="LVD110" s="117"/>
      <c r="LVE110" s="117"/>
      <c r="LVF110" s="117"/>
      <c r="LVG110" s="117"/>
      <c r="LVH110" s="117"/>
      <c r="LVI110" s="117"/>
      <c r="LVJ110" s="117"/>
      <c r="LVK110" s="117"/>
      <c r="LVL110" s="117"/>
      <c r="LVM110" s="117"/>
      <c r="LVN110" s="117"/>
      <c r="LVO110" s="117"/>
      <c r="LVP110" s="117"/>
      <c r="LVQ110" s="117"/>
      <c r="LVR110" s="117"/>
      <c r="LVS110" s="117"/>
      <c r="LVT110" s="117"/>
      <c r="LVU110" s="117"/>
      <c r="LVV110" s="117"/>
      <c r="LVW110" s="117"/>
      <c r="LVX110" s="117"/>
      <c r="LVY110" s="117"/>
      <c r="LVZ110" s="117"/>
      <c r="LWA110" s="117"/>
      <c r="LWB110" s="117"/>
      <c r="LWC110" s="117"/>
      <c r="LWD110" s="117"/>
      <c r="LWE110" s="117"/>
      <c r="LWF110" s="117"/>
      <c r="LWG110" s="117"/>
      <c r="LWH110" s="117"/>
      <c r="LWI110" s="117"/>
      <c r="LWJ110" s="117"/>
      <c r="LWK110" s="117"/>
      <c r="LWL110" s="117"/>
      <c r="LWM110" s="117"/>
      <c r="LWN110" s="117"/>
      <c r="LWO110" s="117"/>
      <c r="LWP110" s="117"/>
      <c r="LWQ110" s="117"/>
      <c r="LWR110" s="117"/>
      <c r="LWS110" s="117"/>
      <c r="LWT110" s="117"/>
      <c r="LWU110" s="117"/>
      <c r="LWV110" s="117"/>
      <c r="LWW110" s="117"/>
      <c r="LWX110" s="117"/>
      <c r="LWY110" s="117"/>
      <c r="LWZ110" s="117"/>
      <c r="LXA110" s="117"/>
      <c r="LXB110" s="117"/>
      <c r="LXC110" s="117"/>
      <c r="LXD110" s="117"/>
      <c r="LXE110" s="117"/>
      <c r="LXF110" s="117"/>
      <c r="LXG110" s="117"/>
      <c r="LXH110" s="117"/>
      <c r="LXI110" s="117"/>
      <c r="LXJ110" s="117"/>
      <c r="LXK110" s="117"/>
      <c r="LXL110" s="117"/>
      <c r="LXM110" s="117"/>
      <c r="LXN110" s="117"/>
      <c r="LXO110" s="117"/>
      <c r="LXP110" s="117"/>
      <c r="LXQ110" s="117"/>
      <c r="LXR110" s="117"/>
      <c r="LXS110" s="117"/>
      <c r="LXT110" s="117"/>
      <c r="LXU110" s="117"/>
      <c r="LXV110" s="117"/>
      <c r="LXW110" s="117"/>
      <c r="LXX110" s="117"/>
      <c r="LXY110" s="117"/>
      <c r="LXZ110" s="117"/>
      <c r="LYA110" s="117"/>
      <c r="LYB110" s="117"/>
      <c r="LYC110" s="117"/>
      <c r="LYD110" s="117"/>
      <c r="LYE110" s="117"/>
      <c r="LYF110" s="117"/>
      <c r="LYG110" s="117"/>
      <c r="LYH110" s="117"/>
      <c r="LYI110" s="117"/>
      <c r="LYJ110" s="117"/>
      <c r="LYK110" s="117"/>
      <c r="LYL110" s="117"/>
      <c r="LYM110" s="117"/>
      <c r="LYN110" s="117"/>
      <c r="LYO110" s="117"/>
      <c r="LYP110" s="117"/>
      <c r="LYQ110" s="117"/>
      <c r="LYR110" s="117"/>
      <c r="LYS110" s="117"/>
      <c r="LYT110" s="117"/>
      <c r="LYU110" s="117"/>
      <c r="LYV110" s="117"/>
      <c r="LYW110" s="117"/>
      <c r="LYX110" s="117"/>
      <c r="LYY110" s="117"/>
      <c r="LYZ110" s="117"/>
      <c r="LZA110" s="117"/>
      <c r="LZB110" s="117"/>
      <c r="LZC110" s="117"/>
      <c r="LZD110" s="117"/>
      <c r="LZE110" s="117"/>
      <c r="LZF110" s="117"/>
      <c r="LZG110" s="117"/>
      <c r="LZH110" s="117"/>
      <c r="LZI110" s="117"/>
      <c r="LZJ110" s="117"/>
      <c r="LZK110" s="117"/>
      <c r="LZL110" s="117"/>
      <c r="LZM110" s="117"/>
      <c r="LZN110" s="117"/>
      <c r="LZO110" s="117"/>
      <c r="LZP110" s="117"/>
      <c r="LZQ110" s="117"/>
      <c r="LZR110" s="117"/>
      <c r="LZS110" s="117"/>
      <c r="LZT110" s="117"/>
      <c r="LZU110" s="117"/>
      <c r="LZV110" s="117"/>
      <c r="LZW110" s="117"/>
      <c r="LZX110" s="117"/>
      <c r="LZY110" s="117"/>
      <c r="LZZ110" s="117"/>
      <c r="MAA110" s="117"/>
      <c r="MAB110" s="117"/>
      <c r="MAC110" s="117"/>
      <c r="MAD110" s="117"/>
      <c r="MAE110" s="117"/>
      <c r="MAF110" s="117"/>
      <c r="MAG110" s="117"/>
      <c r="MAH110" s="117"/>
      <c r="MAI110" s="117"/>
      <c r="MAJ110" s="117"/>
      <c r="MAK110" s="117"/>
      <c r="MAL110" s="117"/>
      <c r="MAM110" s="117"/>
      <c r="MAN110" s="117"/>
      <c r="MAO110" s="117"/>
      <c r="MAP110" s="117"/>
      <c r="MAQ110" s="117"/>
      <c r="MAR110" s="117"/>
      <c r="MAS110" s="117"/>
      <c r="MAT110" s="117"/>
      <c r="MAU110" s="117"/>
      <c r="MAV110" s="117"/>
      <c r="MAW110" s="117"/>
      <c r="MAX110" s="117"/>
      <c r="MAY110" s="117"/>
      <c r="MAZ110" s="117"/>
      <c r="MBA110" s="117"/>
      <c r="MBB110" s="117"/>
      <c r="MBC110" s="117"/>
      <c r="MBD110" s="117"/>
      <c r="MBE110" s="117"/>
      <c r="MBF110" s="117"/>
      <c r="MBG110" s="117"/>
      <c r="MBH110" s="117"/>
      <c r="MBI110" s="117"/>
      <c r="MBJ110" s="117"/>
      <c r="MBK110" s="117"/>
      <c r="MBL110" s="117"/>
      <c r="MBM110" s="117"/>
      <c r="MBN110" s="117"/>
      <c r="MBO110" s="117"/>
      <c r="MBP110" s="117"/>
      <c r="MBQ110" s="117"/>
      <c r="MBR110" s="117"/>
      <c r="MBS110" s="117"/>
      <c r="MBT110" s="117"/>
      <c r="MBU110" s="117"/>
      <c r="MBV110" s="117"/>
      <c r="MBW110" s="117"/>
      <c r="MBX110" s="117"/>
      <c r="MBY110" s="117"/>
      <c r="MBZ110" s="117"/>
      <c r="MCA110" s="117"/>
      <c r="MCB110" s="117"/>
      <c r="MCC110" s="117"/>
      <c r="MCD110" s="117"/>
      <c r="MCE110" s="117"/>
      <c r="MCF110" s="117"/>
      <c r="MCG110" s="117"/>
      <c r="MCH110" s="117"/>
      <c r="MCI110" s="117"/>
      <c r="MCJ110" s="117"/>
      <c r="MCK110" s="117"/>
      <c r="MCL110" s="117"/>
      <c r="MCM110" s="117"/>
      <c r="MCN110" s="117"/>
      <c r="MCO110" s="117"/>
      <c r="MCP110" s="117"/>
      <c r="MCQ110" s="117"/>
      <c r="MCR110" s="117"/>
      <c r="MCS110" s="117"/>
      <c r="MCT110" s="117"/>
      <c r="MCU110" s="117"/>
      <c r="MCV110" s="117"/>
      <c r="MCW110" s="117"/>
      <c r="MCX110" s="117"/>
      <c r="MCY110" s="117"/>
      <c r="MCZ110" s="117"/>
      <c r="MDA110" s="117"/>
      <c r="MDB110" s="117"/>
      <c r="MDC110" s="117"/>
      <c r="MDD110" s="117"/>
      <c r="MDE110" s="117"/>
      <c r="MDF110" s="117"/>
      <c r="MDG110" s="117"/>
      <c r="MDH110" s="117"/>
      <c r="MDI110" s="117"/>
      <c r="MDJ110" s="117"/>
      <c r="MDK110" s="117"/>
      <c r="MDL110" s="117"/>
      <c r="MDM110" s="117"/>
      <c r="MDN110" s="117"/>
      <c r="MDO110" s="117"/>
      <c r="MDP110" s="117"/>
      <c r="MDQ110" s="117"/>
      <c r="MDR110" s="117"/>
      <c r="MDS110" s="117"/>
      <c r="MDT110" s="117"/>
      <c r="MDU110" s="117"/>
      <c r="MDV110" s="117"/>
      <c r="MDW110" s="117"/>
      <c r="MDX110" s="117"/>
      <c r="MDY110" s="117"/>
      <c r="MDZ110" s="117"/>
      <c r="MEA110" s="117"/>
      <c r="MEB110" s="117"/>
      <c r="MEC110" s="117"/>
      <c r="MED110" s="117"/>
      <c r="MEE110" s="117"/>
      <c r="MEF110" s="117"/>
      <c r="MEG110" s="117"/>
      <c r="MEH110" s="117"/>
      <c r="MEI110" s="117"/>
      <c r="MEJ110" s="117"/>
      <c r="MEK110" s="117"/>
      <c r="MEL110" s="117"/>
      <c r="MEM110" s="117"/>
      <c r="MEN110" s="117"/>
      <c r="MEO110" s="117"/>
      <c r="MEP110" s="117"/>
      <c r="MEQ110" s="117"/>
      <c r="MER110" s="117"/>
      <c r="MES110" s="117"/>
      <c r="MET110" s="117"/>
      <c r="MEU110" s="117"/>
      <c r="MEV110" s="117"/>
      <c r="MEW110" s="117"/>
      <c r="MEX110" s="117"/>
      <c r="MEY110" s="117"/>
      <c r="MEZ110" s="117"/>
      <c r="MFA110" s="117"/>
      <c r="MFB110" s="117"/>
      <c r="MFC110" s="117"/>
      <c r="MFD110" s="117"/>
      <c r="MFE110" s="117"/>
      <c r="MFF110" s="117"/>
      <c r="MFG110" s="117"/>
      <c r="MFH110" s="117"/>
      <c r="MFI110" s="117"/>
      <c r="MFJ110" s="117"/>
      <c r="MFK110" s="117"/>
      <c r="MFL110" s="117"/>
      <c r="MFM110" s="117"/>
      <c r="MFN110" s="117"/>
      <c r="MFO110" s="117"/>
      <c r="MFP110" s="117"/>
      <c r="MFQ110" s="117"/>
      <c r="MFR110" s="117"/>
      <c r="MFS110" s="117"/>
      <c r="MFT110" s="117"/>
      <c r="MFU110" s="117"/>
      <c r="MFV110" s="117"/>
      <c r="MFW110" s="117"/>
      <c r="MFX110" s="117"/>
      <c r="MFY110" s="117"/>
      <c r="MFZ110" s="117"/>
      <c r="MGA110" s="117"/>
      <c r="MGB110" s="117"/>
      <c r="MGC110" s="117"/>
      <c r="MGD110" s="117"/>
      <c r="MGE110" s="117"/>
      <c r="MGF110" s="117"/>
      <c r="MGG110" s="117"/>
      <c r="MGH110" s="117"/>
      <c r="MGI110" s="117"/>
      <c r="MGJ110" s="117"/>
      <c r="MGK110" s="117"/>
      <c r="MGL110" s="117"/>
      <c r="MGM110" s="117"/>
      <c r="MGN110" s="117"/>
      <c r="MGO110" s="117"/>
      <c r="MGP110" s="117"/>
      <c r="MGQ110" s="117"/>
      <c r="MGR110" s="117"/>
      <c r="MGS110" s="117"/>
      <c r="MGT110" s="117"/>
      <c r="MGU110" s="117"/>
      <c r="MGV110" s="117"/>
      <c r="MGW110" s="117"/>
      <c r="MGX110" s="117"/>
      <c r="MGY110" s="117"/>
      <c r="MGZ110" s="117"/>
      <c r="MHA110" s="117"/>
      <c r="MHB110" s="117"/>
      <c r="MHC110" s="117"/>
      <c r="MHD110" s="117"/>
      <c r="MHE110" s="117"/>
      <c r="MHF110" s="117"/>
      <c r="MHG110" s="117"/>
      <c r="MHH110" s="117"/>
      <c r="MHI110" s="117"/>
      <c r="MHJ110" s="117"/>
      <c r="MHK110" s="117"/>
      <c r="MHL110" s="117"/>
      <c r="MHM110" s="117"/>
      <c r="MHN110" s="117"/>
      <c r="MHO110" s="117"/>
      <c r="MHP110" s="117"/>
      <c r="MHQ110" s="117"/>
      <c r="MHR110" s="117"/>
      <c r="MHS110" s="117"/>
      <c r="MHT110" s="117"/>
      <c r="MHU110" s="117"/>
      <c r="MHV110" s="117"/>
      <c r="MHW110" s="117"/>
      <c r="MHX110" s="117"/>
      <c r="MHY110" s="117"/>
      <c r="MHZ110" s="117"/>
      <c r="MIA110" s="117"/>
      <c r="MIB110" s="117"/>
      <c r="MIC110" s="117"/>
      <c r="MID110" s="117"/>
      <c r="MIE110" s="117"/>
      <c r="MIF110" s="117"/>
      <c r="MIG110" s="117"/>
      <c r="MIH110" s="117"/>
      <c r="MII110" s="117"/>
      <c r="MIJ110" s="117"/>
      <c r="MIK110" s="117"/>
      <c r="MIL110" s="117"/>
      <c r="MIM110" s="117"/>
      <c r="MIN110" s="117"/>
      <c r="MIO110" s="117"/>
      <c r="MIP110" s="117"/>
      <c r="MIQ110" s="117"/>
      <c r="MIR110" s="117"/>
      <c r="MIS110" s="117"/>
      <c r="MIT110" s="117"/>
      <c r="MIU110" s="117"/>
      <c r="MIV110" s="117"/>
      <c r="MIW110" s="117"/>
      <c r="MIX110" s="117"/>
      <c r="MIY110" s="117"/>
      <c r="MIZ110" s="117"/>
      <c r="MJA110" s="117"/>
      <c r="MJB110" s="117"/>
      <c r="MJC110" s="117"/>
      <c r="MJD110" s="117"/>
      <c r="MJE110" s="117"/>
      <c r="MJF110" s="117"/>
      <c r="MJG110" s="117"/>
      <c r="MJH110" s="117"/>
      <c r="MJI110" s="117"/>
      <c r="MJJ110" s="117"/>
      <c r="MJK110" s="117"/>
      <c r="MJL110" s="117"/>
      <c r="MJM110" s="117"/>
      <c r="MJN110" s="117"/>
      <c r="MJO110" s="117"/>
      <c r="MJP110" s="117"/>
      <c r="MJQ110" s="117"/>
      <c r="MJR110" s="117"/>
      <c r="MJS110" s="117"/>
      <c r="MJT110" s="117"/>
      <c r="MJU110" s="117"/>
      <c r="MJV110" s="117"/>
      <c r="MJW110" s="117"/>
      <c r="MJX110" s="117"/>
      <c r="MJY110" s="117"/>
      <c r="MJZ110" s="117"/>
      <c r="MKA110" s="117"/>
      <c r="MKB110" s="117"/>
      <c r="MKC110" s="117"/>
      <c r="MKD110" s="117"/>
      <c r="MKE110" s="117"/>
      <c r="MKF110" s="117"/>
      <c r="MKG110" s="117"/>
      <c r="MKH110" s="117"/>
      <c r="MKI110" s="117"/>
      <c r="MKJ110" s="117"/>
      <c r="MKK110" s="117"/>
      <c r="MKL110" s="117"/>
      <c r="MKM110" s="117"/>
      <c r="MKN110" s="117"/>
      <c r="MKO110" s="117"/>
      <c r="MKP110" s="117"/>
      <c r="MKQ110" s="117"/>
      <c r="MKR110" s="117"/>
      <c r="MKS110" s="117"/>
      <c r="MKT110" s="117"/>
      <c r="MKU110" s="117"/>
      <c r="MKV110" s="117"/>
      <c r="MKW110" s="117"/>
      <c r="MKX110" s="117"/>
      <c r="MKY110" s="117"/>
      <c r="MKZ110" s="117"/>
      <c r="MLA110" s="117"/>
      <c r="MLB110" s="117"/>
      <c r="MLC110" s="117"/>
      <c r="MLD110" s="117"/>
      <c r="MLE110" s="117"/>
      <c r="MLF110" s="117"/>
      <c r="MLG110" s="117"/>
      <c r="MLH110" s="117"/>
      <c r="MLI110" s="117"/>
      <c r="MLJ110" s="117"/>
      <c r="MLK110" s="117"/>
      <c r="MLL110" s="117"/>
      <c r="MLM110" s="117"/>
      <c r="MLN110" s="117"/>
      <c r="MLO110" s="117"/>
      <c r="MLP110" s="117"/>
      <c r="MLQ110" s="117"/>
      <c r="MLR110" s="117"/>
      <c r="MLS110" s="117"/>
      <c r="MLT110" s="117"/>
      <c r="MLU110" s="117"/>
      <c r="MLV110" s="117"/>
      <c r="MLW110" s="117"/>
      <c r="MLX110" s="117"/>
      <c r="MLY110" s="117"/>
      <c r="MLZ110" s="117"/>
      <c r="MMA110" s="117"/>
      <c r="MMB110" s="117"/>
      <c r="MMC110" s="117"/>
      <c r="MMD110" s="117"/>
      <c r="MME110" s="117"/>
      <c r="MMF110" s="117"/>
      <c r="MMG110" s="117"/>
      <c r="MMH110" s="117"/>
      <c r="MMI110" s="117"/>
      <c r="MMJ110" s="117"/>
      <c r="MMK110" s="117"/>
      <c r="MML110" s="117"/>
      <c r="MMM110" s="117"/>
      <c r="MMN110" s="117"/>
      <c r="MMO110" s="117"/>
      <c r="MMP110" s="117"/>
      <c r="MMQ110" s="117"/>
      <c r="MMR110" s="117"/>
      <c r="MMS110" s="117"/>
      <c r="MMT110" s="117"/>
      <c r="MMU110" s="117"/>
      <c r="MMV110" s="117"/>
      <c r="MMW110" s="117"/>
      <c r="MMX110" s="117"/>
      <c r="MMY110" s="117"/>
      <c r="MMZ110" s="117"/>
      <c r="MNA110" s="117"/>
      <c r="MNB110" s="117"/>
      <c r="MNC110" s="117"/>
      <c r="MND110" s="117"/>
      <c r="MNE110" s="117"/>
      <c r="MNF110" s="117"/>
      <c r="MNG110" s="117"/>
      <c r="MNH110" s="117"/>
      <c r="MNI110" s="117"/>
      <c r="MNJ110" s="117"/>
      <c r="MNK110" s="117"/>
      <c r="MNL110" s="117"/>
      <c r="MNM110" s="117"/>
      <c r="MNN110" s="117"/>
      <c r="MNO110" s="117"/>
      <c r="MNP110" s="117"/>
      <c r="MNQ110" s="117"/>
      <c r="MNR110" s="117"/>
      <c r="MNS110" s="117"/>
      <c r="MNT110" s="117"/>
      <c r="MNU110" s="117"/>
      <c r="MNV110" s="117"/>
      <c r="MNW110" s="117"/>
      <c r="MNX110" s="117"/>
      <c r="MNY110" s="117"/>
      <c r="MNZ110" s="117"/>
      <c r="MOA110" s="117"/>
      <c r="MOB110" s="117"/>
      <c r="MOC110" s="117"/>
      <c r="MOD110" s="117"/>
      <c r="MOE110" s="117"/>
      <c r="MOF110" s="117"/>
      <c r="MOG110" s="117"/>
      <c r="MOH110" s="117"/>
      <c r="MOI110" s="117"/>
      <c r="MOJ110" s="117"/>
      <c r="MOK110" s="117"/>
      <c r="MOL110" s="117"/>
      <c r="MOM110" s="117"/>
      <c r="MON110" s="117"/>
      <c r="MOO110" s="117"/>
      <c r="MOP110" s="117"/>
      <c r="MOQ110" s="117"/>
      <c r="MOR110" s="117"/>
      <c r="MOS110" s="117"/>
      <c r="MOT110" s="117"/>
      <c r="MOU110" s="117"/>
      <c r="MOV110" s="117"/>
      <c r="MOW110" s="117"/>
      <c r="MOX110" s="117"/>
      <c r="MOY110" s="117"/>
      <c r="MOZ110" s="117"/>
      <c r="MPA110" s="117"/>
      <c r="MPB110" s="117"/>
      <c r="MPC110" s="117"/>
      <c r="MPD110" s="117"/>
      <c r="MPE110" s="117"/>
      <c r="MPF110" s="117"/>
      <c r="MPG110" s="117"/>
      <c r="MPH110" s="117"/>
      <c r="MPI110" s="117"/>
      <c r="MPJ110" s="117"/>
      <c r="MPK110" s="117"/>
      <c r="MPL110" s="117"/>
      <c r="MPM110" s="117"/>
      <c r="MPN110" s="117"/>
      <c r="MPO110" s="117"/>
      <c r="MPP110" s="117"/>
      <c r="MPQ110" s="117"/>
      <c r="MPR110" s="117"/>
      <c r="MPS110" s="117"/>
      <c r="MPT110" s="117"/>
      <c r="MPU110" s="117"/>
      <c r="MPV110" s="117"/>
      <c r="MPW110" s="117"/>
      <c r="MPX110" s="117"/>
      <c r="MPY110" s="117"/>
      <c r="MPZ110" s="117"/>
      <c r="MQA110" s="117"/>
      <c r="MQB110" s="117"/>
      <c r="MQC110" s="117"/>
      <c r="MQD110" s="117"/>
      <c r="MQE110" s="117"/>
      <c r="MQF110" s="117"/>
      <c r="MQG110" s="117"/>
      <c r="MQH110" s="117"/>
      <c r="MQI110" s="117"/>
      <c r="MQJ110" s="117"/>
      <c r="MQK110" s="117"/>
      <c r="MQL110" s="117"/>
      <c r="MQM110" s="117"/>
      <c r="MQN110" s="117"/>
      <c r="MQO110" s="117"/>
      <c r="MQP110" s="117"/>
      <c r="MQQ110" s="117"/>
      <c r="MQR110" s="117"/>
      <c r="MQS110" s="117"/>
      <c r="MQT110" s="117"/>
      <c r="MQU110" s="117"/>
      <c r="MQV110" s="117"/>
      <c r="MQW110" s="117"/>
      <c r="MQX110" s="117"/>
      <c r="MQY110" s="117"/>
      <c r="MQZ110" s="117"/>
      <c r="MRA110" s="117"/>
      <c r="MRB110" s="117"/>
      <c r="MRC110" s="117"/>
      <c r="MRD110" s="117"/>
      <c r="MRE110" s="117"/>
      <c r="MRF110" s="117"/>
      <c r="MRG110" s="117"/>
      <c r="MRH110" s="117"/>
      <c r="MRI110" s="117"/>
      <c r="MRJ110" s="117"/>
      <c r="MRK110" s="117"/>
      <c r="MRL110" s="117"/>
      <c r="MRM110" s="117"/>
      <c r="MRN110" s="117"/>
      <c r="MRO110" s="117"/>
      <c r="MRP110" s="117"/>
      <c r="MRQ110" s="117"/>
      <c r="MRR110" s="117"/>
      <c r="MRS110" s="117"/>
      <c r="MRT110" s="117"/>
      <c r="MRU110" s="117"/>
      <c r="MRV110" s="117"/>
      <c r="MRW110" s="117"/>
      <c r="MRX110" s="117"/>
      <c r="MRY110" s="117"/>
      <c r="MRZ110" s="117"/>
      <c r="MSA110" s="117"/>
      <c r="MSB110" s="117"/>
      <c r="MSC110" s="117"/>
      <c r="MSD110" s="117"/>
      <c r="MSE110" s="117"/>
      <c r="MSF110" s="117"/>
      <c r="MSG110" s="117"/>
      <c r="MSH110" s="117"/>
      <c r="MSI110" s="117"/>
      <c r="MSJ110" s="117"/>
      <c r="MSK110" s="117"/>
      <c r="MSL110" s="117"/>
      <c r="MSM110" s="117"/>
      <c r="MSN110" s="117"/>
      <c r="MSO110" s="117"/>
      <c r="MSP110" s="117"/>
      <c r="MSQ110" s="117"/>
      <c r="MSR110" s="117"/>
      <c r="MSS110" s="117"/>
      <c r="MST110" s="117"/>
      <c r="MSU110" s="117"/>
      <c r="MSV110" s="117"/>
      <c r="MSW110" s="117"/>
      <c r="MSX110" s="117"/>
      <c r="MSY110" s="117"/>
      <c r="MSZ110" s="117"/>
      <c r="MTA110" s="117"/>
      <c r="MTB110" s="117"/>
      <c r="MTC110" s="117"/>
      <c r="MTD110" s="117"/>
      <c r="MTE110" s="117"/>
      <c r="MTF110" s="117"/>
      <c r="MTG110" s="117"/>
      <c r="MTH110" s="117"/>
      <c r="MTI110" s="117"/>
      <c r="MTJ110" s="117"/>
      <c r="MTK110" s="117"/>
      <c r="MTL110" s="117"/>
      <c r="MTM110" s="117"/>
      <c r="MTN110" s="117"/>
      <c r="MTO110" s="117"/>
      <c r="MTP110" s="117"/>
      <c r="MTQ110" s="117"/>
      <c r="MTR110" s="117"/>
      <c r="MTS110" s="117"/>
      <c r="MTT110" s="117"/>
      <c r="MTU110" s="117"/>
      <c r="MTV110" s="117"/>
      <c r="MTW110" s="117"/>
      <c r="MTX110" s="117"/>
      <c r="MTY110" s="117"/>
      <c r="MTZ110" s="117"/>
      <c r="MUA110" s="117"/>
      <c r="MUB110" s="117"/>
      <c r="MUC110" s="117"/>
      <c r="MUD110" s="117"/>
      <c r="MUE110" s="117"/>
      <c r="MUF110" s="117"/>
      <c r="MUG110" s="117"/>
      <c r="MUH110" s="117"/>
      <c r="MUI110" s="117"/>
      <c r="MUJ110" s="117"/>
      <c r="MUK110" s="117"/>
      <c r="MUL110" s="117"/>
      <c r="MUM110" s="117"/>
      <c r="MUN110" s="117"/>
      <c r="MUO110" s="117"/>
      <c r="MUP110" s="117"/>
      <c r="MUQ110" s="117"/>
      <c r="MUR110" s="117"/>
      <c r="MUS110" s="117"/>
      <c r="MUT110" s="117"/>
      <c r="MUU110" s="117"/>
      <c r="MUV110" s="117"/>
      <c r="MUW110" s="117"/>
      <c r="MUX110" s="117"/>
      <c r="MUY110" s="117"/>
      <c r="MUZ110" s="117"/>
      <c r="MVA110" s="117"/>
      <c r="MVB110" s="117"/>
      <c r="MVC110" s="117"/>
      <c r="MVD110" s="117"/>
      <c r="MVE110" s="117"/>
      <c r="MVF110" s="117"/>
      <c r="MVG110" s="117"/>
      <c r="MVH110" s="117"/>
      <c r="MVI110" s="117"/>
      <c r="MVJ110" s="117"/>
      <c r="MVK110" s="117"/>
      <c r="MVL110" s="117"/>
      <c r="MVM110" s="117"/>
      <c r="MVN110" s="117"/>
      <c r="MVO110" s="117"/>
      <c r="MVP110" s="117"/>
      <c r="MVQ110" s="117"/>
      <c r="MVR110" s="117"/>
      <c r="MVS110" s="117"/>
      <c r="MVT110" s="117"/>
      <c r="MVU110" s="117"/>
      <c r="MVV110" s="117"/>
      <c r="MVW110" s="117"/>
      <c r="MVX110" s="117"/>
      <c r="MVY110" s="117"/>
      <c r="MVZ110" s="117"/>
      <c r="MWA110" s="117"/>
      <c r="MWB110" s="117"/>
      <c r="MWC110" s="117"/>
      <c r="MWD110" s="117"/>
      <c r="MWE110" s="117"/>
      <c r="MWF110" s="117"/>
      <c r="MWG110" s="117"/>
      <c r="MWH110" s="117"/>
      <c r="MWI110" s="117"/>
      <c r="MWJ110" s="117"/>
      <c r="MWK110" s="117"/>
      <c r="MWL110" s="117"/>
      <c r="MWM110" s="117"/>
      <c r="MWN110" s="117"/>
      <c r="MWO110" s="117"/>
      <c r="MWP110" s="117"/>
      <c r="MWQ110" s="117"/>
      <c r="MWR110" s="117"/>
      <c r="MWS110" s="117"/>
      <c r="MWT110" s="117"/>
      <c r="MWU110" s="117"/>
      <c r="MWV110" s="117"/>
      <c r="MWW110" s="117"/>
      <c r="MWX110" s="117"/>
      <c r="MWY110" s="117"/>
      <c r="MWZ110" s="117"/>
      <c r="MXA110" s="117"/>
      <c r="MXB110" s="117"/>
      <c r="MXC110" s="117"/>
      <c r="MXD110" s="117"/>
      <c r="MXE110" s="117"/>
      <c r="MXF110" s="117"/>
      <c r="MXG110" s="117"/>
      <c r="MXH110" s="117"/>
      <c r="MXI110" s="117"/>
      <c r="MXJ110" s="117"/>
      <c r="MXK110" s="117"/>
      <c r="MXL110" s="117"/>
      <c r="MXM110" s="117"/>
      <c r="MXN110" s="117"/>
      <c r="MXO110" s="117"/>
      <c r="MXP110" s="117"/>
      <c r="MXQ110" s="117"/>
      <c r="MXR110" s="117"/>
      <c r="MXS110" s="117"/>
      <c r="MXT110" s="117"/>
      <c r="MXU110" s="117"/>
      <c r="MXV110" s="117"/>
      <c r="MXW110" s="117"/>
      <c r="MXX110" s="117"/>
      <c r="MXY110" s="117"/>
      <c r="MXZ110" s="117"/>
      <c r="MYA110" s="117"/>
      <c r="MYB110" s="117"/>
      <c r="MYC110" s="117"/>
      <c r="MYD110" s="117"/>
      <c r="MYE110" s="117"/>
      <c r="MYF110" s="117"/>
      <c r="MYG110" s="117"/>
      <c r="MYH110" s="117"/>
      <c r="MYI110" s="117"/>
      <c r="MYJ110" s="117"/>
      <c r="MYK110" s="117"/>
      <c r="MYL110" s="117"/>
      <c r="MYM110" s="117"/>
      <c r="MYN110" s="117"/>
      <c r="MYO110" s="117"/>
      <c r="MYP110" s="117"/>
      <c r="MYQ110" s="117"/>
      <c r="MYR110" s="117"/>
      <c r="MYS110" s="117"/>
      <c r="MYT110" s="117"/>
      <c r="MYU110" s="117"/>
      <c r="MYV110" s="117"/>
      <c r="MYW110" s="117"/>
      <c r="MYX110" s="117"/>
      <c r="MYY110" s="117"/>
      <c r="MYZ110" s="117"/>
      <c r="MZA110" s="117"/>
      <c r="MZB110" s="117"/>
      <c r="MZC110" s="117"/>
      <c r="MZD110" s="117"/>
      <c r="MZE110" s="117"/>
      <c r="MZF110" s="117"/>
      <c r="MZG110" s="117"/>
      <c r="MZH110" s="117"/>
      <c r="MZI110" s="117"/>
      <c r="MZJ110" s="117"/>
      <c r="MZK110" s="117"/>
      <c r="MZL110" s="117"/>
      <c r="MZM110" s="117"/>
      <c r="MZN110" s="117"/>
      <c r="MZO110" s="117"/>
      <c r="MZP110" s="117"/>
      <c r="MZQ110" s="117"/>
      <c r="MZR110" s="117"/>
      <c r="MZS110" s="117"/>
      <c r="MZT110" s="117"/>
      <c r="MZU110" s="117"/>
      <c r="MZV110" s="117"/>
      <c r="MZW110" s="117"/>
      <c r="MZX110" s="117"/>
      <c r="MZY110" s="117"/>
      <c r="MZZ110" s="117"/>
      <c r="NAA110" s="117"/>
      <c r="NAB110" s="117"/>
      <c r="NAC110" s="117"/>
      <c r="NAD110" s="117"/>
      <c r="NAE110" s="117"/>
      <c r="NAF110" s="117"/>
      <c r="NAG110" s="117"/>
      <c r="NAH110" s="117"/>
      <c r="NAI110" s="117"/>
      <c r="NAJ110" s="117"/>
      <c r="NAK110" s="117"/>
      <c r="NAL110" s="117"/>
      <c r="NAM110" s="117"/>
      <c r="NAN110" s="117"/>
      <c r="NAO110" s="117"/>
      <c r="NAP110" s="117"/>
      <c r="NAQ110" s="117"/>
      <c r="NAR110" s="117"/>
      <c r="NAS110" s="117"/>
      <c r="NAT110" s="117"/>
      <c r="NAU110" s="117"/>
      <c r="NAV110" s="117"/>
      <c r="NAW110" s="117"/>
      <c r="NAX110" s="117"/>
      <c r="NAY110" s="117"/>
      <c r="NAZ110" s="117"/>
      <c r="NBA110" s="117"/>
      <c r="NBB110" s="117"/>
      <c r="NBC110" s="117"/>
      <c r="NBD110" s="117"/>
      <c r="NBE110" s="117"/>
      <c r="NBF110" s="117"/>
      <c r="NBG110" s="117"/>
      <c r="NBH110" s="117"/>
      <c r="NBI110" s="117"/>
      <c r="NBJ110" s="117"/>
      <c r="NBK110" s="117"/>
      <c r="NBL110" s="117"/>
      <c r="NBM110" s="117"/>
      <c r="NBN110" s="117"/>
      <c r="NBO110" s="117"/>
      <c r="NBP110" s="117"/>
      <c r="NBQ110" s="117"/>
      <c r="NBR110" s="117"/>
      <c r="NBS110" s="117"/>
      <c r="NBT110" s="117"/>
      <c r="NBU110" s="117"/>
      <c r="NBV110" s="117"/>
      <c r="NBW110" s="117"/>
      <c r="NBX110" s="117"/>
      <c r="NBY110" s="117"/>
      <c r="NBZ110" s="117"/>
      <c r="NCA110" s="117"/>
      <c r="NCB110" s="117"/>
      <c r="NCC110" s="117"/>
      <c r="NCD110" s="117"/>
      <c r="NCE110" s="117"/>
      <c r="NCF110" s="117"/>
      <c r="NCG110" s="117"/>
      <c r="NCH110" s="117"/>
      <c r="NCI110" s="117"/>
      <c r="NCJ110" s="117"/>
      <c r="NCK110" s="117"/>
      <c r="NCL110" s="117"/>
      <c r="NCM110" s="117"/>
      <c r="NCN110" s="117"/>
      <c r="NCO110" s="117"/>
      <c r="NCP110" s="117"/>
      <c r="NCQ110" s="117"/>
      <c r="NCR110" s="117"/>
      <c r="NCS110" s="117"/>
      <c r="NCT110" s="117"/>
      <c r="NCU110" s="117"/>
      <c r="NCV110" s="117"/>
      <c r="NCW110" s="117"/>
      <c r="NCX110" s="117"/>
      <c r="NCY110" s="117"/>
      <c r="NCZ110" s="117"/>
      <c r="NDA110" s="117"/>
      <c r="NDB110" s="117"/>
      <c r="NDC110" s="117"/>
      <c r="NDD110" s="117"/>
      <c r="NDE110" s="117"/>
      <c r="NDF110" s="117"/>
      <c r="NDG110" s="117"/>
      <c r="NDH110" s="117"/>
      <c r="NDI110" s="117"/>
      <c r="NDJ110" s="117"/>
      <c r="NDK110" s="117"/>
      <c r="NDL110" s="117"/>
      <c r="NDM110" s="117"/>
      <c r="NDN110" s="117"/>
      <c r="NDO110" s="117"/>
      <c r="NDP110" s="117"/>
      <c r="NDQ110" s="117"/>
      <c r="NDR110" s="117"/>
      <c r="NDS110" s="117"/>
      <c r="NDT110" s="117"/>
      <c r="NDU110" s="117"/>
      <c r="NDV110" s="117"/>
      <c r="NDW110" s="117"/>
      <c r="NDX110" s="117"/>
      <c r="NDY110" s="117"/>
      <c r="NDZ110" s="117"/>
      <c r="NEA110" s="117"/>
      <c r="NEB110" s="117"/>
      <c r="NEC110" s="117"/>
      <c r="NED110" s="117"/>
      <c r="NEE110" s="117"/>
      <c r="NEF110" s="117"/>
      <c r="NEG110" s="117"/>
      <c r="NEH110" s="117"/>
      <c r="NEI110" s="117"/>
      <c r="NEJ110" s="117"/>
      <c r="NEK110" s="117"/>
      <c r="NEL110" s="117"/>
      <c r="NEM110" s="117"/>
      <c r="NEN110" s="117"/>
      <c r="NEO110" s="117"/>
      <c r="NEP110" s="117"/>
      <c r="NEQ110" s="117"/>
      <c r="NER110" s="117"/>
      <c r="NES110" s="117"/>
      <c r="NET110" s="117"/>
      <c r="NEU110" s="117"/>
      <c r="NEV110" s="117"/>
      <c r="NEW110" s="117"/>
      <c r="NEX110" s="117"/>
      <c r="NEY110" s="117"/>
      <c r="NEZ110" s="117"/>
      <c r="NFA110" s="117"/>
      <c r="NFB110" s="117"/>
      <c r="NFC110" s="117"/>
      <c r="NFD110" s="117"/>
      <c r="NFE110" s="117"/>
      <c r="NFF110" s="117"/>
      <c r="NFG110" s="117"/>
      <c r="NFH110" s="117"/>
      <c r="NFI110" s="117"/>
      <c r="NFJ110" s="117"/>
      <c r="NFK110" s="117"/>
      <c r="NFL110" s="117"/>
      <c r="NFM110" s="117"/>
      <c r="NFN110" s="117"/>
      <c r="NFO110" s="117"/>
      <c r="NFP110" s="117"/>
      <c r="NFQ110" s="117"/>
      <c r="NFR110" s="117"/>
      <c r="NFS110" s="117"/>
      <c r="NFT110" s="117"/>
      <c r="NFU110" s="117"/>
      <c r="NFV110" s="117"/>
      <c r="NFW110" s="117"/>
      <c r="NFX110" s="117"/>
      <c r="NFY110" s="117"/>
      <c r="NFZ110" s="117"/>
      <c r="NGA110" s="117"/>
      <c r="NGB110" s="117"/>
      <c r="NGC110" s="117"/>
      <c r="NGD110" s="117"/>
      <c r="NGE110" s="117"/>
      <c r="NGF110" s="117"/>
      <c r="NGG110" s="117"/>
      <c r="NGH110" s="117"/>
      <c r="NGI110" s="117"/>
      <c r="NGJ110" s="117"/>
      <c r="NGK110" s="117"/>
      <c r="NGL110" s="117"/>
      <c r="NGM110" s="117"/>
      <c r="NGN110" s="117"/>
      <c r="NGO110" s="117"/>
      <c r="NGP110" s="117"/>
      <c r="NGQ110" s="117"/>
      <c r="NGR110" s="117"/>
      <c r="NGS110" s="117"/>
      <c r="NGT110" s="117"/>
      <c r="NGU110" s="117"/>
      <c r="NGV110" s="117"/>
      <c r="NGW110" s="117"/>
      <c r="NGX110" s="117"/>
      <c r="NGY110" s="117"/>
      <c r="NGZ110" s="117"/>
      <c r="NHA110" s="117"/>
      <c r="NHB110" s="117"/>
      <c r="NHC110" s="117"/>
      <c r="NHD110" s="117"/>
      <c r="NHE110" s="117"/>
      <c r="NHF110" s="117"/>
      <c r="NHG110" s="117"/>
      <c r="NHH110" s="117"/>
      <c r="NHI110" s="117"/>
      <c r="NHJ110" s="117"/>
      <c r="NHK110" s="117"/>
      <c r="NHL110" s="117"/>
      <c r="NHM110" s="117"/>
      <c r="NHN110" s="117"/>
      <c r="NHO110" s="117"/>
      <c r="NHP110" s="117"/>
      <c r="NHQ110" s="117"/>
      <c r="NHR110" s="117"/>
      <c r="NHS110" s="117"/>
      <c r="NHT110" s="117"/>
      <c r="NHU110" s="117"/>
      <c r="NHV110" s="117"/>
      <c r="NHW110" s="117"/>
      <c r="NHX110" s="117"/>
      <c r="NHY110" s="117"/>
      <c r="NHZ110" s="117"/>
      <c r="NIA110" s="117"/>
      <c r="NIB110" s="117"/>
      <c r="NIC110" s="117"/>
      <c r="NID110" s="117"/>
      <c r="NIE110" s="117"/>
      <c r="NIF110" s="117"/>
      <c r="NIG110" s="117"/>
      <c r="NIH110" s="117"/>
      <c r="NII110" s="117"/>
      <c r="NIJ110" s="117"/>
      <c r="NIK110" s="117"/>
      <c r="NIL110" s="117"/>
      <c r="NIM110" s="117"/>
      <c r="NIN110" s="117"/>
      <c r="NIO110" s="117"/>
      <c r="NIP110" s="117"/>
      <c r="NIQ110" s="117"/>
      <c r="NIR110" s="117"/>
      <c r="NIS110" s="117"/>
      <c r="NIT110" s="117"/>
      <c r="NIU110" s="117"/>
      <c r="NIV110" s="117"/>
      <c r="NIW110" s="117"/>
      <c r="NIX110" s="117"/>
      <c r="NIY110" s="117"/>
      <c r="NIZ110" s="117"/>
      <c r="NJA110" s="117"/>
      <c r="NJB110" s="117"/>
      <c r="NJC110" s="117"/>
      <c r="NJD110" s="117"/>
      <c r="NJE110" s="117"/>
      <c r="NJF110" s="117"/>
      <c r="NJG110" s="117"/>
      <c r="NJH110" s="117"/>
      <c r="NJI110" s="117"/>
      <c r="NJJ110" s="117"/>
      <c r="NJK110" s="117"/>
      <c r="NJL110" s="117"/>
      <c r="NJM110" s="117"/>
      <c r="NJN110" s="117"/>
      <c r="NJO110" s="117"/>
      <c r="NJP110" s="117"/>
      <c r="NJQ110" s="117"/>
      <c r="NJR110" s="117"/>
      <c r="NJS110" s="117"/>
      <c r="NJT110" s="117"/>
      <c r="NJU110" s="117"/>
      <c r="NJV110" s="117"/>
      <c r="NJW110" s="117"/>
      <c r="NJX110" s="117"/>
      <c r="NJY110" s="117"/>
      <c r="NJZ110" s="117"/>
      <c r="NKA110" s="117"/>
      <c r="NKB110" s="117"/>
      <c r="NKC110" s="117"/>
      <c r="NKD110" s="117"/>
      <c r="NKE110" s="117"/>
      <c r="NKF110" s="117"/>
      <c r="NKG110" s="117"/>
      <c r="NKH110" s="117"/>
      <c r="NKI110" s="117"/>
      <c r="NKJ110" s="117"/>
      <c r="NKK110" s="117"/>
      <c r="NKL110" s="117"/>
      <c r="NKM110" s="117"/>
      <c r="NKN110" s="117"/>
      <c r="NKO110" s="117"/>
      <c r="NKP110" s="117"/>
      <c r="NKQ110" s="117"/>
      <c r="NKR110" s="117"/>
      <c r="NKS110" s="117"/>
      <c r="NKT110" s="117"/>
      <c r="NKU110" s="117"/>
      <c r="NKV110" s="117"/>
      <c r="NKW110" s="117"/>
      <c r="NKX110" s="117"/>
      <c r="NKY110" s="117"/>
      <c r="NKZ110" s="117"/>
      <c r="NLA110" s="117"/>
      <c r="NLB110" s="117"/>
      <c r="NLC110" s="117"/>
      <c r="NLD110" s="117"/>
      <c r="NLE110" s="117"/>
      <c r="NLF110" s="117"/>
      <c r="NLG110" s="117"/>
      <c r="NLH110" s="117"/>
      <c r="NLI110" s="117"/>
      <c r="NLJ110" s="117"/>
      <c r="NLK110" s="117"/>
      <c r="NLL110" s="117"/>
      <c r="NLM110" s="117"/>
      <c r="NLN110" s="117"/>
      <c r="NLO110" s="117"/>
      <c r="NLP110" s="117"/>
      <c r="NLQ110" s="117"/>
      <c r="NLR110" s="117"/>
      <c r="NLS110" s="117"/>
      <c r="NLT110" s="117"/>
      <c r="NLU110" s="117"/>
      <c r="NLV110" s="117"/>
      <c r="NLW110" s="117"/>
      <c r="NLX110" s="117"/>
      <c r="NLY110" s="117"/>
      <c r="NLZ110" s="117"/>
      <c r="NMA110" s="117"/>
      <c r="NMB110" s="117"/>
      <c r="NMC110" s="117"/>
      <c r="NMD110" s="117"/>
      <c r="NME110" s="117"/>
      <c r="NMF110" s="117"/>
      <c r="NMG110" s="117"/>
      <c r="NMH110" s="117"/>
      <c r="NMI110" s="117"/>
      <c r="NMJ110" s="117"/>
      <c r="NMK110" s="117"/>
      <c r="NML110" s="117"/>
      <c r="NMM110" s="117"/>
      <c r="NMN110" s="117"/>
      <c r="NMO110" s="117"/>
      <c r="NMP110" s="117"/>
      <c r="NMQ110" s="117"/>
      <c r="NMR110" s="117"/>
      <c r="NMS110" s="117"/>
      <c r="NMT110" s="117"/>
      <c r="NMU110" s="117"/>
      <c r="NMV110" s="117"/>
      <c r="NMW110" s="117"/>
      <c r="NMX110" s="117"/>
      <c r="NMY110" s="117"/>
      <c r="NMZ110" s="117"/>
      <c r="NNA110" s="117"/>
      <c r="NNB110" s="117"/>
      <c r="NNC110" s="117"/>
      <c r="NND110" s="117"/>
      <c r="NNE110" s="117"/>
      <c r="NNF110" s="117"/>
      <c r="NNG110" s="117"/>
      <c r="NNH110" s="117"/>
      <c r="NNI110" s="117"/>
      <c r="NNJ110" s="117"/>
      <c r="NNK110" s="117"/>
      <c r="NNL110" s="117"/>
      <c r="NNM110" s="117"/>
      <c r="NNN110" s="117"/>
      <c r="NNO110" s="117"/>
      <c r="NNP110" s="117"/>
      <c r="NNQ110" s="117"/>
      <c r="NNR110" s="117"/>
      <c r="NNS110" s="117"/>
      <c r="NNT110" s="117"/>
      <c r="NNU110" s="117"/>
      <c r="NNV110" s="117"/>
      <c r="NNW110" s="117"/>
      <c r="NNX110" s="117"/>
      <c r="NNY110" s="117"/>
      <c r="NNZ110" s="117"/>
      <c r="NOA110" s="117"/>
      <c r="NOB110" s="117"/>
      <c r="NOC110" s="117"/>
      <c r="NOD110" s="117"/>
      <c r="NOE110" s="117"/>
      <c r="NOF110" s="117"/>
      <c r="NOG110" s="117"/>
      <c r="NOH110" s="117"/>
      <c r="NOI110" s="117"/>
      <c r="NOJ110" s="117"/>
      <c r="NOK110" s="117"/>
      <c r="NOL110" s="117"/>
      <c r="NOM110" s="117"/>
      <c r="NON110" s="117"/>
      <c r="NOO110" s="117"/>
      <c r="NOP110" s="117"/>
      <c r="NOQ110" s="117"/>
      <c r="NOR110" s="117"/>
      <c r="NOS110" s="117"/>
      <c r="NOT110" s="117"/>
      <c r="NOU110" s="117"/>
      <c r="NOV110" s="117"/>
      <c r="NOW110" s="117"/>
      <c r="NOX110" s="117"/>
      <c r="NOY110" s="117"/>
      <c r="NOZ110" s="117"/>
      <c r="NPA110" s="117"/>
      <c r="NPB110" s="117"/>
      <c r="NPC110" s="117"/>
      <c r="NPD110" s="117"/>
      <c r="NPE110" s="117"/>
      <c r="NPF110" s="117"/>
      <c r="NPG110" s="117"/>
      <c r="NPH110" s="117"/>
      <c r="NPI110" s="117"/>
      <c r="NPJ110" s="117"/>
      <c r="NPK110" s="117"/>
      <c r="NPL110" s="117"/>
      <c r="NPM110" s="117"/>
      <c r="NPN110" s="117"/>
      <c r="NPO110" s="117"/>
      <c r="NPP110" s="117"/>
      <c r="NPQ110" s="117"/>
      <c r="NPR110" s="117"/>
      <c r="NPS110" s="117"/>
      <c r="NPT110" s="117"/>
      <c r="NPU110" s="117"/>
      <c r="NPV110" s="117"/>
      <c r="NPW110" s="117"/>
      <c r="NPX110" s="117"/>
      <c r="NPY110" s="117"/>
      <c r="NPZ110" s="117"/>
      <c r="NQA110" s="117"/>
      <c r="NQB110" s="117"/>
      <c r="NQC110" s="117"/>
      <c r="NQD110" s="117"/>
      <c r="NQE110" s="117"/>
      <c r="NQF110" s="117"/>
      <c r="NQG110" s="117"/>
      <c r="NQH110" s="117"/>
      <c r="NQI110" s="117"/>
      <c r="NQJ110" s="117"/>
      <c r="NQK110" s="117"/>
      <c r="NQL110" s="117"/>
      <c r="NQM110" s="117"/>
      <c r="NQN110" s="117"/>
      <c r="NQO110" s="117"/>
      <c r="NQP110" s="117"/>
      <c r="NQQ110" s="117"/>
      <c r="NQR110" s="117"/>
      <c r="NQS110" s="117"/>
      <c r="NQT110" s="117"/>
      <c r="NQU110" s="117"/>
      <c r="NQV110" s="117"/>
      <c r="NQW110" s="117"/>
      <c r="NQX110" s="117"/>
      <c r="NQY110" s="117"/>
      <c r="NQZ110" s="117"/>
      <c r="NRA110" s="117"/>
      <c r="NRB110" s="117"/>
      <c r="NRC110" s="117"/>
      <c r="NRD110" s="117"/>
      <c r="NRE110" s="117"/>
      <c r="NRF110" s="117"/>
      <c r="NRG110" s="117"/>
      <c r="NRH110" s="117"/>
      <c r="NRI110" s="117"/>
      <c r="NRJ110" s="117"/>
      <c r="NRK110" s="117"/>
      <c r="NRL110" s="117"/>
      <c r="NRM110" s="117"/>
      <c r="NRN110" s="117"/>
      <c r="NRO110" s="117"/>
      <c r="NRP110" s="117"/>
      <c r="NRQ110" s="117"/>
      <c r="NRR110" s="117"/>
      <c r="NRS110" s="117"/>
      <c r="NRT110" s="117"/>
      <c r="NRU110" s="117"/>
      <c r="NRV110" s="117"/>
      <c r="NRW110" s="117"/>
      <c r="NRX110" s="117"/>
      <c r="NRY110" s="117"/>
      <c r="NRZ110" s="117"/>
      <c r="NSA110" s="117"/>
      <c r="NSB110" s="117"/>
      <c r="NSC110" s="117"/>
      <c r="NSD110" s="117"/>
      <c r="NSE110" s="117"/>
      <c r="NSF110" s="117"/>
      <c r="NSG110" s="117"/>
      <c r="NSH110" s="117"/>
      <c r="NSI110" s="117"/>
      <c r="NSJ110" s="117"/>
      <c r="NSK110" s="117"/>
      <c r="NSL110" s="117"/>
      <c r="NSM110" s="117"/>
      <c r="NSN110" s="117"/>
      <c r="NSO110" s="117"/>
      <c r="NSP110" s="117"/>
      <c r="NSQ110" s="117"/>
      <c r="NSR110" s="117"/>
      <c r="NSS110" s="117"/>
      <c r="NST110" s="117"/>
      <c r="NSU110" s="117"/>
      <c r="NSV110" s="117"/>
      <c r="NSW110" s="117"/>
      <c r="NSX110" s="117"/>
      <c r="NSY110" s="117"/>
      <c r="NSZ110" s="117"/>
      <c r="NTA110" s="117"/>
      <c r="NTB110" s="117"/>
      <c r="NTC110" s="117"/>
      <c r="NTD110" s="117"/>
      <c r="NTE110" s="117"/>
      <c r="NTF110" s="117"/>
      <c r="NTG110" s="117"/>
      <c r="NTH110" s="117"/>
      <c r="NTI110" s="117"/>
      <c r="NTJ110" s="117"/>
      <c r="NTK110" s="117"/>
      <c r="NTL110" s="117"/>
      <c r="NTM110" s="117"/>
      <c r="NTN110" s="117"/>
      <c r="NTO110" s="117"/>
      <c r="NTP110" s="117"/>
      <c r="NTQ110" s="117"/>
      <c r="NTR110" s="117"/>
      <c r="NTS110" s="117"/>
      <c r="NTT110" s="117"/>
      <c r="NTU110" s="117"/>
      <c r="NTV110" s="117"/>
      <c r="NTW110" s="117"/>
      <c r="NTX110" s="117"/>
      <c r="NTY110" s="117"/>
      <c r="NTZ110" s="117"/>
      <c r="NUA110" s="117"/>
      <c r="NUB110" s="117"/>
      <c r="NUC110" s="117"/>
      <c r="NUD110" s="117"/>
      <c r="NUE110" s="117"/>
      <c r="NUF110" s="117"/>
      <c r="NUG110" s="117"/>
      <c r="NUH110" s="117"/>
      <c r="NUI110" s="117"/>
      <c r="NUJ110" s="117"/>
      <c r="NUK110" s="117"/>
      <c r="NUL110" s="117"/>
      <c r="NUM110" s="117"/>
      <c r="NUN110" s="117"/>
      <c r="NUO110" s="117"/>
      <c r="NUP110" s="117"/>
      <c r="NUQ110" s="117"/>
      <c r="NUR110" s="117"/>
      <c r="NUS110" s="117"/>
      <c r="NUT110" s="117"/>
      <c r="NUU110" s="117"/>
      <c r="NUV110" s="117"/>
      <c r="NUW110" s="117"/>
      <c r="NUX110" s="117"/>
      <c r="NUY110" s="117"/>
      <c r="NUZ110" s="117"/>
      <c r="NVA110" s="117"/>
      <c r="NVB110" s="117"/>
      <c r="NVC110" s="117"/>
      <c r="NVD110" s="117"/>
      <c r="NVE110" s="117"/>
      <c r="NVF110" s="117"/>
      <c r="NVG110" s="117"/>
      <c r="NVH110" s="117"/>
      <c r="NVI110" s="117"/>
      <c r="NVJ110" s="117"/>
      <c r="NVK110" s="117"/>
      <c r="NVL110" s="117"/>
      <c r="NVM110" s="117"/>
      <c r="NVN110" s="117"/>
      <c r="NVO110" s="117"/>
      <c r="NVP110" s="117"/>
      <c r="NVQ110" s="117"/>
      <c r="NVR110" s="117"/>
      <c r="NVS110" s="117"/>
      <c r="NVT110" s="117"/>
      <c r="NVU110" s="117"/>
      <c r="NVV110" s="117"/>
      <c r="NVW110" s="117"/>
      <c r="NVX110" s="117"/>
      <c r="NVY110" s="117"/>
      <c r="NVZ110" s="117"/>
      <c r="NWA110" s="117"/>
      <c r="NWB110" s="117"/>
      <c r="NWC110" s="117"/>
      <c r="NWD110" s="117"/>
      <c r="NWE110" s="117"/>
      <c r="NWF110" s="117"/>
      <c r="NWG110" s="117"/>
      <c r="NWH110" s="117"/>
      <c r="NWI110" s="117"/>
      <c r="NWJ110" s="117"/>
      <c r="NWK110" s="117"/>
      <c r="NWL110" s="117"/>
      <c r="NWM110" s="117"/>
      <c r="NWN110" s="117"/>
      <c r="NWO110" s="117"/>
      <c r="NWP110" s="117"/>
      <c r="NWQ110" s="117"/>
      <c r="NWR110" s="117"/>
      <c r="NWS110" s="117"/>
      <c r="NWT110" s="117"/>
      <c r="NWU110" s="117"/>
      <c r="NWV110" s="117"/>
      <c r="NWW110" s="117"/>
      <c r="NWX110" s="117"/>
      <c r="NWY110" s="117"/>
      <c r="NWZ110" s="117"/>
      <c r="NXA110" s="117"/>
      <c r="NXB110" s="117"/>
      <c r="NXC110" s="117"/>
      <c r="NXD110" s="117"/>
      <c r="NXE110" s="117"/>
      <c r="NXF110" s="117"/>
      <c r="NXG110" s="117"/>
      <c r="NXH110" s="117"/>
      <c r="NXI110" s="117"/>
      <c r="NXJ110" s="117"/>
      <c r="NXK110" s="117"/>
      <c r="NXL110" s="117"/>
      <c r="NXM110" s="117"/>
      <c r="NXN110" s="117"/>
      <c r="NXO110" s="117"/>
      <c r="NXP110" s="117"/>
      <c r="NXQ110" s="117"/>
      <c r="NXR110" s="117"/>
      <c r="NXS110" s="117"/>
      <c r="NXT110" s="117"/>
      <c r="NXU110" s="117"/>
      <c r="NXV110" s="117"/>
      <c r="NXW110" s="117"/>
      <c r="NXX110" s="117"/>
      <c r="NXY110" s="117"/>
      <c r="NXZ110" s="117"/>
      <c r="NYA110" s="117"/>
      <c r="NYB110" s="117"/>
      <c r="NYC110" s="117"/>
      <c r="NYD110" s="117"/>
      <c r="NYE110" s="117"/>
      <c r="NYF110" s="117"/>
      <c r="NYG110" s="117"/>
      <c r="NYH110" s="117"/>
      <c r="NYI110" s="117"/>
      <c r="NYJ110" s="117"/>
      <c r="NYK110" s="117"/>
      <c r="NYL110" s="117"/>
      <c r="NYM110" s="117"/>
      <c r="NYN110" s="117"/>
      <c r="NYO110" s="117"/>
      <c r="NYP110" s="117"/>
      <c r="NYQ110" s="117"/>
      <c r="NYR110" s="117"/>
      <c r="NYS110" s="117"/>
      <c r="NYT110" s="117"/>
      <c r="NYU110" s="117"/>
      <c r="NYV110" s="117"/>
      <c r="NYW110" s="117"/>
      <c r="NYX110" s="117"/>
      <c r="NYY110" s="117"/>
      <c r="NYZ110" s="117"/>
      <c r="NZA110" s="117"/>
      <c r="NZB110" s="117"/>
      <c r="NZC110" s="117"/>
      <c r="NZD110" s="117"/>
      <c r="NZE110" s="117"/>
      <c r="NZF110" s="117"/>
      <c r="NZG110" s="117"/>
      <c r="NZH110" s="117"/>
      <c r="NZI110" s="117"/>
      <c r="NZJ110" s="117"/>
      <c r="NZK110" s="117"/>
      <c r="NZL110" s="117"/>
      <c r="NZM110" s="117"/>
      <c r="NZN110" s="117"/>
      <c r="NZO110" s="117"/>
      <c r="NZP110" s="117"/>
      <c r="NZQ110" s="117"/>
      <c r="NZR110" s="117"/>
      <c r="NZS110" s="117"/>
      <c r="NZT110" s="117"/>
      <c r="NZU110" s="117"/>
      <c r="NZV110" s="117"/>
      <c r="NZW110" s="117"/>
      <c r="NZX110" s="117"/>
      <c r="NZY110" s="117"/>
      <c r="NZZ110" s="117"/>
      <c r="OAA110" s="117"/>
      <c r="OAB110" s="117"/>
      <c r="OAC110" s="117"/>
      <c r="OAD110" s="117"/>
      <c r="OAE110" s="117"/>
      <c r="OAF110" s="117"/>
      <c r="OAG110" s="117"/>
      <c r="OAH110" s="117"/>
      <c r="OAI110" s="117"/>
      <c r="OAJ110" s="117"/>
      <c r="OAK110" s="117"/>
      <c r="OAL110" s="117"/>
      <c r="OAM110" s="117"/>
      <c r="OAN110" s="117"/>
      <c r="OAO110" s="117"/>
      <c r="OAP110" s="117"/>
      <c r="OAQ110" s="117"/>
      <c r="OAR110" s="117"/>
      <c r="OAS110" s="117"/>
      <c r="OAT110" s="117"/>
      <c r="OAU110" s="117"/>
      <c r="OAV110" s="117"/>
      <c r="OAW110" s="117"/>
      <c r="OAX110" s="117"/>
      <c r="OAY110" s="117"/>
      <c r="OAZ110" s="117"/>
      <c r="OBA110" s="117"/>
      <c r="OBB110" s="117"/>
      <c r="OBC110" s="117"/>
      <c r="OBD110" s="117"/>
      <c r="OBE110" s="117"/>
      <c r="OBF110" s="117"/>
      <c r="OBG110" s="117"/>
      <c r="OBH110" s="117"/>
      <c r="OBI110" s="117"/>
      <c r="OBJ110" s="117"/>
      <c r="OBK110" s="117"/>
      <c r="OBL110" s="117"/>
      <c r="OBM110" s="117"/>
      <c r="OBN110" s="117"/>
      <c r="OBO110" s="117"/>
      <c r="OBP110" s="117"/>
      <c r="OBQ110" s="117"/>
      <c r="OBR110" s="117"/>
      <c r="OBS110" s="117"/>
      <c r="OBT110" s="117"/>
      <c r="OBU110" s="117"/>
      <c r="OBV110" s="117"/>
      <c r="OBW110" s="117"/>
      <c r="OBX110" s="117"/>
      <c r="OBY110" s="117"/>
      <c r="OBZ110" s="117"/>
      <c r="OCA110" s="117"/>
      <c r="OCB110" s="117"/>
      <c r="OCC110" s="117"/>
      <c r="OCD110" s="117"/>
      <c r="OCE110" s="117"/>
      <c r="OCF110" s="117"/>
      <c r="OCG110" s="117"/>
      <c r="OCH110" s="117"/>
      <c r="OCI110" s="117"/>
      <c r="OCJ110" s="117"/>
      <c r="OCK110" s="117"/>
      <c r="OCL110" s="117"/>
      <c r="OCM110" s="117"/>
      <c r="OCN110" s="117"/>
      <c r="OCO110" s="117"/>
      <c r="OCP110" s="117"/>
      <c r="OCQ110" s="117"/>
      <c r="OCR110" s="117"/>
      <c r="OCS110" s="117"/>
      <c r="OCT110" s="117"/>
      <c r="OCU110" s="117"/>
      <c r="OCV110" s="117"/>
      <c r="OCW110" s="117"/>
      <c r="OCX110" s="117"/>
      <c r="OCY110" s="117"/>
      <c r="OCZ110" s="117"/>
      <c r="ODA110" s="117"/>
      <c r="ODB110" s="117"/>
      <c r="ODC110" s="117"/>
      <c r="ODD110" s="117"/>
      <c r="ODE110" s="117"/>
      <c r="ODF110" s="117"/>
      <c r="ODG110" s="117"/>
      <c r="ODH110" s="117"/>
      <c r="ODI110" s="117"/>
      <c r="ODJ110" s="117"/>
      <c r="ODK110" s="117"/>
      <c r="ODL110" s="117"/>
      <c r="ODM110" s="117"/>
      <c r="ODN110" s="117"/>
      <c r="ODO110" s="117"/>
      <c r="ODP110" s="117"/>
      <c r="ODQ110" s="117"/>
      <c r="ODR110" s="117"/>
      <c r="ODS110" s="117"/>
      <c r="ODT110" s="117"/>
      <c r="ODU110" s="117"/>
      <c r="ODV110" s="117"/>
      <c r="ODW110" s="117"/>
      <c r="ODX110" s="117"/>
      <c r="ODY110" s="117"/>
      <c r="ODZ110" s="117"/>
      <c r="OEA110" s="117"/>
      <c r="OEB110" s="117"/>
      <c r="OEC110" s="117"/>
      <c r="OED110" s="117"/>
      <c r="OEE110" s="117"/>
      <c r="OEF110" s="117"/>
      <c r="OEG110" s="117"/>
      <c r="OEH110" s="117"/>
      <c r="OEI110" s="117"/>
      <c r="OEJ110" s="117"/>
      <c r="OEK110" s="117"/>
      <c r="OEL110" s="117"/>
      <c r="OEM110" s="117"/>
      <c r="OEN110" s="117"/>
      <c r="OEO110" s="117"/>
      <c r="OEP110" s="117"/>
      <c r="OEQ110" s="117"/>
      <c r="OER110" s="117"/>
      <c r="OES110" s="117"/>
      <c r="OET110" s="117"/>
      <c r="OEU110" s="117"/>
      <c r="OEV110" s="117"/>
      <c r="OEW110" s="117"/>
      <c r="OEX110" s="117"/>
      <c r="OEY110" s="117"/>
      <c r="OEZ110" s="117"/>
      <c r="OFA110" s="117"/>
      <c r="OFB110" s="117"/>
      <c r="OFC110" s="117"/>
      <c r="OFD110" s="117"/>
      <c r="OFE110" s="117"/>
      <c r="OFF110" s="117"/>
      <c r="OFG110" s="117"/>
      <c r="OFH110" s="117"/>
      <c r="OFI110" s="117"/>
      <c r="OFJ110" s="117"/>
      <c r="OFK110" s="117"/>
      <c r="OFL110" s="117"/>
      <c r="OFM110" s="117"/>
      <c r="OFN110" s="117"/>
      <c r="OFO110" s="117"/>
      <c r="OFP110" s="117"/>
      <c r="OFQ110" s="117"/>
      <c r="OFR110" s="117"/>
      <c r="OFS110" s="117"/>
      <c r="OFT110" s="117"/>
      <c r="OFU110" s="117"/>
      <c r="OFV110" s="117"/>
      <c r="OFW110" s="117"/>
      <c r="OFX110" s="117"/>
      <c r="OFY110" s="117"/>
      <c r="OFZ110" s="117"/>
      <c r="OGA110" s="117"/>
      <c r="OGB110" s="117"/>
      <c r="OGC110" s="117"/>
      <c r="OGD110" s="117"/>
      <c r="OGE110" s="117"/>
      <c r="OGF110" s="117"/>
      <c r="OGG110" s="117"/>
      <c r="OGH110" s="117"/>
      <c r="OGI110" s="117"/>
      <c r="OGJ110" s="117"/>
      <c r="OGK110" s="117"/>
      <c r="OGL110" s="117"/>
      <c r="OGM110" s="117"/>
      <c r="OGN110" s="117"/>
      <c r="OGO110" s="117"/>
      <c r="OGP110" s="117"/>
      <c r="OGQ110" s="117"/>
      <c r="OGR110" s="117"/>
      <c r="OGS110" s="117"/>
      <c r="OGT110" s="117"/>
      <c r="OGU110" s="117"/>
      <c r="OGV110" s="117"/>
      <c r="OGW110" s="117"/>
      <c r="OGX110" s="117"/>
      <c r="OGY110" s="117"/>
      <c r="OGZ110" s="117"/>
      <c r="OHA110" s="117"/>
      <c r="OHB110" s="117"/>
      <c r="OHC110" s="117"/>
      <c r="OHD110" s="117"/>
      <c r="OHE110" s="117"/>
      <c r="OHF110" s="117"/>
      <c r="OHG110" s="117"/>
      <c r="OHH110" s="117"/>
      <c r="OHI110" s="117"/>
      <c r="OHJ110" s="117"/>
      <c r="OHK110" s="117"/>
      <c r="OHL110" s="117"/>
      <c r="OHM110" s="117"/>
      <c r="OHN110" s="117"/>
      <c r="OHO110" s="117"/>
      <c r="OHP110" s="117"/>
      <c r="OHQ110" s="117"/>
      <c r="OHR110" s="117"/>
      <c r="OHS110" s="117"/>
      <c r="OHT110" s="117"/>
      <c r="OHU110" s="117"/>
      <c r="OHV110" s="117"/>
      <c r="OHW110" s="117"/>
      <c r="OHX110" s="117"/>
      <c r="OHY110" s="117"/>
      <c r="OHZ110" s="117"/>
      <c r="OIA110" s="117"/>
      <c r="OIB110" s="117"/>
      <c r="OIC110" s="117"/>
      <c r="OID110" s="117"/>
      <c r="OIE110" s="117"/>
      <c r="OIF110" s="117"/>
      <c r="OIG110" s="117"/>
      <c r="OIH110" s="117"/>
      <c r="OII110" s="117"/>
      <c r="OIJ110" s="117"/>
      <c r="OIK110" s="117"/>
      <c r="OIL110" s="117"/>
      <c r="OIM110" s="117"/>
      <c r="OIN110" s="117"/>
      <c r="OIO110" s="117"/>
      <c r="OIP110" s="117"/>
      <c r="OIQ110" s="117"/>
      <c r="OIR110" s="117"/>
      <c r="OIS110" s="117"/>
      <c r="OIT110" s="117"/>
      <c r="OIU110" s="117"/>
      <c r="OIV110" s="117"/>
      <c r="OIW110" s="117"/>
      <c r="OIX110" s="117"/>
      <c r="OIY110" s="117"/>
      <c r="OIZ110" s="117"/>
      <c r="OJA110" s="117"/>
      <c r="OJB110" s="117"/>
      <c r="OJC110" s="117"/>
      <c r="OJD110" s="117"/>
      <c r="OJE110" s="117"/>
      <c r="OJF110" s="117"/>
      <c r="OJG110" s="117"/>
      <c r="OJH110" s="117"/>
      <c r="OJI110" s="117"/>
      <c r="OJJ110" s="117"/>
      <c r="OJK110" s="117"/>
      <c r="OJL110" s="117"/>
      <c r="OJM110" s="117"/>
      <c r="OJN110" s="117"/>
      <c r="OJO110" s="117"/>
      <c r="OJP110" s="117"/>
      <c r="OJQ110" s="117"/>
      <c r="OJR110" s="117"/>
      <c r="OJS110" s="117"/>
      <c r="OJT110" s="117"/>
      <c r="OJU110" s="117"/>
      <c r="OJV110" s="117"/>
      <c r="OJW110" s="117"/>
      <c r="OJX110" s="117"/>
      <c r="OJY110" s="117"/>
      <c r="OJZ110" s="117"/>
      <c r="OKA110" s="117"/>
      <c r="OKB110" s="117"/>
      <c r="OKC110" s="117"/>
      <c r="OKD110" s="117"/>
      <c r="OKE110" s="117"/>
      <c r="OKF110" s="117"/>
      <c r="OKG110" s="117"/>
      <c r="OKH110" s="117"/>
      <c r="OKI110" s="117"/>
      <c r="OKJ110" s="117"/>
      <c r="OKK110" s="117"/>
      <c r="OKL110" s="117"/>
      <c r="OKM110" s="117"/>
      <c r="OKN110" s="117"/>
      <c r="OKO110" s="117"/>
      <c r="OKP110" s="117"/>
      <c r="OKQ110" s="117"/>
      <c r="OKR110" s="117"/>
      <c r="OKS110" s="117"/>
      <c r="OKT110" s="117"/>
      <c r="OKU110" s="117"/>
      <c r="OKV110" s="117"/>
      <c r="OKW110" s="117"/>
      <c r="OKX110" s="117"/>
      <c r="OKY110" s="117"/>
      <c r="OKZ110" s="117"/>
      <c r="OLA110" s="117"/>
      <c r="OLB110" s="117"/>
      <c r="OLC110" s="117"/>
      <c r="OLD110" s="117"/>
      <c r="OLE110" s="117"/>
      <c r="OLF110" s="117"/>
      <c r="OLG110" s="117"/>
      <c r="OLH110" s="117"/>
      <c r="OLI110" s="117"/>
      <c r="OLJ110" s="117"/>
      <c r="OLK110" s="117"/>
      <c r="OLL110" s="117"/>
      <c r="OLM110" s="117"/>
      <c r="OLN110" s="117"/>
      <c r="OLO110" s="117"/>
      <c r="OLP110" s="117"/>
      <c r="OLQ110" s="117"/>
      <c r="OLR110" s="117"/>
      <c r="OLS110" s="117"/>
      <c r="OLT110" s="117"/>
      <c r="OLU110" s="117"/>
      <c r="OLV110" s="117"/>
      <c r="OLW110" s="117"/>
      <c r="OLX110" s="117"/>
      <c r="OLY110" s="117"/>
      <c r="OLZ110" s="117"/>
      <c r="OMA110" s="117"/>
      <c r="OMB110" s="117"/>
      <c r="OMC110" s="117"/>
      <c r="OMD110" s="117"/>
      <c r="OME110" s="117"/>
      <c r="OMF110" s="117"/>
      <c r="OMG110" s="117"/>
      <c r="OMH110" s="117"/>
      <c r="OMI110" s="117"/>
      <c r="OMJ110" s="117"/>
      <c r="OMK110" s="117"/>
      <c r="OML110" s="117"/>
      <c r="OMM110" s="117"/>
      <c r="OMN110" s="117"/>
      <c r="OMO110" s="117"/>
      <c r="OMP110" s="117"/>
      <c r="OMQ110" s="117"/>
      <c r="OMR110" s="117"/>
      <c r="OMS110" s="117"/>
      <c r="OMT110" s="117"/>
      <c r="OMU110" s="117"/>
      <c r="OMV110" s="117"/>
      <c r="OMW110" s="117"/>
      <c r="OMX110" s="117"/>
      <c r="OMY110" s="117"/>
      <c r="OMZ110" s="117"/>
      <c r="ONA110" s="117"/>
      <c r="ONB110" s="117"/>
      <c r="ONC110" s="117"/>
      <c r="OND110" s="117"/>
      <c r="ONE110" s="117"/>
      <c r="ONF110" s="117"/>
      <c r="ONG110" s="117"/>
      <c r="ONH110" s="117"/>
      <c r="ONI110" s="117"/>
      <c r="ONJ110" s="117"/>
      <c r="ONK110" s="117"/>
      <c r="ONL110" s="117"/>
      <c r="ONM110" s="117"/>
      <c r="ONN110" s="117"/>
      <c r="ONO110" s="117"/>
      <c r="ONP110" s="117"/>
      <c r="ONQ110" s="117"/>
      <c r="ONR110" s="117"/>
      <c r="ONS110" s="117"/>
      <c r="ONT110" s="117"/>
      <c r="ONU110" s="117"/>
      <c r="ONV110" s="117"/>
      <c r="ONW110" s="117"/>
      <c r="ONX110" s="117"/>
      <c r="ONY110" s="117"/>
      <c r="ONZ110" s="117"/>
      <c r="OOA110" s="117"/>
      <c r="OOB110" s="117"/>
      <c r="OOC110" s="117"/>
      <c r="OOD110" s="117"/>
      <c r="OOE110" s="117"/>
      <c r="OOF110" s="117"/>
      <c r="OOG110" s="117"/>
      <c r="OOH110" s="117"/>
      <c r="OOI110" s="117"/>
      <c r="OOJ110" s="117"/>
      <c r="OOK110" s="117"/>
      <c r="OOL110" s="117"/>
      <c r="OOM110" s="117"/>
      <c r="OON110" s="117"/>
      <c r="OOO110" s="117"/>
      <c r="OOP110" s="117"/>
      <c r="OOQ110" s="117"/>
      <c r="OOR110" s="117"/>
      <c r="OOS110" s="117"/>
      <c r="OOT110" s="117"/>
      <c r="OOU110" s="117"/>
      <c r="OOV110" s="117"/>
      <c r="OOW110" s="117"/>
      <c r="OOX110" s="117"/>
      <c r="OOY110" s="117"/>
      <c r="OOZ110" s="117"/>
      <c r="OPA110" s="117"/>
      <c r="OPB110" s="117"/>
      <c r="OPC110" s="117"/>
      <c r="OPD110" s="117"/>
      <c r="OPE110" s="117"/>
      <c r="OPF110" s="117"/>
      <c r="OPG110" s="117"/>
      <c r="OPH110" s="117"/>
      <c r="OPI110" s="117"/>
      <c r="OPJ110" s="117"/>
      <c r="OPK110" s="117"/>
      <c r="OPL110" s="117"/>
      <c r="OPM110" s="117"/>
      <c r="OPN110" s="117"/>
      <c r="OPO110" s="117"/>
      <c r="OPP110" s="117"/>
      <c r="OPQ110" s="117"/>
      <c r="OPR110" s="117"/>
      <c r="OPS110" s="117"/>
      <c r="OPT110" s="117"/>
      <c r="OPU110" s="117"/>
      <c r="OPV110" s="117"/>
      <c r="OPW110" s="117"/>
      <c r="OPX110" s="117"/>
      <c r="OPY110" s="117"/>
      <c r="OPZ110" s="117"/>
      <c r="OQA110" s="117"/>
      <c r="OQB110" s="117"/>
      <c r="OQC110" s="117"/>
      <c r="OQD110" s="117"/>
      <c r="OQE110" s="117"/>
      <c r="OQF110" s="117"/>
      <c r="OQG110" s="117"/>
      <c r="OQH110" s="117"/>
      <c r="OQI110" s="117"/>
      <c r="OQJ110" s="117"/>
      <c r="OQK110" s="117"/>
      <c r="OQL110" s="117"/>
      <c r="OQM110" s="117"/>
      <c r="OQN110" s="117"/>
      <c r="OQO110" s="117"/>
      <c r="OQP110" s="117"/>
      <c r="OQQ110" s="117"/>
      <c r="OQR110" s="117"/>
      <c r="OQS110" s="117"/>
      <c r="OQT110" s="117"/>
      <c r="OQU110" s="117"/>
      <c r="OQV110" s="117"/>
      <c r="OQW110" s="117"/>
      <c r="OQX110" s="117"/>
      <c r="OQY110" s="117"/>
      <c r="OQZ110" s="117"/>
      <c r="ORA110" s="117"/>
      <c r="ORB110" s="117"/>
      <c r="ORC110" s="117"/>
      <c r="ORD110" s="117"/>
      <c r="ORE110" s="117"/>
      <c r="ORF110" s="117"/>
      <c r="ORG110" s="117"/>
      <c r="ORH110" s="117"/>
      <c r="ORI110" s="117"/>
      <c r="ORJ110" s="117"/>
      <c r="ORK110" s="117"/>
      <c r="ORL110" s="117"/>
      <c r="ORM110" s="117"/>
      <c r="ORN110" s="117"/>
      <c r="ORO110" s="117"/>
      <c r="ORP110" s="117"/>
      <c r="ORQ110" s="117"/>
      <c r="ORR110" s="117"/>
      <c r="ORS110" s="117"/>
      <c r="ORT110" s="117"/>
      <c r="ORU110" s="117"/>
      <c r="ORV110" s="117"/>
      <c r="ORW110" s="117"/>
      <c r="ORX110" s="117"/>
      <c r="ORY110" s="117"/>
      <c r="ORZ110" s="117"/>
      <c r="OSA110" s="117"/>
      <c r="OSB110" s="117"/>
      <c r="OSC110" s="117"/>
      <c r="OSD110" s="117"/>
      <c r="OSE110" s="117"/>
      <c r="OSF110" s="117"/>
      <c r="OSG110" s="117"/>
      <c r="OSH110" s="117"/>
      <c r="OSI110" s="117"/>
      <c r="OSJ110" s="117"/>
      <c r="OSK110" s="117"/>
      <c r="OSL110" s="117"/>
      <c r="OSM110" s="117"/>
      <c r="OSN110" s="117"/>
      <c r="OSO110" s="117"/>
      <c r="OSP110" s="117"/>
      <c r="OSQ110" s="117"/>
      <c r="OSR110" s="117"/>
      <c r="OSS110" s="117"/>
      <c r="OST110" s="117"/>
      <c r="OSU110" s="117"/>
      <c r="OSV110" s="117"/>
      <c r="OSW110" s="117"/>
      <c r="OSX110" s="117"/>
      <c r="OSY110" s="117"/>
      <c r="OSZ110" s="117"/>
      <c r="OTA110" s="117"/>
      <c r="OTB110" s="117"/>
      <c r="OTC110" s="117"/>
      <c r="OTD110" s="117"/>
      <c r="OTE110" s="117"/>
      <c r="OTF110" s="117"/>
      <c r="OTG110" s="117"/>
      <c r="OTH110" s="117"/>
      <c r="OTI110" s="117"/>
      <c r="OTJ110" s="117"/>
      <c r="OTK110" s="117"/>
      <c r="OTL110" s="117"/>
      <c r="OTM110" s="117"/>
      <c r="OTN110" s="117"/>
      <c r="OTO110" s="117"/>
      <c r="OTP110" s="117"/>
      <c r="OTQ110" s="117"/>
      <c r="OTR110" s="117"/>
      <c r="OTS110" s="117"/>
      <c r="OTT110" s="117"/>
      <c r="OTU110" s="117"/>
      <c r="OTV110" s="117"/>
      <c r="OTW110" s="117"/>
      <c r="OTX110" s="117"/>
      <c r="OTY110" s="117"/>
      <c r="OTZ110" s="117"/>
      <c r="OUA110" s="117"/>
      <c r="OUB110" s="117"/>
      <c r="OUC110" s="117"/>
      <c r="OUD110" s="117"/>
      <c r="OUE110" s="117"/>
      <c r="OUF110" s="117"/>
      <c r="OUG110" s="117"/>
      <c r="OUH110" s="117"/>
      <c r="OUI110" s="117"/>
      <c r="OUJ110" s="117"/>
      <c r="OUK110" s="117"/>
      <c r="OUL110" s="117"/>
      <c r="OUM110" s="117"/>
      <c r="OUN110" s="117"/>
      <c r="OUO110" s="117"/>
      <c r="OUP110" s="117"/>
      <c r="OUQ110" s="117"/>
      <c r="OUR110" s="117"/>
      <c r="OUS110" s="117"/>
      <c r="OUT110" s="117"/>
      <c r="OUU110" s="117"/>
      <c r="OUV110" s="117"/>
      <c r="OUW110" s="117"/>
      <c r="OUX110" s="117"/>
      <c r="OUY110" s="117"/>
      <c r="OUZ110" s="117"/>
      <c r="OVA110" s="117"/>
      <c r="OVB110" s="117"/>
      <c r="OVC110" s="117"/>
      <c r="OVD110" s="117"/>
      <c r="OVE110" s="117"/>
      <c r="OVF110" s="117"/>
      <c r="OVG110" s="117"/>
      <c r="OVH110" s="117"/>
      <c r="OVI110" s="117"/>
      <c r="OVJ110" s="117"/>
      <c r="OVK110" s="117"/>
      <c r="OVL110" s="117"/>
      <c r="OVM110" s="117"/>
      <c r="OVN110" s="117"/>
      <c r="OVO110" s="117"/>
      <c r="OVP110" s="117"/>
      <c r="OVQ110" s="117"/>
      <c r="OVR110" s="117"/>
      <c r="OVS110" s="117"/>
      <c r="OVT110" s="117"/>
      <c r="OVU110" s="117"/>
      <c r="OVV110" s="117"/>
      <c r="OVW110" s="117"/>
      <c r="OVX110" s="117"/>
      <c r="OVY110" s="117"/>
      <c r="OVZ110" s="117"/>
      <c r="OWA110" s="117"/>
      <c r="OWB110" s="117"/>
      <c r="OWC110" s="117"/>
      <c r="OWD110" s="117"/>
      <c r="OWE110" s="117"/>
      <c r="OWF110" s="117"/>
      <c r="OWG110" s="117"/>
      <c r="OWH110" s="117"/>
      <c r="OWI110" s="117"/>
      <c r="OWJ110" s="117"/>
      <c r="OWK110" s="117"/>
      <c r="OWL110" s="117"/>
      <c r="OWM110" s="117"/>
      <c r="OWN110" s="117"/>
      <c r="OWO110" s="117"/>
      <c r="OWP110" s="117"/>
      <c r="OWQ110" s="117"/>
      <c r="OWR110" s="117"/>
      <c r="OWS110" s="117"/>
      <c r="OWT110" s="117"/>
      <c r="OWU110" s="117"/>
      <c r="OWV110" s="117"/>
      <c r="OWW110" s="117"/>
      <c r="OWX110" s="117"/>
      <c r="OWY110" s="117"/>
      <c r="OWZ110" s="117"/>
      <c r="OXA110" s="117"/>
      <c r="OXB110" s="117"/>
      <c r="OXC110" s="117"/>
      <c r="OXD110" s="117"/>
      <c r="OXE110" s="117"/>
      <c r="OXF110" s="117"/>
      <c r="OXG110" s="117"/>
      <c r="OXH110" s="117"/>
      <c r="OXI110" s="117"/>
      <c r="OXJ110" s="117"/>
      <c r="OXK110" s="117"/>
      <c r="OXL110" s="117"/>
      <c r="OXM110" s="117"/>
      <c r="OXN110" s="117"/>
      <c r="OXO110" s="117"/>
      <c r="OXP110" s="117"/>
      <c r="OXQ110" s="117"/>
      <c r="OXR110" s="117"/>
      <c r="OXS110" s="117"/>
      <c r="OXT110" s="117"/>
      <c r="OXU110" s="117"/>
      <c r="OXV110" s="117"/>
      <c r="OXW110" s="117"/>
      <c r="OXX110" s="117"/>
      <c r="OXY110" s="117"/>
      <c r="OXZ110" s="117"/>
      <c r="OYA110" s="117"/>
      <c r="OYB110" s="117"/>
      <c r="OYC110" s="117"/>
      <c r="OYD110" s="117"/>
      <c r="OYE110" s="117"/>
      <c r="OYF110" s="117"/>
      <c r="OYG110" s="117"/>
      <c r="OYH110" s="117"/>
      <c r="OYI110" s="117"/>
      <c r="OYJ110" s="117"/>
      <c r="OYK110" s="117"/>
      <c r="OYL110" s="117"/>
      <c r="OYM110" s="117"/>
      <c r="OYN110" s="117"/>
      <c r="OYO110" s="117"/>
      <c r="OYP110" s="117"/>
      <c r="OYQ110" s="117"/>
      <c r="OYR110" s="117"/>
      <c r="OYS110" s="117"/>
      <c r="OYT110" s="117"/>
      <c r="OYU110" s="117"/>
      <c r="OYV110" s="117"/>
      <c r="OYW110" s="117"/>
      <c r="OYX110" s="117"/>
      <c r="OYY110" s="117"/>
      <c r="OYZ110" s="117"/>
      <c r="OZA110" s="117"/>
      <c r="OZB110" s="117"/>
      <c r="OZC110" s="117"/>
      <c r="OZD110" s="117"/>
      <c r="OZE110" s="117"/>
      <c r="OZF110" s="117"/>
      <c r="OZG110" s="117"/>
      <c r="OZH110" s="117"/>
      <c r="OZI110" s="117"/>
      <c r="OZJ110" s="117"/>
      <c r="OZK110" s="117"/>
      <c r="OZL110" s="117"/>
      <c r="OZM110" s="117"/>
      <c r="OZN110" s="117"/>
      <c r="OZO110" s="117"/>
      <c r="OZP110" s="117"/>
      <c r="OZQ110" s="117"/>
      <c r="OZR110" s="117"/>
      <c r="OZS110" s="117"/>
      <c r="OZT110" s="117"/>
      <c r="OZU110" s="117"/>
      <c r="OZV110" s="117"/>
      <c r="OZW110" s="117"/>
      <c r="OZX110" s="117"/>
      <c r="OZY110" s="117"/>
      <c r="OZZ110" s="117"/>
      <c r="PAA110" s="117"/>
      <c r="PAB110" s="117"/>
      <c r="PAC110" s="117"/>
      <c r="PAD110" s="117"/>
      <c r="PAE110" s="117"/>
      <c r="PAF110" s="117"/>
      <c r="PAG110" s="117"/>
      <c r="PAH110" s="117"/>
      <c r="PAI110" s="117"/>
      <c r="PAJ110" s="117"/>
      <c r="PAK110" s="117"/>
      <c r="PAL110" s="117"/>
      <c r="PAM110" s="117"/>
      <c r="PAN110" s="117"/>
      <c r="PAO110" s="117"/>
      <c r="PAP110" s="117"/>
      <c r="PAQ110" s="117"/>
      <c r="PAR110" s="117"/>
      <c r="PAS110" s="117"/>
      <c r="PAT110" s="117"/>
      <c r="PAU110" s="117"/>
      <c r="PAV110" s="117"/>
      <c r="PAW110" s="117"/>
      <c r="PAX110" s="117"/>
      <c r="PAY110" s="117"/>
      <c r="PAZ110" s="117"/>
      <c r="PBA110" s="117"/>
      <c r="PBB110" s="117"/>
      <c r="PBC110" s="117"/>
      <c r="PBD110" s="117"/>
      <c r="PBE110" s="117"/>
      <c r="PBF110" s="117"/>
      <c r="PBG110" s="117"/>
      <c r="PBH110" s="117"/>
      <c r="PBI110" s="117"/>
      <c r="PBJ110" s="117"/>
      <c r="PBK110" s="117"/>
      <c r="PBL110" s="117"/>
      <c r="PBM110" s="117"/>
      <c r="PBN110" s="117"/>
      <c r="PBO110" s="117"/>
      <c r="PBP110" s="117"/>
      <c r="PBQ110" s="117"/>
      <c r="PBR110" s="117"/>
      <c r="PBS110" s="117"/>
      <c r="PBT110" s="117"/>
      <c r="PBU110" s="117"/>
      <c r="PBV110" s="117"/>
      <c r="PBW110" s="117"/>
      <c r="PBX110" s="117"/>
      <c r="PBY110" s="117"/>
      <c r="PBZ110" s="117"/>
      <c r="PCA110" s="117"/>
      <c r="PCB110" s="117"/>
      <c r="PCC110" s="117"/>
      <c r="PCD110" s="117"/>
      <c r="PCE110" s="117"/>
      <c r="PCF110" s="117"/>
      <c r="PCG110" s="117"/>
      <c r="PCH110" s="117"/>
      <c r="PCI110" s="117"/>
      <c r="PCJ110" s="117"/>
      <c r="PCK110" s="117"/>
      <c r="PCL110" s="117"/>
      <c r="PCM110" s="117"/>
      <c r="PCN110" s="117"/>
      <c r="PCO110" s="117"/>
      <c r="PCP110" s="117"/>
      <c r="PCQ110" s="117"/>
      <c r="PCR110" s="117"/>
      <c r="PCS110" s="117"/>
      <c r="PCT110" s="117"/>
      <c r="PCU110" s="117"/>
      <c r="PCV110" s="117"/>
      <c r="PCW110" s="117"/>
      <c r="PCX110" s="117"/>
      <c r="PCY110" s="117"/>
      <c r="PCZ110" s="117"/>
      <c r="PDA110" s="117"/>
      <c r="PDB110" s="117"/>
      <c r="PDC110" s="117"/>
      <c r="PDD110" s="117"/>
      <c r="PDE110" s="117"/>
      <c r="PDF110" s="117"/>
      <c r="PDG110" s="117"/>
      <c r="PDH110" s="117"/>
      <c r="PDI110" s="117"/>
      <c r="PDJ110" s="117"/>
      <c r="PDK110" s="117"/>
      <c r="PDL110" s="117"/>
      <c r="PDM110" s="117"/>
      <c r="PDN110" s="117"/>
      <c r="PDO110" s="117"/>
      <c r="PDP110" s="117"/>
      <c r="PDQ110" s="117"/>
      <c r="PDR110" s="117"/>
      <c r="PDS110" s="117"/>
      <c r="PDT110" s="117"/>
      <c r="PDU110" s="117"/>
      <c r="PDV110" s="117"/>
      <c r="PDW110" s="117"/>
      <c r="PDX110" s="117"/>
      <c r="PDY110" s="117"/>
      <c r="PDZ110" s="117"/>
      <c r="PEA110" s="117"/>
      <c r="PEB110" s="117"/>
      <c r="PEC110" s="117"/>
      <c r="PED110" s="117"/>
      <c r="PEE110" s="117"/>
      <c r="PEF110" s="117"/>
      <c r="PEG110" s="117"/>
      <c r="PEH110" s="117"/>
      <c r="PEI110" s="117"/>
      <c r="PEJ110" s="117"/>
      <c r="PEK110" s="117"/>
      <c r="PEL110" s="117"/>
      <c r="PEM110" s="117"/>
      <c r="PEN110" s="117"/>
      <c r="PEO110" s="117"/>
      <c r="PEP110" s="117"/>
      <c r="PEQ110" s="117"/>
      <c r="PER110" s="117"/>
      <c r="PES110" s="117"/>
      <c r="PET110" s="117"/>
      <c r="PEU110" s="117"/>
      <c r="PEV110" s="117"/>
      <c r="PEW110" s="117"/>
      <c r="PEX110" s="117"/>
      <c r="PEY110" s="117"/>
      <c r="PEZ110" s="117"/>
      <c r="PFA110" s="117"/>
      <c r="PFB110" s="117"/>
      <c r="PFC110" s="117"/>
      <c r="PFD110" s="117"/>
      <c r="PFE110" s="117"/>
      <c r="PFF110" s="117"/>
      <c r="PFG110" s="117"/>
      <c r="PFH110" s="117"/>
      <c r="PFI110" s="117"/>
      <c r="PFJ110" s="117"/>
      <c r="PFK110" s="117"/>
      <c r="PFL110" s="117"/>
      <c r="PFM110" s="117"/>
      <c r="PFN110" s="117"/>
      <c r="PFO110" s="117"/>
      <c r="PFP110" s="117"/>
      <c r="PFQ110" s="117"/>
      <c r="PFR110" s="117"/>
      <c r="PFS110" s="117"/>
      <c r="PFT110" s="117"/>
      <c r="PFU110" s="117"/>
      <c r="PFV110" s="117"/>
      <c r="PFW110" s="117"/>
      <c r="PFX110" s="117"/>
      <c r="PFY110" s="117"/>
      <c r="PFZ110" s="117"/>
      <c r="PGA110" s="117"/>
      <c r="PGB110" s="117"/>
      <c r="PGC110" s="117"/>
      <c r="PGD110" s="117"/>
      <c r="PGE110" s="117"/>
      <c r="PGF110" s="117"/>
      <c r="PGG110" s="117"/>
      <c r="PGH110" s="117"/>
      <c r="PGI110" s="117"/>
      <c r="PGJ110" s="117"/>
      <c r="PGK110" s="117"/>
      <c r="PGL110" s="117"/>
      <c r="PGM110" s="117"/>
      <c r="PGN110" s="117"/>
      <c r="PGO110" s="117"/>
      <c r="PGP110" s="117"/>
      <c r="PGQ110" s="117"/>
      <c r="PGR110" s="117"/>
      <c r="PGS110" s="117"/>
      <c r="PGT110" s="117"/>
      <c r="PGU110" s="117"/>
      <c r="PGV110" s="117"/>
      <c r="PGW110" s="117"/>
      <c r="PGX110" s="117"/>
      <c r="PGY110" s="117"/>
      <c r="PGZ110" s="117"/>
      <c r="PHA110" s="117"/>
      <c r="PHB110" s="117"/>
      <c r="PHC110" s="117"/>
      <c r="PHD110" s="117"/>
      <c r="PHE110" s="117"/>
      <c r="PHF110" s="117"/>
      <c r="PHG110" s="117"/>
      <c r="PHH110" s="117"/>
      <c r="PHI110" s="117"/>
      <c r="PHJ110" s="117"/>
      <c r="PHK110" s="117"/>
      <c r="PHL110" s="117"/>
      <c r="PHM110" s="117"/>
      <c r="PHN110" s="117"/>
      <c r="PHO110" s="117"/>
      <c r="PHP110" s="117"/>
      <c r="PHQ110" s="117"/>
      <c r="PHR110" s="117"/>
      <c r="PHS110" s="117"/>
      <c r="PHT110" s="117"/>
      <c r="PHU110" s="117"/>
      <c r="PHV110" s="117"/>
      <c r="PHW110" s="117"/>
      <c r="PHX110" s="117"/>
      <c r="PHY110" s="117"/>
      <c r="PHZ110" s="117"/>
      <c r="PIA110" s="117"/>
      <c r="PIB110" s="117"/>
      <c r="PIC110" s="117"/>
      <c r="PID110" s="117"/>
      <c r="PIE110" s="117"/>
      <c r="PIF110" s="117"/>
      <c r="PIG110" s="117"/>
      <c r="PIH110" s="117"/>
      <c r="PII110" s="117"/>
      <c r="PIJ110" s="117"/>
      <c r="PIK110" s="117"/>
      <c r="PIL110" s="117"/>
      <c r="PIM110" s="117"/>
      <c r="PIN110" s="117"/>
      <c r="PIO110" s="117"/>
      <c r="PIP110" s="117"/>
      <c r="PIQ110" s="117"/>
      <c r="PIR110" s="117"/>
      <c r="PIS110" s="117"/>
      <c r="PIT110" s="117"/>
      <c r="PIU110" s="117"/>
      <c r="PIV110" s="117"/>
      <c r="PIW110" s="117"/>
      <c r="PIX110" s="117"/>
      <c r="PIY110" s="117"/>
      <c r="PIZ110" s="117"/>
      <c r="PJA110" s="117"/>
      <c r="PJB110" s="117"/>
      <c r="PJC110" s="117"/>
      <c r="PJD110" s="117"/>
      <c r="PJE110" s="117"/>
      <c r="PJF110" s="117"/>
      <c r="PJG110" s="117"/>
      <c r="PJH110" s="117"/>
      <c r="PJI110" s="117"/>
      <c r="PJJ110" s="117"/>
      <c r="PJK110" s="117"/>
      <c r="PJL110" s="117"/>
      <c r="PJM110" s="117"/>
      <c r="PJN110" s="117"/>
      <c r="PJO110" s="117"/>
      <c r="PJP110" s="117"/>
      <c r="PJQ110" s="117"/>
      <c r="PJR110" s="117"/>
      <c r="PJS110" s="117"/>
      <c r="PJT110" s="117"/>
      <c r="PJU110" s="117"/>
      <c r="PJV110" s="117"/>
      <c r="PJW110" s="117"/>
      <c r="PJX110" s="117"/>
      <c r="PJY110" s="117"/>
      <c r="PJZ110" s="117"/>
      <c r="PKA110" s="117"/>
      <c r="PKB110" s="117"/>
      <c r="PKC110" s="117"/>
      <c r="PKD110" s="117"/>
      <c r="PKE110" s="117"/>
      <c r="PKF110" s="117"/>
      <c r="PKG110" s="117"/>
      <c r="PKH110" s="117"/>
      <c r="PKI110" s="117"/>
      <c r="PKJ110" s="117"/>
      <c r="PKK110" s="117"/>
      <c r="PKL110" s="117"/>
      <c r="PKM110" s="117"/>
      <c r="PKN110" s="117"/>
      <c r="PKO110" s="117"/>
      <c r="PKP110" s="117"/>
      <c r="PKQ110" s="117"/>
      <c r="PKR110" s="117"/>
      <c r="PKS110" s="117"/>
      <c r="PKT110" s="117"/>
      <c r="PKU110" s="117"/>
      <c r="PKV110" s="117"/>
      <c r="PKW110" s="117"/>
      <c r="PKX110" s="117"/>
      <c r="PKY110" s="117"/>
      <c r="PKZ110" s="117"/>
      <c r="PLA110" s="117"/>
      <c r="PLB110" s="117"/>
      <c r="PLC110" s="117"/>
      <c r="PLD110" s="117"/>
      <c r="PLE110" s="117"/>
      <c r="PLF110" s="117"/>
      <c r="PLG110" s="117"/>
      <c r="PLH110" s="117"/>
      <c r="PLI110" s="117"/>
      <c r="PLJ110" s="117"/>
      <c r="PLK110" s="117"/>
      <c r="PLL110" s="117"/>
      <c r="PLM110" s="117"/>
      <c r="PLN110" s="117"/>
      <c r="PLO110" s="117"/>
      <c r="PLP110" s="117"/>
      <c r="PLQ110" s="117"/>
      <c r="PLR110" s="117"/>
      <c r="PLS110" s="117"/>
      <c r="PLT110" s="117"/>
      <c r="PLU110" s="117"/>
      <c r="PLV110" s="117"/>
      <c r="PLW110" s="117"/>
      <c r="PLX110" s="117"/>
      <c r="PLY110" s="117"/>
      <c r="PLZ110" s="117"/>
      <c r="PMA110" s="117"/>
      <c r="PMB110" s="117"/>
      <c r="PMC110" s="117"/>
      <c r="PMD110" s="117"/>
      <c r="PME110" s="117"/>
      <c r="PMF110" s="117"/>
      <c r="PMG110" s="117"/>
      <c r="PMH110" s="117"/>
      <c r="PMI110" s="117"/>
      <c r="PMJ110" s="117"/>
      <c r="PMK110" s="117"/>
      <c r="PML110" s="117"/>
      <c r="PMM110" s="117"/>
      <c r="PMN110" s="117"/>
      <c r="PMO110" s="117"/>
      <c r="PMP110" s="117"/>
      <c r="PMQ110" s="117"/>
      <c r="PMR110" s="117"/>
      <c r="PMS110" s="117"/>
      <c r="PMT110" s="117"/>
      <c r="PMU110" s="117"/>
      <c r="PMV110" s="117"/>
      <c r="PMW110" s="117"/>
      <c r="PMX110" s="117"/>
      <c r="PMY110" s="117"/>
      <c r="PMZ110" s="117"/>
      <c r="PNA110" s="117"/>
      <c r="PNB110" s="117"/>
      <c r="PNC110" s="117"/>
      <c r="PND110" s="117"/>
      <c r="PNE110" s="117"/>
      <c r="PNF110" s="117"/>
      <c r="PNG110" s="117"/>
      <c r="PNH110" s="117"/>
      <c r="PNI110" s="117"/>
      <c r="PNJ110" s="117"/>
      <c r="PNK110" s="117"/>
      <c r="PNL110" s="117"/>
      <c r="PNM110" s="117"/>
      <c r="PNN110" s="117"/>
      <c r="PNO110" s="117"/>
      <c r="PNP110" s="117"/>
      <c r="PNQ110" s="117"/>
      <c r="PNR110" s="117"/>
      <c r="PNS110" s="117"/>
      <c r="PNT110" s="117"/>
      <c r="PNU110" s="117"/>
      <c r="PNV110" s="117"/>
      <c r="PNW110" s="117"/>
      <c r="PNX110" s="117"/>
      <c r="PNY110" s="117"/>
      <c r="PNZ110" s="117"/>
      <c r="POA110" s="117"/>
      <c r="POB110" s="117"/>
      <c r="POC110" s="117"/>
      <c r="POD110" s="117"/>
      <c r="POE110" s="117"/>
      <c r="POF110" s="117"/>
      <c r="POG110" s="117"/>
      <c r="POH110" s="117"/>
      <c r="POI110" s="117"/>
      <c r="POJ110" s="117"/>
      <c r="POK110" s="117"/>
      <c r="POL110" s="117"/>
      <c r="POM110" s="117"/>
      <c r="PON110" s="117"/>
      <c r="POO110" s="117"/>
      <c r="POP110" s="117"/>
      <c r="POQ110" s="117"/>
      <c r="POR110" s="117"/>
      <c r="POS110" s="117"/>
      <c r="POT110" s="117"/>
      <c r="POU110" s="117"/>
      <c r="POV110" s="117"/>
      <c r="POW110" s="117"/>
      <c r="POX110" s="117"/>
      <c r="POY110" s="117"/>
      <c r="POZ110" s="117"/>
      <c r="PPA110" s="117"/>
      <c r="PPB110" s="117"/>
      <c r="PPC110" s="117"/>
      <c r="PPD110" s="117"/>
      <c r="PPE110" s="117"/>
      <c r="PPF110" s="117"/>
      <c r="PPG110" s="117"/>
      <c r="PPH110" s="117"/>
      <c r="PPI110" s="117"/>
      <c r="PPJ110" s="117"/>
      <c r="PPK110" s="117"/>
      <c r="PPL110" s="117"/>
      <c r="PPM110" s="117"/>
      <c r="PPN110" s="117"/>
      <c r="PPO110" s="117"/>
      <c r="PPP110" s="117"/>
      <c r="PPQ110" s="117"/>
      <c r="PPR110" s="117"/>
      <c r="PPS110" s="117"/>
      <c r="PPT110" s="117"/>
      <c r="PPU110" s="117"/>
      <c r="PPV110" s="117"/>
      <c r="PPW110" s="117"/>
      <c r="PPX110" s="117"/>
      <c r="PPY110" s="117"/>
      <c r="PPZ110" s="117"/>
      <c r="PQA110" s="117"/>
      <c r="PQB110" s="117"/>
      <c r="PQC110" s="117"/>
      <c r="PQD110" s="117"/>
      <c r="PQE110" s="117"/>
      <c r="PQF110" s="117"/>
      <c r="PQG110" s="117"/>
      <c r="PQH110" s="117"/>
      <c r="PQI110" s="117"/>
      <c r="PQJ110" s="117"/>
      <c r="PQK110" s="117"/>
      <c r="PQL110" s="117"/>
      <c r="PQM110" s="117"/>
      <c r="PQN110" s="117"/>
      <c r="PQO110" s="117"/>
      <c r="PQP110" s="117"/>
      <c r="PQQ110" s="117"/>
      <c r="PQR110" s="117"/>
      <c r="PQS110" s="117"/>
      <c r="PQT110" s="117"/>
      <c r="PQU110" s="117"/>
      <c r="PQV110" s="117"/>
      <c r="PQW110" s="117"/>
      <c r="PQX110" s="117"/>
      <c r="PQY110" s="117"/>
      <c r="PQZ110" s="117"/>
      <c r="PRA110" s="117"/>
      <c r="PRB110" s="117"/>
      <c r="PRC110" s="117"/>
      <c r="PRD110" s="117"/>
      <c r="PRE110" s="117"/>
      <c r="PRF110" s="117"/>
      <c r="PRG110" s="117"/>
      <c r="PRH110" s="117"/>
      <c r="PRI110" s="117"/>
      <c r="PRJ110" s="117"/>
      <c r="PRK110" s="117"/>
      <c r="PRL110" s="117"/>
      <c r="PRM110" s="117"/>
      <c r="PRN110" s="117"/>
      <c r="PRO110" s="117"/>
      <c r="PRP110" s="117"/>
      <c r="PRQ110" s="117"/>
      <c r="PRR110" s="117"/>
      <c r="PRS110" s="117"/>
      <c r="PRT110" s="117"/>
      <c r="PRU110" s="117"/>
      <c r="PRV110" s="117"/>
      <c r="PRW110" s="117"/>
      <c r="PRX110" s="117"/>
      <c r="PRY110" s="117"/>
      <c r="PRZ110" s="117"/>
      <c r="PSA110" s="117"/>
      <c r="PSB110" s="117"/>
      <c r="PSC110" s="117"/>
      <c r="PSD110" s="117"/>
      <c r="PSE110" s="117"/>
      <c r="PSF110" s="117"/>
      <c r="PSG110" s="117"/>
      <c r="PSH110" s="117"/>
      <c r="PSI110" s="117"/>
      <c r="PSJ110" s="117"/>
      <c r="PSK110" s="117"/>
      <c r="PSL110" s="117"/>
      <c r="PSM110" s="117"/>
      <c r="PSN110" s="117"/>
      <c r="PSO110" s="117"/>
      <c r="PSP110" s="117"/>
      <c r="PSQ110" s="117"/>
      <c r="PSR110" s="117"/>
      <c r="PSS110" s="117"/>
      <c r="PST110" s="117"/>
      <c r="PSU110" s="117"/>
      <c r="PSV110" s="117"/>
      <c r="PSW110" s="117"/>
      <c r="PSX110" s="117"/>
      <c r="PSY110" s="117"/>
      <c r="PSZ110" s="117"/>
      <c r="PTA110" s="117"/>
      <c r="PTB110" s="117"/>
      <c r="PTC110" s="117"/>
      <c r="PTD110" s="117"/>
      <c r="PTE110" s="117"/>
      <c r="PTF110" s="117"/>
      <c r="PTG110" s="117"/>
      <c r="PTH110" s="117"/>
      <c r="PTI110" s="117"/>
      <c r="PTJ110" s="117"/>
      <c r="PTK110" s="117"/>
      <c r="PTL110" s="117"/>
      <c r="PTM110" s="117"/>
      <c r="PTN110" s="117"/>
      <c r="PTO110" s="117"/>
      <c r="PTP110" s="117"/>
      <c r="PTQ110" s="117"/>
      <c r="PTR110" s="117"/>
      <c r="PTS110" s="117"/>
      <c r="PTT110" s="117"/>
      <c r="PTU110" s="117"/>
      <c r="PTV110" s="117"/>
      <c r="PTW110" s="117"/>
      <c r="PTX110" s="117"/>
      <c r="PTY110" s="117"/>
      <c r="PTZ110" s="117"/>
      <c r="PUA110" s="117"/>
      <c r="PUB110" s="117"/>
      <c r="PUC110" s="117"/>
      <c r="PUD110" s="117"/>
      <c r="PUE110" s="117"/>
      <c r="PUF110" s="117"/>
      <c r="PUG110" s="117"/>
      <c r="PUH110" s="117"/>
      <c r="PUI110" s="117"/>
      <c r="PUJ110" s="117"/>
      <c r="PUK110" s="117"/>
      <c r="PUL110" s="117"/>
      <c r="PUM110" s="117"/>
      <c r="PUN110" s="117"/>
      <c r="PUO110" s="117"/>
      <c r="PUP110" s="117"/>
      <c r="PUQ110" s="117"/>
      <c r="PUR110" s="117"/>
      <c r="PUS110" s="117"/>
      <c r="PUT110" s="117"/>
      <c r="PUU110" s="117"/>
      <c r="PUV110" s="117"/>
      <c r="PUW110" s="117"/>
      <c r="PUX110" s="117"/>
      <c r="PUY110" s="117"/>
      <c r="PUZ110" s="117"/>
      <c r="PVA110" s="117"/>
      <c r="PVB110" s="117"/>
      <c r="PVC110" s="117"/>
      <c r="PVD110" s="117"/>
      <c r="PVE110" s="117"/>
      <c r="PVF110" s="117"/>
      <c r="PVG110" s="117"/>
      <c r="PVH110" s="117"/>
      <c r="PVI110" s="117"/>
      <c r="PVJ110" s="117"/>
      <c r="PVK110" s="117"/>
      <c r="PVL110" s="117"/>
      <c r="PVM110" s="117"/>
      <c r="PVN110" s="117"/>
      <c r="PVO110" s="117"/>
      <c r="PVP110" s="117"/>
      <c r="PVQ110" s="117"/>
      <c r="PVR110" s="117"/>
      <c r="PVS110" s="117"/>
      <c r="PVT110" s="117"/>
      <c r="PVU110" s="117"/>
      <c r="PVV110" s="117"/>
      <c r="PVW110" s="117"/>
      <c r="PVX110" s="117"/>
      <c r="PVY110" s="117"/>
      <c r="PVZ110" s="117"/>
      <c r="PWA110" s="117"/>
      <c r="PWB110" s="117"/>
      <c r="PWC110" s="117"/>
      <c r="PWD110" s="117"/>
      <c r="PWE110" s="117"/>
      <c r="PWF110" s="117"/>
      <c r="PWG110" s="117"/>
      <c r="PWH110" s="117"/>
      <c r="PWI110" s="117"/>
      <c r="PWJ110" s="117"/>
      <c r="PWK110" s="117"/>
      <c r="PWL110" s="117"/>
      <c r="PWM110" s="117"/>
      <c r="PWN110" s="117"/>
      <c r="PWO110" s="117"/>
      <c r="PWP110" s="117"/>
      <c r="PWQ110" s="117"/>
      <c r="PWR110" s="117"/>
      <c r="PWS110" s="117"/>
      <c r="PWT110" s="117"/>
      <c r="PWU110" s="117"/>
      <c r="PWV110" s="117"/>
      <c r="PWW110" s="117"/>
      <c r="PWX110" s="117"/>
      <c r="PWY110" s="117"/>
      <c r="PWZ110" s="117"/>
      <c r="PXA110" s="117"/>
      <c r="PXB110" s="117"/>
      <c r="PXC110" s="117"/>
      <c r="PXD110" s="117"/>
      <c r="PXE110" s="117"/>
      <c r="PXF110" s="117"/>
      <c r="PXG110" s="117"/>
      <c r="PXH110" s="117"/>
      <c r="PXI110" s="117"/>
      <c r="PXJ110" s="117"/>
      <c r="PXK110" s="117"/>
      <c r="PXL110" s="117"/>
      <c r="PXM110" s="117"/>
      <c r="PXN110" s="117"/>
      <c r="PXO110" s="117"/>
      <c r="PXP110" s="117"/>
      <c r="PXQ110" s="117"/>
      <c r="PXR110" s="117"/>
      <c r="PXS110" s="117"/>
      <c r="PXT110" s="117"/>
      <c r="PXU110" s="117"/>
      <c r="PXV110" s="117"/>
      <c r="PXW110" s="117"/>
      <c r="PXX110" s="117"/>
      <c r="PXY110" s="117"/>
      <c r="PXZ110" s="117"/>
      <c r="PYA110" s="117"/>
      <c r="PYB110" s="117"/>
      <c r="PYC110" s="117"/>
      <c r="PYD110" s="117"/>
      <c r="PYE110" s="117"/>
      <c r="PYF110" s="117"/>
      <c r="PYG110" s="117"/>
      <c r="PYH110" s="117"/>
      <c r="PYI110" s="117"/>
      <c r="PYJ110" s="117"/>
      <c r="PYK110" s="117"/>
      <c r="PYL110" s="117"/>
      <c r="PYM110" s="117"/>
      <c r="PYN110" s="117"/>
      <c r="PYO110" s="117"/>
      <c r="PYP110" s="117"/>
      <c r="PYQ110" s="117"/>
      <c r="PYR110" s="117"/>
      <c r="PYS110" s="117"/>
      <c r="PYT110" s="117"/>
      <c r="PYU110" s="117"/>
      <c r="PYV110" s="117"/>
      <c r="PYW110" s="117"/>
      <c r="PYX110" s="117"/>
      <c r="PYY110" s="117"/>
      <c r="PYZ110" s="117"/>
      <c r="PZA110" s="117"/>
      <c r="PZB110" s="117"/>
      <c r="PZC110" s="117"/>
      <c r="PZD110" s="117"/>
      <c r="PZE110" s="117"/>
      <c r="PZF110" s="117"/>
      <c r="PZG110" s="117"/>
      <c r="PZH110" s="117"/>
      <c r="PZI110" s="117"/>
      <c r="PZJ110" s="117"/>
      <c r="PZK110" s="117"/>
      <c r="PZL110" s="117"/>
      <c r="PZM110" s="117"/>
      <c r="PZN110" s="117"/>
      <c r="PZO110" s="117"/>
      <c r="PZP110" s="117"/>
      <c r="PZQ110" s="117"/>
      <c r="PZR110" s="117"/>
      <c r="PZS110" s="117"/>
      <c r="PZT110" s="117"/>
      <c r="PZU110" s="117"/>
      <c r="PZV110" s="117"/>
      <c r="PZW110" s="117"/>
      <c r="PZX110" s="117"/>
      <c r="PZY110" s="117"/>
      <c r="PZZ110" s="117"/>
      <c r="QAA110" s="117"/>
      <c r="QAB110" s="117"/>
      <c r="QAC110" s="117"/>
      <c r="QAD110" s="117"/>
      <c r="QAE110" s="117"/>
      <c r="QAF110" s="117"/>
      <c r="QAG110" s="117"/>
      <c r="QAH110" s="117"/>
      <c r="QAI110" s="117"/>
      <c r="QAJ110" s="117"/>
      <c r="QAK110" s="117"/>
      <c r="QAL110" s="117"/>
      <c r="QAM110" s="117"/>
      <c r="QAN110" s="117"/>
      <c r="QAO110" s="117"/>
      <c r="QAP110" s="117"/>
      <c r="QAQ110" s="117"/>
      <c r="QAR110" s="117"/>
      <c r="QAS110" s="117"/>
      <c r="QAT110" s="117"/>
      <c r="QAU110" s="117"/>
      <c r="QAV110" s="117"/>
      <c r="QAW110" s="117"/>
      <c r="QAX110" s="117"/>
      <c r="QAY110" s="117"/>
      <c r="QAZ110" s="117"/>
      <c r="QBA110" s="117"/>
      <c r="QBB110" s="117"/>
      <c r="QBC110" s="117"/>
      <c r="QBD110" s="117"/>
      <c r="QBE110" s="117"/>
      <c r="QBF110" s="117"/>
      <c r="QBG110" s="117"/>
      <c r="QBH110" s="117"/>
      <c r="QBI110" s="117"/>
      <c r="QBJ110" s="117"/>
      <c r="QBK110" s="117"/>
      <c r="QBL110" s="117"/>
      <c r="QBM110" s="117"/>
      <c r="QBN110" s="117"/>
      <c r="QBO110" s="117"/>
      <c r="QBP110" s="117"/>
      <c r="QBQ110" s="117"/>
      <c r="QBR110" s="117"/>
      <c r="QBS110" s="117"/>
      <c r="QBT110" s="117"/>
      <c r="QBU110" s="117"/>
      <c r="QBV110" s="117"/>
      <c r="QBW110" s="117"/>
      <c r="QBX110" s="117"/>
      <c r="QBY110" s="117"/>
      <c r="QBZ110" s="117"/>
      <c r="QCA110" s="117"/>
      <c r="QCB110" s="117"/>
      <c r="QCC110" s="117"/>
      <c r="QCD110" s="117"/>
      <c r="QCE110" s="117"/>
      <c r="QCF110" s="117"/>
      <c r="QCG110" s="117"/>
      <c r="QCH110" s="117"/>
      <c r="QCI110" s="117"/>
      <c r="QCJ110" s="117"/>
      <c r="QCK110" s="117"/>
      <c r="QCL110" s="117"/>
      <c r="QCM110" s="117"/>
      <c r="QCN110" s="117"/>
      <c r="QCO110" s="117"/>
      <c r="QCP110" s="117"/>
      <c r="QCQ110" s="117"/>
      <c r="QCR110" s="117"/>
      <c r="QCS110" s="117"/>
      <c r="QCT110" s="117"/>
      <c r="QCU110" s="117"/>
      <c r="QCV110" s="117"/>
      <c r="QCW110" s="117"/>
      <c r="QCX110" s="117"/>
      <c r="QCY110" s="117"/>
      <c r="QCZ110" s="117"/>
      <c r="QDA110" s="117"/>
      <c r="QDB110" s="117"/>
      <c r="QDC110" s="117"/>
      <c r="QDD110" s="117"/>
      <c r="QDE110" s="117"/>
      <c r="QDF110" s="117"/>
      <c r="QDG110" s="117"/>
      <c r="QDH110" s="117"/>
      <c r="QDI110" s="117"/>
      <c r="QDJ110" s="117"/>
      <c r="QDK110" s="117"/>
      <c r="QDL110" s="117"/>
      <c r="QDM110" s="117"/>
      <c r="QDN110" s="117"/>
      <c r="QDO110" s="117"/>
      <c r="QDP110" s="117"/>
      <c r="QDQ110" s="117"/>
      <c r="QDR110" s="117"/>
      <c r="QDS110" s="117"/>
      <c r="QDT110" s="117"/>
      <c r="QDU110" s="117"/>
      <c r="QDV110" s="117"/>
      <c r="QDW110" s="117"/>
      <c r="QDX110" s="117"/>
      <c r="QDY110" s="117"/>
      <c r="QDZ110" s="117"/>
      <c r="QEA110" s="117"/>
      <c r="QEB110" s="117"/>
      <c r="QEC110" s="117"/>
      <c r="QED110" s="117"/>
      <c r="QEE110" s="117"/>
      <c r="QEF110" s="117"/>
      <c r="QEG110" s="117"/>
      <c r="QEH110" s="117"/>
      <c r="QEI110" s="117"/>
      <c r="QEJ110" s="117"/>
      <c r="QEK110" s="117"/>
      <c r="QEL110" s="117"/>
      <c r="QEM110" s="117"/>
      <c r="QEN110" s="117"/>
      <c r="QEO110" s="117"/>
      <c r="QEP110" s="117"/>
      <c r="QEQ110" s="117"/>
      <c r="QER110" s="117"/>
      <c r="QES110" s="117"/>
      <c r="QET110" s="117"/>
      <c r="QEU110" s="117"/>
      <c r="QEV110" s="117"/>
      <c r="QEW110" s="117"/>
      <c r="QEX110" s="117"/>
      <c r="QEY110" s="117"/>
      <c r="QEZ110" s="117"/>
      <c r="QFA110" s="117"/>
      <c r="QFB110" s="117"/>
      <c r="QFC110" s="117"/>
      <c r="QFD110" s="117"/>
      <c r="QFE110" s="117"/>
      <c r="QFF110" s="117"/>
      <c r="QFG110" s="117"/>
      <c r="QFH110" s="117"/>
      <c r="QFI110" s="117"/>
      <c r="QFJ110" s="117"/>
      <c r="QFK110" s="117"/>
      <c r="QFL110" s="117"/>
      <c r="QFM110" s="117"/>
      <c r="QFN110" s="117"/>
      <c r="QFO110" s="117"/>
      <c r="QFP110" s="117"/>
      <c r="QFQ110" s="117"/>
      <c r="QFR110" s="117"/>
      <c r="QFS110" s="117"/>
      <c r="QFT110" s="117"/>
      <c r="QFU110" s="117"/>
      <c r="QFV110" s="117"/>
      <c r="QFW110" s="117"/>
      <c r="QFX110" s="117"/>
      <c r="QFY110" s="117"/>
      <c r="QFZ110" s="117"/>
      <c r="QGA110" s="117"/>
      <c r="QGB110" s="117"/>
      <c r="QGC110" s="117"/>
      <c r="QGD110" s="117"/>
      <c r="QGE110" s="117"/>
      <c r="QGF110" s="117"/>
      <c r="QGG110" s="117"/>
      <c r="QGH110" s="117"/>
      <c r="QGI110" s="117"/>
      <c r="QGJ110" s="117"/>
      <c r="QGK110" s="117"/>
      <c r="QGL110" s="117"/>
      <c r="QGM110" s="117"/>
      <c r="QGN110" s="117"/>
      <c r="QGO110" s="117"/>
      <c r="QGP110" s="117"/>
      <c r="QGQ110" s="117"/>
      <c r="QGR110" s="117"/>
      <c r="QGS110" s="117"/>
      <c r="QGT110" s="117"/>
      <c r="QGU110" s="117"/>
      <c r="QGV110" s="117"/>
      <c r="QGW110" s="117"/>
      <c r="QGX110" s="117"/>
      <c r="QGY110" s="117"/>
      <c r="QGZ110" s="117"/>
      <c r="QHA110" s="117"/>
      <c r="QHB110" s="117"/>
      <c r="QHC110" s="117"/>
      <c r="QHD110" s="117"/>
      <c r="QHE110" s="117"/>
      <c r="QHF110" s="117"/>
      <c r="QHG110" s="117"/>
      <c r="QHH110" s="117"/>
      <c r="QHI110" s="117"/>
      <c r="QHJ110" s="117"/>
      <c r="QHK110" s="117"/>
      <c r="QHL110" s="117"/>
      <c r="QHM110" s="117"/>
      <c r="QHN110" s="117"/>
      <c r="QHO110" s="117"/>
      <c r="QHP110" s="117"/>
      <c r="QHQ110" s="117"/>
      <c r="QHR110" s="117"/>
      <c r="QHS110" s="117"/>
      <c r="QHT110" s="117"/>
      <c r="QHU110" s="117"/>
      <c r="QHV110" s="117"/>
      <c r="QHW110" s="117"/>
      <c r="QHX110" s="117"/>
      <c r="QHY110" s="117"/>
      <c r="QHZ110" s="117"/>
      <c r="QIA110" s="117"/>
      <c r="QIB110" s="117"/>
      <c r="QIC110" s="117"/>
      <c r="QID110" s="117"/>
      <c r="QIE110" s="117"/>
      <c r="QIF110" s="117"/>
      <c r="QIG110" s="117"/>
      <c r="QIH110" s="117"/>
      <c r="QII110" s="117"/>
      <c r="QIJ110" s="117"/>
      <c r="QIK110" s="117"/>
      <c r="QIL110" s="117"/>
      <c r="QIM110" s="117"/>
      <c r="QIN110" s="117"/>
      <c r="QIO110" s="117"/>
      <c r="QIP110" s="117"/>
      <c r="QIQ110" s="117"/>
      <c r="QIR110" s="117"/>
      <c r="QIS110" s="117"/>
      <c r="QIT110" s="117"/>
      <c r="QIU110" s="117"/>
      <c r="QIV110" s="117"/>
      <c r="QIW110" s="117"/>
      <c r="QIX110" s="117"/>
      <c r="QIY110" s="117"/>
      <c r="QIZ110" s="117"/>
      <c r="QJA110" s="117"/>
      <c r="QJB110" s="117"/>
      <c r="QJC110" s="117"/>
      <c r="QJD110" s="117"/>
      <c r="QJE110" s="117"/>
      <c r="QJF110" s="117"/>
      <c r="QJG110" s="117"/>
      <c r="QJH110" s="117"/>
      <c r="QJI110" s="117"/>
      <c r="QJJ110" s="117"/>
      <c r="QJK110" s="117"/>
      <c r="QJL110" s="117"/>
      <c r="QJM110" s="117"/>
      <c r="QJN110" s="117"/>
      <c r="QJO110" s="117"/>
      <c r="QJP110" s="117"/>
      <c r="QJQ110" s="117"/>
      <c r="QJR110" s="117"/>
      <c r="QJS110" s="117"/>
      <c r="QJT110" s="117"/>
      <c r="QJU110" s="117"/>
      <c r="QJV110" s="117"/>
      <c r="QJW110" s="117"/>
      <c r="QJX110" s="117"/>
      <c r="QJY110" s="117"/>
      <c r="QJZ110" s="117"/>
      <c r="QKA110" s="117"/>
      <c r="QKB110" s="117"/>
      <c r="QKC110" s="117"/>
      <c r="QKD110" s="117"/>
      <c r="QKE110" s="117"/>
      <c r="QKF110" s="117"/>
      <c r="QKG110" s="117"/>
      <c r="QKH110" s="117"/>
      <c r="QKI110" s="117"/>
      <c r="QKJ110" s="117"/>
      <c r="QKK110" s="117"/>
      <c r="QKL110" s="117"/>
      <c r="QKM110" s="117"/>
      <c r="QKN110" s="117"/>
      <c r="QKO110" s="117"/>
      <c r="QKP110" s="117"/>
      <c r="QKQ110" s="117"/>
      <c r="QKR110" s="117"/>
      <c r="QKS110" s="117"/>
      <c r="QKT110" s="117"/>
      <c r="QKU110" s="117"/>
      <c r="QKV110" s="117"/>
      <c r="QKW110" s="117"/>
      <c r="QKX110" s="117"/>
      <c r="QKY110" s="117"/>
      <c r="QKZ110" s="117"/>
      <c r="QLA110" s="117"/>
      <c r="QLB110" s="117"/>
      <c r="QLC110" s="117"/>
      <c r="QLD110" s="117"/>
      <c r="QLE110" s="117"/>
      <c r="QLF110" s="117"/>
      <c r="QLG110" s="117"/>
      <c r="QLH110" s="117"/>
      <c r="QLI110" s="117"/>
      <c r="QLJ110" s="117"/>
      <c r="QLK110" s="117"/>
      <c r="QLL110" s="117"/>
      <c r="QLM110" s="117"/>
      <c r="QLN110" s="117"/>
      <c r="QLO110" s="117"/>
      <c r="QLP110" s="117"/>
      <c r="QLQ110" s="117"/>
      <c r="QLR110" s="117"/>
      <c r="QLS110" s="117"/>
      <c r="QLT110" s="117"/>
      <c r="QLU110" s="117"/>
      <c r="QLV110" s="117"/>
      <c r="QLW110" s="117"/>
      <c r="QLX110" s="117"/>
      <c r="QLY110" s="117"/>
      <c r="QLZ110" s="117"/>
      <c r="QMA110" s="117"/>
      <c r="QMB110" s="117"/>
      <c r="QMC110" s="117"/>
      <c r="QMD110" s="117"/>
      <c r="QME110" s="117"/>
      <c r="QMF110" s="117"/>
      <c r="QMG110" s="117"/>
      <c r="QMH110" s="117"/>
      <c r="QMI110" s="117"/>
      <c r="QMJ110" s="117"/>
      <c r="QMK110" s="117"/>
      <c r="QML110" s="117"/>
      <c r="QMM110" s="117"/>
      <c r="QMN110" s="117"/>
      <c r="QMO110" s="117"/>
      <c r="QMP110" s="117"/>
      <c r="QMQ110" s="117"/>
      <c r="QMR110" s="117"/>
      <c r="QMS110" s="117"/>
      <c r="QMT110" s="117"/>
      <c r="QMU110" s="117"/>
      <c r="QMV110" s="117"/>
      <c r="QMW110" s="117"/>
      <c r="QMX110" s="117"/>
      <c r="QMY110" s="117"/>
      <c r="QMZ110" s="117"/>
      <c r="QNA110" s="117"/>
      <c r="QNB110" s="117"/>
      <c r="QNC110" s="117"/>
      <c r="QND110" s="117"/>
      <c r="QNE110" s="117"/>
      <c r="QNF110" s="117"/>
      <c r="QNG110" s="117"/>
      <c r="QNH110" s="117"/>
      <c r="QNI110" s="117"/>
      <c r="QNJ110" s="117"/>
      <c r="QNK110" s="117"/>
      <c r="QNL110" s="117"/>
      <c r="QNM110" s="117"/>
      <c r="QNN110" s="117"/>
      <c r="QNO110" s="117"/>
      <c r="QNP110" s="117"/>
      <c r="QNQ110" s="117"/>
      <c r="QNR110" s="117"/>
      <c r="QNS110" s="117"/>
      <c r="QNT110" s="117"/>
      <c r="QNU110" s="117"/>
      <c r="QNV110" s="117"/>
      <c r="QNW110" s="117"/>
      <c r="QNX110" s="117"/>
      <c r="QNY110" s="117"/>
      <c r="QNZ110" s="117"/>
      <c r="QOA110" s="117"/>
      <c r="QOB110" s="117"/>
      <c r="QOC110" s="117"/>
      <c r="QOD110" s="117"/>
      <c r="QOE110" s="117"/>
      <c r="QOF110" s="117"/>
      <c r="QOG110" s="117"/>
      <c r="QOH110" s="117"/>
      <c r="QOI110" s="117"/>
      <c r="QOJ110" s="117"/>
      <c r="QOK110" s="117"/>
      <c r="QOL110" s="117"/>
      <c r="QOM110" s="117"/>
      <c r="QON110" s="117"/>
      <c r="QOO110" s="117"/>
      <c r="QOP110" s="117"/>
      <c r="QOQ110" s="117"/>
      <c r="QOR110" s="117"/>
      <c r="QOS110" s="117"/>
      <c r="QOT110" s="117"/>
      <c r="QOU110" s="117"/>
      <c r="QOV110" s="117"/>
      <c r="QOW110" s="117"/>
      <c r="QOX110" s="117"/>
      <c r="QOY110" s="117"/>
      <c r="QOZ110" s="117"/>
      <c r="QPA110" s="117"/>
      <c r="QPB110" s="117"/>
      <c r="QPC110" s="117"/>
      <c r="QPD110" s="117"/>
      <c r="QPE110" s="117"/>
      <c r="QPF110" s="117"/>
      <c r="QPG110" s="117"/>
      <c r="QPH110" s="117"/>
      <c r="QPI110" s="117"/>
      <c r="QPJ110" s="117"/>
      <c r="QPK110" s="117"/>
      <c r="QPL110" s="117"/>
      <c r="QPM110" s="117"/>
      <c r="QPN110" s="117"/>
      <c r="QPO110" s="117"/>
      <c r="QPP110" s="117"/>
      <c r="QPQ110" s="117"/>
      <c r="QPR110" s="117"/>
      <c r="QPS110" s="117"/>
      <c r="QPT110" s="117"/>
      <c r="QPU110" s="117"/>
      <c r="QPV110" s="117"/>
      <c r="QPW110" s="117"/>
      <c r="QPX110" s="117"/>
      <c r="QPY110" s="117"/>
      <c r="QPZ110" s="117"/>
      <c r="QQA110" s="117"/>
      <c r="QQB110" s="117"/>
      <c r="QQC110" s="117"/>
      <c r="QQD110" s="117"/>
      <c r="QQE110" s="117"/>
      <c r="QQF110" s="117"/>
      <c r="QQG110" s="117"/>
      <c r="QQH110" s="117"/>
      <c r="QQI110" s="117"/>
      <c r="QQJ110" s="117"/>
      <c r="QQK110" s="117"/>
      <c r="QQL110" s="117"/>
      <c r="QQM110" s="117"/>
      <c r="QQN110" s="117"/>
      <c r="QQO110" s="117"/>
      <c r="QQP110" s="117"/>
      <c r="QQQ110" s="117"/>
      <c r="QQR110" s="117"/>
      <c r="QQS110" s="117"/>
      <c r="QQT110" s="117"/>
      <c r="QQU110" s="117"/>
      <c r="QQV110" s="117"/>
      <c r="QQW110" s="117"/>
      <c r="QQX110" s="117"/>
      <c r="QQY110" s="117"/>
      <c r="QQZ110" s="117"/>
      <c r="QRA110" s="117"/>
      <c r="QRB110" s="117"/>
      <c r="QRC110" s="117"/>
      <c r="QRD110" s="117"/>
      <c r="QRE110" s="117"/>
      <c r="QRF110" s="117"/>
      <c r="QRG110" s="117"/>
      <c r="QRH110" s="117"/>
      <c r="QRI110" s="117"/>
      <c r="QRJ110" s="117"/>
      <c r="QRK110" s="117"/>
      <c r="QRL110" s="117"/>
      <c r="QRM110" s="117"/>
      <c r="QRN110" s="117"/>
      <c r="QRO110" s="117"/>
      <c r="QRP110" s="117"/>
      <c r="QRQ110" s="117"/>
      <c r="QRR110" s="117"/>
      <c r="QRS110" s="117"/>
      <c r="QRT110" s="117"/>
      <c r="QRU110" s="117"/>
      <c r="QRV110" s="117"/>
      <c r="QRW110" s="117"/>
      <c r="QRX110" s="117"/>
      <c r="QRY110" s="117"/>
      <c r="QRZ110" s="117"/>
      <c r="QSA110" s="117"/>
      <c r="QSB110" s="117"/>
      <c r="QSC110" s="117"/>
      <c r="QSD110" s="117"/>
      <c r="QSE110" s="117"/>
      <c r="QSF110" s="117"/>
      <c r="QSG110" s="117"/>
      <c r="QSH110" s="117"/>
      <c r="QSI110" s="117"/>
      <c r="QSJ110" s="117"/>
      <c r="QSK110" s="117"/>
      <c r="QSL110" s="117"/>
      <c r="QSM110" s="117"/>
      <c r="QSN110" s="117"/>
      <c r="QSO110" s="117"/>
      <c r="QSP110" s="117"/>
      <c r="QSQ110" s="117"/>
      <c r="QSR110" s="117"/>
      <c r="QSS110" s="117"/>
      <c r="QST110" s="117"/>
      <c r="QSU110" s="117"/>
      <c r="QSV110" s="117"/>
      <c r="QSW110" s="117"/>
      <c r="QSX110" s="117"/>
      <c r="QSY110" s="117"/>
      <c r="QSZ110" s="117"/>
      <c r="QTA110" s="117"/>
      <c r="QTB110" s="117"/>
      <c r="QTC110" s="117"/>
      <c r="QTD110" s="117"/>
      <c r="QTE110" s="117"/>
      <c r="QTF110" s="117"/>
      <c r="QTG110" s="117"/>
      <c r="QTH110" s="117"/>
      <c r="QTI110" s="117"/>
      <c r="QTJ110" s="117"/>
      <c r="QTK110" s="117"/>
      <c r="QTL110" s="117"/>
      <c r="QTM110" s="117"/>
      <c r="QTN110" s="117"/>
      <c r="QTO110" s="117"/>
      <c r="QTP110" s="117"/>
      <c r="QTQ110" s="117"/>
      <c r="QTR110" s="117"/>
      <c r="QTS110" s="117"/>
      <c r="QTT110" s="117"/>
      <c r="QTU110" s="117"/>
      <c r="QTV110" s="117"/>
      <c r="QTW110" s="117"/>
      <c r="QTX110" s="117"/>
      <c r="QTY110" s="117"/>
      <c r="QTZ110" s="117"/>
      <c r="QUA110" s="117"/>
      <c r="QUB110" s="117"/>
      <c r="QUC110" s="117"/>
      <c r="QUD110" s="117"/>
      <c r="QUE110" s="117"/>
      <c r="QUF110" s="117"/>
      <c r="QUG110" s="117"/>
      <c r="QUH110" s="117"/>
      <c r="QUI110" s="117"/>
      <c r="QUJ110" s="117"/>
      <c r="QUK110" s="117"/>
      <c r="QUL110" s="117"/>
      <c r="QUM110" s="117"/>
      <c r="QUN110" s="117"/>
      <c r="QUO110" s="117"/>
      <c r="QUP110" s="117"/>
      <c r="QUQ110" s="117"/>
      <c r="QUR110" s="117"/>
      <c r="QUS110" s="117"/>
      <c r="QUT110" s="117"/>
      <c r="QUU110" s="117"/>
      <c r="QUV110" s="117"/>
      <c r="QUW110" s="117"/>
      <c r="QUX110" s="117"/>
      <c r="QUY110" s="117"/>
      <c r="QUZ110" s="117"/>
      <c r="QVA110" s="117"/>
      <c r="QVB110" s="117"/>
      <c r="QVC110" s="117"/>
      <c r="QVD110" s="117"/>
      <c r="QVE110" s="117"/>
      <c r="QVF110" s="117"/>
      <c r="QVG110" s="117"/>
      <c r="QVH110" s="117"/>
      <c r="QVI110" s="117"/>
      <c r="QVJ110" s="117"/>
      <c r="QVK110" s="117"/>
      <c r="QVL110" s="117"/>
      <c r="QVM110" s="117"/>
      <c r="QVN110" s="117"/>
      <c r="QVO110" s="117"/>
      <c r="QVP110" s="117"/>
      <c r="QVQ110" s="117"/>
      <c r="QVR110" s="117"/>
      <c r="QVS110" s="117"/>
      <c r="QVT110" s="117"/>
      <c r="QVU110" s="117"/>
      <c r="QVV110" s="117"/>
      <c r="QVW110" s="117"/>
      <c r="QVX110" s="117"/>
      <c r="QVY110" s="117"/>
      <c r="QVZ110" s="117"/>
      <c r="QWA110" s="117"/>
      <c r="QWB110" s="117"/>
      <c r="QWC110" s="117"/>
      <c r="QWD110" s="117"/>
      <c r="QWE110" s="117"/>
      <c r="QWF110" s="117"/>
      <c r="QWG110" s="117"/>
      <c r="QWH110" s="117"/>
      <c r="QWI110" s="117"/>
      <c r="QWJ110" s="117"/>
      <c r="QWK110" s="117"/>
      <c r="QWL110" s="117"/>
      <c r="QWM110" s="117"/>
      <c r="QWN110" s="117"/>
      <c r="QWO110" s="117"/>
      <c r="QWP110" s="117"/>
      <c r="QWQ110" s="117"/>
      <c r="QWR110" s="117"/>
      <c r="QWS110" s="117"/>
      <c r="QWT110" s="117"/>
      <c r="QWU110" s="117"/>
      <c r="QWV110" s="117"/>
      <c r="QWW110" s="117"/>
      <c r="QWX110" s="117"/>
      <c r="QWY110" s="117"/>
      <c r="QWZ110" s="117"/>
      <c r="QXA110" s="117"/>
      <c r="QXB110" s="117"/>
      <c r="QXC110" s="117"/>
      <c r="QXD110" s="117"/>
      <c r="QXE110" s="117"/>
      <c r="QXF110" s="117"/>
      <c r="QXG110" s="117"/>
      <c r="QXH110" s="117"/>
      <c r="QXI110" s="117"/>
      <c r="QXJ110" s="117"/>
      <c r="QXK110" s="117"/>
      <c r="QXL110" s="117"/>
      <c r="QXM110" s="117"/>
      <c r="QXN110" s="117"/>
      <c r="QXO110" s="117"/>
      <c r="QXP110" s="117"/>
      <c r="QXQ110" s="117"/>
      <c r="QXR110" s="117"/>
      <c r="QXS110" s="117"/>
      <c r="QXT110" s="117"/>
      <c r="QXU110" s="117"/>
      <c r="QXV110" s="117"/>
      <c r="QXW110" s="117"/>
      <c r="QXX110" s="117"/>
      <c r="QXY110" s="117"/>
      <c r="QXZ110" s="117"/>
      <c r="QYA110" s="117"/>
      <c r="QYB110" s="117"/>
      <c r="QYC110" s="117"/>
      <c r="QYD110" s="117"/>
      <c r="QYE110" s="117"/>
      <c r="QYF110" s="117"/>
      <c r="QYG110" s="117"/>
      <c r="QYH110" s="117"/>
      <c r="QYI110" s="117"/>
      <c r="QYJ110" s="117"/>
      <c r="QYK110" s="117"/>
      <c r="QYL110" s="117"/>
      <c r="QYM110" s="117"/>
      <c r="QYN110" s="117"/>
      <c r="QYO110" s="117"/>
      <c r="QYP110" s="117"/>
      <c r="QYQ110" s="117"/>
      <c r="QYR110" s="117"/>
      <c r="QYS110" s="117"/>
      <c r="QYT110" s="117"/>
      <c r="QYU110" s="117"/>
      <c r="QYV110" s="117"/>
      <c r="QYW110" s="117"/>
      <c r="QYX110" s="117"/>
      <c r="QYY110" s="117"/>
      <c r="QYZ110" s="117"/>
      <c r="QZA110" s="117"/>
      <c r="QZB110" s="117"/>
      <c r="QZC110" s="117"/>
      <c r="QZD110" s="117"/>
      <c r="QZE110" s="117"/>
      <c r="QZF110" s="117"/>
      <c r="QZG110" s="117"/>
      <c r="QZH110" s="117"/>
      <c r="QZI110" s="117"/>
      <c r="QZJ110" s="117"/>
      <c r="QZK110" s="117"/>
      <c r="QZL110" s="117"/>
      <c r="QZM110" s="117"/>
      <c r="QZN110" s="117"/>
      <c r="QZO110" s="117"/>
      <c r="QZP110" s="117"/>
      <c r="QZQ110" s="117"/>
      <c r="QZR110" s="117"/>
      <c r="QZS110" s="117"/>
      <c r="QZT110" s="117"/>
      <c r="QZU110" s="117"/>
      <c r="QZV110" s="117"/>
      <c r="QZW110" s="117"/>
      <c r="QZX110" s="117"/>
      <c r="QZY110" s="117"/>
      <c r="QZZ110" s="117"/>
      <c r="RAA110" s="117"/>
      <c r="RAB110" s="117"/>
      <c r="RAC110" s="117"/>
      <c r="RAD110" s="117"/>
      <c r="RAE110" s="117"/>
      <c r="RAF110" s="117"/>
      <c r="RAG110" s="117"/>
      <c r="RAH110" s="117"/>
      <c r="RAI110" s="117"/>
      <c r="RAJ110" s="117"/>
      <c r="RAK110" s="117"/>
      <c r="RAL110" s="117"/>
      <c r="RAM110" s="117"/>
      <c r="RAN110" s="117"/>
      <c r="RAO110" s="117"/>
      <c r="RAP110" s="117"/>
      <c r="RAQ110" s="117"/>
      <c r="RAR110" s="117"/>
      <c r="RAS110" s="117"/>
      <c r="RAT110" s="117"/>
      <c r="RAU110" s="117"/>
      <c r="RAV110" s="117"/>
      <c r="RAW110" s="117"/>
      <c r="RAX110" s="117"/>
      <c r="RAY110" s="117"/>
      <c r="RAZ110" s="117"/>
      <c r="RBA110" s="117"/>
      <c r="RBB110" s="117"/>
      <c r="RBC110" s="117"/>
      <c r="RBD110" s="117"/>
      <c r="RBE110" s="117"/>
      <c r="RBF110" s="117"/>
      <c r="RBG110" s="117"/>
      <c r="RBH110" s="117"/>
      <c r="RBI110" s="117"/>
      <c r="RBJ110" s="117"/>
      <c r="RBK110" s="117"/>
      <c r="RBL110" s="117"/>
      <c r="RBM110" s="117"/>
      <c r="RBN110" s="117"/>
      <c r="RBO110" s="117"/>
      <c r="RBP110" s="117"/>
      <c r="RBQ110" s="117"/>
      <c r="RBR110" s="117"/>
      <c r="RBS110" s="117"/>
      <c r="RBT110" s="117"/>
      <c r="RBU110" s="117"/>
      <c r="RBV110" s="117"/>
      <c r="RBW110" s="117"/>
      <c r="RBX110" s="117"/>
      <c r="RBY110" s="117"/>
      <c r="RBZ110" s="117"/>
      <c r="RCA110" s="117"/>
      <c r="RCB110" s="117"/>
      <c r="RCC110" s="117"/>
      <c r="RCD110" s="117"/>
      <c r="RCE110" s="117"/>
      <c r="RCF110" s="117"/>
      <c r="RCG110" s="117"/>
      <c r="RCH110" s="117"/>
      <c r="RCI110" s="117"/>
      <c r="RCJ110" s="117"/>
      <c r="RCK110" s="117"/>
      <c r="RCL110" s="117"/>
      <c r="RCM110" s="117"/>
      <c r="RCN110" s="117"/>
      <c r="RCO110" s="117"/>
      <c r="RCP110" s="117"/>
      <c r="RCQ110" s="117"/>
      <c r="RCR110" s="117"/>
      <c r="RCS110" s="117"/>
      <c r="RCT110" s="117"/>
      <c r="RCU110" s="117"/>
      <c r="RCV110" s="117"/>
      <c r="RCW110" s="117"/>
      <c r="RCX110" s="117"/>
      <c r="RCY110" s="117"/>
      <c r="RCZ110" s="117"/>
      <c r="RDA110" s="117"/>
      <c r="RDB110" s="117"/>
      <c r="RDC110" s="117"/>
      <c r="RDD110" s="117"/>
      <c r="RDE110" s="117"/>
      <c r="RDF110" s="117"/>
      <c r="RDG110" s="117"/>
      <c r="RDH110" s="117"/>
      <c r="RDI110" s="117"/>
      <c r="RDJ110" s="117"/>
      <c r="RDK110" s="117"/>
      <c r="RDL110" s="117"/>
      <c r="RDM110" s="117"/>
      <c r="RDN110" s="117"/>
      <c r="RDO110" s="117"/>
      <c r="RDP110" s="117"/>
      <c r="RDQ110" s="117"/>
      <c r="RDR110" s="117"/>
      <c r="RDS110" s="117"/>
      <c r="RDT110" s="117"/>
      <c r="RDU110" s="117"/>
      <c r="RDV110" s="117"/>
      <c r="RDW110" s="117"/>
      <c r="RDX110" s="117"/>
      <c r="RDY110" s="117"/>
      <c r="RDZ110" s="117"/>
      <c r="REA110" s="117"/>
      <c r="REB110" s="117"/>
      <c r="REC110" s="117"/>
      <c r="RED110" s="117"/>
      <c r="REE110" s="117"/>
      <c r="REF110" s="117"/>
      <c r="REG110" s="117"/>
      <c r="REH110" s="117"/>
      <c r="REI110" s="117"/>
      <c r="REJ110" s="117"/>
      <c r="REK110" s="117"/>
      <c r="REL110" s="117"/>
      <c r="REM110" s="117"/>
      <c r="REN110" s="117"/>
      <c r="REO110" s="117"/>
      <c r="REP110" s="117"/>
      <c r="REQ110" s="117"/>
      <c r="RER110" s="117"/>
      <c r="RES110" s="117"/>
      <c r="RET110" s="117"/>
      <c r="REU110" s="117"/>
      <c r="REV110" s="117"/>
      <c r="REW110" s="117"/>
      <c r="REX110" s="117"/>
      <c r="REY110" s="117"/>
      <c r="REZ110" s="117"/>
      <c r="RFA110" s="117"/>
      <c r="RFB110" s="117"/>
      <c r="RFC110" s="117"/>
      <c r="RFD110" s="117"/>
      <c r="RFE110" s="117"/>
      <c r="RFF110" s="117"/>
      <c r="RFG110" s="117"/>
      <c r="RFH110" s="117"/>
      <c r="RFI110" s="117"/>
      <c r="RFJ110" s="117"/>
      <c r="RFK110" s="117"/>
      <c r="RFL110" s="117"/>
      <c r="RFM110" s="117"/>
      <c r="RFN110" s="117"/>
      <c r="RFO110" s="117"/>
      <c r="RFP110" s="117"/>
      <c r="RFQ110" s="117"/>
      <c r="RFR110" s="117"/>
      <c r="RFS110" s="117"/>
      <c r="RFT110" s="117"/>
      <c r="RFU110" s="117"/>
      <c r="RFV110" s="117"/>
      <c r="RFW110" s="117"/>
      <c r="RFX110" s="117"/>
      <c r="RFY110" s="117"/>
      <c r="RFZ110" s="117"/>
      <c r="RGA110" s="117"/>
      <c r="RGB110" s="117"/>
      <c r="RGC110" s="117"/>
      <c r="RGD110" s="117"/>
      <c r="RGE110" s="117"/>
      <c r="RGF110" s="117"/>
      <c r="RGG110" s="117"/>
      <c r="RGH110" s="117"/>
      <c r="RGI110" s="117"/>
      <c r="RGJ110" s="117"/>
      <c r="RGK110" s="117"/>
      <c r="RGL110" s="117"/>
      <c r="RGM110" s="117"/>
      <c r="RGN110" s="117"/>
      <c r="RGO110" s="117"/>
      <c r="RGP110" s="117"/>
      <c r="RGQ110" s="117"/>
      <c r="RGR110" s="117"/>
      <c r="RGS110" s="117"/>
      <c r="RGT110" s="117"/>
      <c r="RGU110" s="117"/>
      <c r="RGV110" s="117"/>
      <c r="RGW110" s="117"/>
      <c r="RGX110" s="117"/>
      <c r="RGY110" s="117"/>
      <c r="RGZ110" s="117"/>
      <c r="RHA110" s="117"/>
      <c r="RHB110" s="117"/>
      <c r="RHC110" s="117"/>
      <c r="RHD110" s="117"/>
      <c r="RHE110" s="117"/>
      <c r="RHF110" s="117"/>
      <c r="RHG110" s="117"/>
      <c r="RHH110" s="117"/>
      <c r="RHI110" s="117"/>
      <c r="RHJ110" s="117"/>
      <c r="RHK110" s="117"/>
      <c r="RHL110" s="117"/>
      <c r="RHM110" s="117"/>
      <c r="RHN110" s="117"/>
      <c r="RHO110" s="117"/>
      <c r="RHP110" s="117"/>
      <c r="RHQ110" s="117"/>
      <c r="RHR110" s="117"/>
      <c r="RHS110" s="117"/>
      <c r="RHT110" s="117"/>
      <c r="RHU110" s="117"/>
      <c r="RHV110" s="117"/>
      <c r="RHW110" s="117"/>
      <c r="RHX110" s="117"/>
      <c r="RHY110" s="117"/>
      <c r="RHZ110" s="117"/>
      <c r="RIA110" s="117"/>
      <c r="RIB110" s="117"/>
      <c r="RIC110" s="117"/>
      <c r="RID110" s="117"/>
      <c r="RIE110" s="117"/>
      <c r="RIF110" s="117"/>
      <c r="RIG110" s="117"/>
      <c r="RIH110" s="117"/>
      <c r="RII110" s="117"/>
      <c r="RIJ110" s="117"/>
      <c r="RIK110" s="117"/>
      <c r="RIL110" s="117"/>
      <c r="RIM110" s="117"/>
      <c r="RIN110" s="117"/>
      <c r="RIO110" s="117"/>
      <c r="RIP110" s="117"/>
      <c r="RIQ110" s="117"/>
      <c r="RIR110" s="117"/>
      <c r="RIS110" s="117"/>
      <c r="RIT110" s="117"/>
      <c r="RIU110" s="117"/>
      <c r="RIV110" s="117"/>
      <c r="RIW110" s="117"/>
      <c r="RIX110" s="117"/>
      <c r="RIY110" s="117"/>
      <c r="RIZ110" s="117"/>
      <c r="RJA110" s="117"/>
      <c r="RJB110" s="117"/>
      <c r="RJC110" s="117"/>
      <c r="RJD110" s="117"/>
      <c r="RJE110" s="117"/>
      <c r="RJF110" s="117"/>
      <c r="RJG110" s="117"/>
      <c r="RJH110" s="117"/>
      <c r="RJI110" s="117"/>
      <c r="RJJ110" s="117"/>
      <c r="RJK110" s="117"/>
      <c r="RJL110" s="117"/>
      <c r="RJM110" s="117"/>
      <c r="RJN110" s="117"/>
      <c r="RJO110" s="117"/>
      <c r="RJP110" s="117"/>
      <c r="RJQ110" s="117"/>
      <c r="RJR110" s="117"/>
      <c r="RJS110" s="117"/>
      <c r="RJT110" s="117"/>
      <c r="RJU110" s="117"/>
      <c r="RJV110" s="117"/>
      <c r="RJW110" s="117"/>
      <c r="RJX110" s="117"/>
      <c r="RJY110" s="117"/>
      <c r="RJZ110" s="117"/>
      <c r="RKA110" s="117"/>
      <c r="RKB110" s="117"/>
      <c r="RKC110" s="117"/>
      <c r="RKD110" s="117"/>
      <c r="RKE110" s="117"/>
      <c r="RKF110" s="117"/>
      <c r="RKG110" s="117"/>
      <c r="RKH110" s="117"/>
      <c r="RKI110" s="117"/>
      <c r="RKJ110" s="117"/>
      <c r="RKK110" s="117"/>
      <c r="RKL110" s="117"/>
      <c r="RKM110" s="117"/>
      <c r="RKN110" s="117"/>
      <c r="RKO110" s="117"/>
      <c r="RKP110" s="117"/>
      <c r="RKQ110" s="117"/>
      <c r="RKR110" s="117"/>
      <c r="RKS110" s="117"/>
      <c r="RKT110" s="117"/>
      <c r="RKU110" s="117"/>
      <c r="RKV110" s="117"/>
      <c r="RKW110" s="117"/>
      <c r="RKX110" s="117"/>
      <c r="RKY110" s="117"/>
      <c r="RKZ110" s="117"/>
      <c r="RLA110" s="117"/>
      <c r="RLB110" s="117"/>
      <c r="RLC110" s="117"/>
      <c r="RLD110" s="117"/>
      <c r="RLE110" s="117"/>
      <c r="RLF110" s="117"/>
      <c r="RLG110" s="117"/>
      <c r="RLH110" s="117"/>
      <c r="RLI110" s="117"/>
      <c r="RLJ110" s="117"/>
      <c r="RLK110" s="117"/>
      <c r="RLL110" s="117"/>
      <c r="RLM110" s="117"/>
      <c r="RLN110" s="117"/>
      <c r="RLO110" s="117"/>
      <c r="RLP110" s="117"/>
      <c r="RLQ110" s="117"/>
      <c r="RLR110" s="117"/>
      <c r="RLS110" s="117"/>
      <c r="RLT110" s="117"/>
      <c r="RLU110" s="117"/>
      <c r="RLV110" s="117"/>
      <c r="RLW110" s="117"/>
      <c r="RLX110" s="117"/>
      <c r="RLY110" s="117"/>
      <c r="RLZ110" s="117"/>
      <c r="RMA110" s="117"/>
      <c r="RMB110" s="117"/>
      <c r="RMC110" s="117"/>
      <c r="RMD110" s="117"/>
      <c r="RME110" s="117"/>
      <c r="RMF110" s="117"/>
      <c r="RMG110" s="117"/>
      <c r="RMH110" s="117"/>
      <c r="RMI110" s="117"/>
      <c r="RMJ110" s="117"/>
      <c r="RMK110" s="117"/>
      <c r="RML110" s="117"/>
      <c r="RMM110" s="117"/>
      <c r="RMN110" s="117"/>
      <c r="RMO110" s="117"/>
      <c r="RMP110" s="117"/>
      <c r="RMQ110" s="117"/>
      <c r="RMR110" s="117"/>
      <c r="RMS110" s="117"/>
      <c r="RMT110" s="117"/>
      <c r="RMU110" s="117"/>
      <c r="RMV110" s="117"/>
      <c r="RMW110" s="117"/>
      <c r="RMX110" s="117"/>
      <c r="RMY110" s="117"/>
      <c r="RMZ110" s="117"/>
      <c r="RNA110" s="117"/>
      <c r="RNB110" s="117"/>
      <c r="RNC110" s="117"/>
      <c r="RND110" s="117"/>
      <c r="RNE110" s="117"/>
      <c r="RNF110" s="117"/>
      <c r="RNG110" s="117"/>
      <c r="RNH110" s="117"/>
      <c r="RNI110" s="117"/>
      <c r="RNJ110" s="117"/>
      <c r="RNK110" s="117"/>
      <c r="RNL110" s="117"/>
      <c r="RNM110" s="117"/>
      <c r="RNN110" s="117"/>
      <c r="RNO110" s="117"/>
      <c r="RNP110" s="117"/>
      <c r="RNQ110" s="117"/>
      <c r="RNR110" s="117"/>
      <c r="RNS110" s="117"/>
      <c r="RNT110" s="117"/>
      <c r="RNU110" s="117"/>
      <c r="RNV110" s="117"/>
      <c r="RNW110" s="117"/>
      <c r="RNX110" s="117"/>
      <c r="RNY110" s="117"/>
      <c r="RNZ110" s="117"/>
      <c r="ROA110" s="117"/>
      <c r="ROB110" s="117"/>
      <c r="ROC110" s="117"/>
      <c r="ROD110" s="117"/>
      <c r="ROE110" s="117"/>
      <c r="ROF110" s="117"/>
      <c r="ROG110" s="117"/>
      <c r="ROH110" s="117"/>
      <c r="ROI110" s="117"/>
      <c r="ROJ110" s="117"/>
      <c r="ROK110" s="117"/>
      <c r="ROL110" s="117"/>
      <c r="ROM110" s="117"/>
      <c r="RON110" s="117"/>
      <c r="ROO110" s="117"/>
      <c r="ROP110" s="117"/>
      <c r="ROQ110" s="117"/>
      <c r="ROR110" s="117"/>
      <c r="ROS110" s="117"/>
      <c r="ROT110" s="117"/>
      <c r="ROU110" s="117"/>
      <c r="ROV110" s="117"/>
      <c r="ROW110" s="117"/>
      <c r="ROX110" s="117"/>
      <c r="ROY110" s="117"/>
      <c r="ROZ110" s="117"/>
      <c r="RPA110" s="117"/>
      <c r="RPB110" s="117"/>
      <c r="RPC110" s="117"/>
      <c r="RPD110" s="117"/>
      <c r="RPE110" s="117"/>
      <c r="RPF110" s="117"/>
      <c r="RPG110" s="117"/>
      <c r="RPH110" s="117"/>
      <c r="RPI110" s="117"/>
      <c r="RPJ110" s="117"/>
      <c r="RPK110" s="117"/>
      <c r="RPL110" s="117"/>
      <c r="RPM110" s="117"/>
      <c r="RPN110" s="117"/>
      <c r="RPO110" s="117"/>
      <c r="RPP110" s="117"/>
      <c r="RPQ110" s="117"/>
      <c r="RPR110" s="117"/>
      <c r="RPS110" s="117"/>
      <c r="RPT110" s="117"/>
      <c r="RPU110" s="117"/>
      <c r="RPV110" s="117"/>
      <c r="RPW110" s="117"/>
      <c r="RPX110" s="117"/>
      <c r="RPY110" s="117"/>
      <c r="RPZ110" s="117"/>
      <c r="RQA110" s="117"/>
      <c r="RQB110" s="117"/>
      <c r="RQC110" s="117"/>
      <c r="RQD110" s="117"/>
      <c r="RQE110" s="117"/>
      <c r="RQF110" s="117"/>
      <c r="RQG110" s="117"/>
      <c r="RQH110" s="117"/>
      <c r="RQI110" s="117"/>
      <c r="RQJ110" s="117"/>
      <c r="RQK110" s="117"/>
      <c r="RQL110" s="117"/>
      <c r="RQM110" s="117"/>
      <c r="RQN110" s="117"/>
      <c r="RQO110" s="117"/>
      <c r="RQP110" s="117"/>
      <c r="RQQ110" s="117"/>
      <c r="RQR110" s="117"/>
      <c r="RQS110" s="117"/>
      <c r="RQT110" s="117"/>
      <c r="RQU110" s="117"/>
      <c r="RQV110" s="117"/>
      <c r="RQW110" s="117"/>
      <c r="RQX110" s="117"/>
      <c r="RQY110" s="117"/>
      <c r="RQZ110" s="117"/>
      <c r="RRA110" s="117"/>
      <c r="RRB110" s="117"/>
      <c r="RRC110" s="117"/>
      <c r="RRD110" s="117"/>
      <c r="RRE110" s="117"/>
      <c r="RRF110" s="117"/>
      <c r="RRG110" s="117"/>
      <c r="RRH110" s="117"/>
      <c r="RRI110" s="117"/>
      <c r="RRJ110" s="117"/>
      <c r="RRK110" s="117"/>
      <c r="RRL110" s="117"/>
      <c r="RRM110" s="117"/>
      <c r="RRN110" s="117"/>
      <c r="RRO110" s="117"/>
      <c r="RRP110" s="117"/>
      <c r="RRQ110" s="117"/>
      <c r="RRR110" s="117"/>
      <c r="RRS110" s="117"/>
      <c r="RRT110" s="117"/>
      <c r="RRU110" s="117"/>
      <c r="RRV110" s="117"/>
      <c r="RRW110" s="117"/>
      <c r="RRX110" s="117"/>
      <c r="RRY110" s="117"/>
      <c r="RRZ110" s="117"/>
      <c r="RSA110" s="117"/>
      <c r="RSB110" s="117"/>
      <c r="RSC110" s="117"/>
      <c r="RSD110" s="117"/>
      <c r="RSE110" s="117"/>
      <c r="RSF110" s="117"/>
      <c r="RSG110" s="117"/>
      <c r="RSH110" s="117"/>
      <c r="RSI110" s="117"/>
      <c r="RSJ110" s="117"/>
      <c r="RSK110" s="117"/>
      <c r="RSL110" s="117"/>
      <c r="RSM110" s="117"/>
      <c r="RSN110" s="117"/>
      <c r="RSO110" s="117"/>
      <c r="RSP110" s="117"/>
      <c r="RSQ110" s="117"/>
      <c r="RSR110" s="117"/>
      <c r="RSS110" s="117"/>
      <c r="RST110" s="117"/>
      <c r="RSU110" s="117"/>
      <c r="RSV110" s="117"/>
      <c r="RSW110" s="117"/>
      <c r="RSX110" s="117"/>
      <c r="RSY110" s="117"/>
      <c r="RSZ110" s="117"/>
      <c r="RTA110" s="117"/>
      <c r="RTB110" s="117"/>
      <c r="RTC110" s="117"/>
      <c r="RTD110" s="117"/>
      <c r="RTE110" s="117"/>
      <c r="RTF110" s="117"/>
      <c r="RTG110" s="117"/>
      <c r="RTH110" s="117"/>
      <c r="RTI110" s="117"/>
      <c r="RTJ110" s="117"/>
      <c r="RTK110" s="117"/>
      <c r="RTL110" s="117"/>
      <c r="RTM110" s="117"/>
      <c r="RTN110" s="117"/>
      <c r="RTO110" s="117"/>
      <c r="RTP110" s="117"/>
      <c r="RTQ110" s="117"/>
      <c r="RTR110" s="117"/>
      <c r="RTS110" s="117"/>
      <c r="RTT110" s="117"/>
      <c r="RTU110" s="117"/>
      <c r="RTV110" s="117"/>
      <c r="RTW110" s="117"/>
      <c r="RTX110" s="117"/>
      <c r="RTY110" s="117"/>
      <c r="RTZ110" s="117"/>
      <c r="RUA110" s="117"/>
      <c r="RUB110" s="117"/>
      <c r="RUC110" s="117"/>
      <c r="RUD110" s="117"/>
      <c r="RUE110" s="117"/>
      <c r="RUF110" s="117"/>
      <c r="RUG110" s="117"/>
      <c r="RUH110" s="117"/>
      <c r="RUI110" s="117"/>
      <c r="RUJ110" s="117"/>
      <c r="RUK110" s="117"/>
      <c r="RUL110" s="117"/>
      <c r="RUM110" s="117"/>
      <c r="RUN110" s="117"/>
      <c r="RUO110" s="117"/>
      <c r="RUP110" s="117"/>
      <c r="RUQ110" s="117"/>
      <c r="RUR110" s="117"/>
      <c r="RUS110" s="117"/>
      <c r="RUT110" s="117"/>
      <c r="RUU110" s="117"/>
      <c r="RUV110" s="117"/>
      <c r="RUW110" s="117"/>
      <c r="RUX110" s="117"/>
      <c r="RUY110" s="117"/>
      <c r="RUZ110" s="117"/>
      <c r="RVA110" s="117"/>
      <c r="RVB110" s="117"/>
      <c r="RVC110" s="117"/>
      <c r="RVD110" s="117"/>
      <c r="RVE110" s="117"/>
      <c r="RVF110" s="117"/>
      <c r="RVG110" s="117"/>
      <c r="RVH110" s="117"/>
      <c r="RVI110" s="117"/>
      <c r="RVJ110" s="117"/>
      <c r="RVK110" s="117"/>
      <c r="RVL110" s="117"/>
      <c r="RVM110" s="117"/>
      <c r="RVN110" s="117"/>
      <c r="RVO110" s="117"/>
      <c r="RVP110" s="117"/>
      <c r="RVQ110" s="117"/>
      <c r="RVR110" s="117"/>
      <c r="RVS110" s="117"/>
      <c r="RVT110" s="117"/>
      <c r="RVU110" s="117"/>
      <c r="RVV110" s="117"/>
      <c r="RVW110" s="117"/>
      <c r="RVX110" s="117"/>
      <c r="RVY110" s="117"/>
      <c r="RVZ110" s="117"/>
      <c r="RWA110" s="117"/>
      <c r="RWB110" s="117"/>
      <c r="RWC110" s="117"/>
      <c r="RWD110" s="117"/>
      <c r="RWE110" s="117"/>
      <c r="RWF110" s="117"/>
      <c r="RWG110" s="117"/>
      <c r="RWH110" s="117"/>
      <c r="RWI110" s="117"/>
      <c r="RWJ110" s="117"/>
      <c r="RWK110" s="117"/>
      <c r="RWL110" s="117"/>
      <c r="RWM110" s="117"/>
      <c r="RWN110" s="117"/>
      <c r="RWO110" s="117"/>
      <c r="RWP110" s="117"/>
      <c r="RWQ110" s="117"/>
      <c r="RWR110" s="117"/>
      <c r="RWS110" s="117"/>
      <c r="RWT110" s="117"/>
      <c r="RWU110" s="117"/>
      <c r="RWV110" s="117"/>
      <c r="RWW110" s="117"/>
      <c r="RWX110" s="117"/>
      <c r="RWY110" s="117"/>
      <c r="RWZ110" s="117"/>
      <c r="RXA110" s="117"/>
      <c r="RXB110" s="117"/>
      <c r="RXC110" s="117"/>
      <c r="RXD110" s="117"/>
      <c r="RXE110" s="117"/>
      <c r="RXF110" s="117"/>
      <c r="RXG110" s="117"/>
      <c r="RXH110" s="117"/>
      <c r="RXI110" s="117"/>
      <c r="RXJ110" s="117"/>
      <c r="RXK110" s="117"/>
      <c r="RXL110" s="117"/>
      <c r="RXM110" s="117"/>
      <c r="RXN110" s="117"/>
      <c r="RXO110" s="117"/>
      <c r="RXP110" s="117"/>
      <c r="RXQ110" s="117"/>
      <c r="RXR110" s="117"/>
      <c r="RXS110" s="117"/>
      <c r="RXT110" s="117"/>
      <c r="RXU110" s="117"/>
      <c r="RXV110" s="117"/>
      <c r="RXW110" s="117"/>
      <c r="RXX110" s="117"/>
      <c r="RXY110" s="117"/>
      <c r="RXZ110" s="117"/>
      <c r="RYA110" s="117"/>
      <c r="RYB110" s="117"/>
      <c r="RYC110" s="117"/>
      <c r="RYD110" s="117"/>
      <c r="RYE110" s="117"/>
      <c r="RYF110" s="117"/>
      <c r="RYG110" s="117"/>
      <c r="RYH110" s="117"/>
      <c r="RYI110" s="117"/>
      <c r="RYJ110" s="117"/>
      <c r="RYK110" s="117"/>
      <c r="RYL110" s="117"/>
      <c r="RYM110" s="117"/>
      <c r="RYN110" s="117"/>
      <c r="RYO110" s="117"/>
      <c r="RYP110" s="117"/>
      <c r="RYQ110" s="117"/>
      <c r="RYR110" s="117"/>
      <c r="RYS110" s="117"/>
      <c r="RYT110" s="117"/>
      <c r="RYU110" s="117"/>
      <c r="RYV110" s="117"/>
      <c r="RYW110" s="117"/>
      <c r="RYX110" s="117"/>
      <c r="RYY110" s="117"/>
      <c r="RYZ110" s="117"/>
      <c r="RZA110" s="117"/>
      <c r="RZB110" s="117"/>
      <c r="RZC110" s="117"/>
      <c r="RZD110" s="117"/>
      <c r="RZE110" s="117"/>
      <c r="RZF110" s="117"/>
      <c r="RZG110" s="117"/>
      <c r="RZH110" s="117"/>
      <c r="RZI110" s="117"/>
      <c r="RZJ110" s="117"/>
      <c r="RZK110" s="117"/>
      <c r="RZL110" s="117"/>
      <c r="RZM110" s="117"/>
      <c r="RZN110" s="117"/>
      <c r="RZO110" s="117"/>
      <c r="RZP110" s="117"/>
      <c r="RZQ110" s="117"/>
      <c r="RZR110" s="117"/>
      <c r="RZS110" s="117"/>
      <c r="RZT110" s="117"/>
      <c r="RZU110" s="117"/>
      <c r="RZV110" s="117"/>
      <c r="RZW110" s="117"/>
      <c r="RZX110" s="117"/>
      <c r="RZY110" s="117"/>
      <c r="RZZ110" s="117"/>
      <c r="SAA110" s="117"/>
      <c r="SAB110" s="117"/>
      <c r="SAC110" s="117"/>
      <c r="SAD110" s="117"/>
      <c r="SAE110" s="117"/>
      <c r="SAF110" s="117"/>
      <c r="SAG110" s="117"/>
      <c r="SAH110" s="117"/>
      <c r="SAI110" s="117"/>
      <c r="SAJ110" s="117"/>
      <c r="SAK110" s="117"/>
      <c r="SAL110" s="117"/>
      <c r="SAM110" s="117"/>
      <c r="SAN110" s="117"/>
      <c r="SAO110" s="117"/>
      <c r="SAP110" s="117"/>
      <c r="SAQ110" s="117"/>
      <c r="SAR110" s="117"/>
      <c r="SAS110" s="117"/>
      <c r="SAT110" s="117"/>
      <c r="SAU110" s="117"/>
      <c r="SAV110" s="117"/>
      <c r="SAW110" s="117"/>
      <c r="SAX110" s="117"/>
      <c r="SAY110" s="117"/>
      <c r="SAZ110" s="117"/>
      <c r="SBA110" s="117"/>
      <c r="SBB110" s="117"/>
      <c r="SBC110" s="117"/>
      <c r="SBD110" s="117"/>
      <c r="SBE110" s="117"/>
      <c r="SBF110" s="117"/>
      <c r="SBG110" s="117"/>
      <c r="SBH110" s="117"/>
      <c r="SBI110" s="117"/>
      <c r="SBJ110" s="117"/>
      <c r="SBK110" s="117"/>
      <c r="SBL110" s="117"/>
      <c r="SBM110" s="117"/>
      <c r="SBN110" s="117"/>
      <c r="SBO110" s="117"/>
      <c r="SBP110" s="117"/>
      <c r="SBQ110" s="117"/>
      <c r="SBR110" s="117"/>
      <c r="SBS110" s="117"/>
      <c r="SBT110" s="117"/>
      <c r="SBU110" s="117"/>
      <c r="SBV110" s="117"/>
      <c r="SBW110" s="117"/>
      <c r="SBX110" s="117"/>
      <c r="SBY110" s="117"/>
      <c r="SBZ110" s="117"/>
      <c r="SCA110" s="117"/>
      <c r="SCB110" s="117"/>
      <c r="SCC110" s="117"/>
      <c r="SCD110" s="117"/>
      <c r="SCE110" s="117"/>
      <c r="SCF110" s="117"/>
      <c r="SCG110" s="117"/>
      <c r="SCH110" s="117"/>
      <c r="SCI110" s="117"/>
      <c r="SCJ110" s="117"/>
      <c r="SCK110" s="117"/>
      <c r="SCL110" s="117"/>
      <c r="SCM110" s="117"/>
      <c r="SCN110" s="117"/>
      <c r="SCO110" s="117"/>
      <c r="SCP110" s="117"/>
      <c r="SCQ110" s="117"/>
      <c r="SCR110" s="117"/>
      <c r="SCS110" s="117"/>
      <c r="SCT110" s="117"/>
      <c r="SCU110" s="117"/>
      <c r="SCV110" s="117"/>
      <c r="SCW110" s="117"/>
      <c r="SCX110" s="117"/>
      <c r="SCY110" s="117"/>
      <c r="SCZ110" s="117"/>
      <c r="SDA110" s="117"/>
      <c r="SDB110" s="117"/>
      <c r="SDC110" s="117"/>
      <c r="SDD110" s="117"/>
      <c r="SDE110" s="117"/>
      <c r="SDF110" s="117"/>
      <c r="SDG110" s="117"/>
      <c r="SDH110" s="117"/>
      <c r="SDI110" s="117"/>
      <c r="SDJ110" s="117"/>
      <c r="SDK110" s="117"/>
      <c r="SDL110" s="117"/>
      <c r="SDM110" s="117"/>
      <c r="SDN110" s="117"/>
      <c r="SDO110" s="117"/>
      <c r="SDP110" s="117"/>
      <c r="SDQ110" s="117"/>
      <c r="SDR110" s="117"/>
      <c r="SDS110" s="117"/>
      <c r="SDT110" s="117"/>
      <c r="SDU110" s="117"/>
      <c r="SDV110" s="117"/>
      <c r="SDW110" s="117"/>
      <c r="SDX110" s="117"/>
      <c r="SDY110" s="117"/>
      <c r="SDZ110" s="117"/>
      <c r="SEA110" s="117"/>
      <c r="SEB110" s="117"/>
      <c r="SEC110" s="117"/>
      <c r="SED110" s="117"/>
      <c r="SEE110" s="117"/>
      <c r="SEF110" s="117"/>
      <c r="SEG110" s="117"/>
      <c r="SEH110" s="117"/>
      <c r="SEI110" s="117"/>
      <c r="SEJ110" s="117"/>
      <c r="SEK110" s="117"/>
      <c r="SEL110" s="117"/>
      <c r="SEM110" s="117"/>
      <c r="SEN110" s="117"/>
      <c r="SEO110" s="117"/>
      <c r="SEP110" s="117"/>
      <c r="SEQ110" s="117"/>
      <c r="SER110" s="117"/>
      <c r="SES110" s="117"/>
      <c r="SET110" s="117"/>
      <c r="SEU110" s="117"/>
      <c r="SEV110" s="117"/>
      <c r="SEW110" s="117"/>
      <c r="SEX110" s="117"/>
      <c r="SEY110" s="117"/>
      <c r="SEZ110" s="117"/>
      <c r="SFA110" s="117"/>
      <c r="SFB110" s="117"/>
      <c r="SFC110" s="117"/>
      <c r="SFD110" s="117"/>
      <c r="SFE110" s="117"/>
      <c r="SFF110" s="117"/>
      <c r="SFG110" s="117"/>
      <c r="SFH110" s="117"/>
      <c r="SFI110" s="117"/>
      <c r="SFJ110" s="117"/>
      <c r="SFK110" s="117"/>
      <c r="SFL110" s="117"/>
      <c r="SFM110" s="117"/>
      <c r="SFN110" s="117"/>
      <c r="SFO110" s="117"/>
      <c r="SFP110" s="117"/>
      <c r="SFQ110" s="117"/>
      <c r="SFR110" s="117"/>
      <c r="SFS110" s="117"/>
      <c r="SFT110" s="117"/>
      <c r="SFU110" s="117"/>
      <c r="SFV110" s="117"/>
      <c r="SFW110" s="117"/>
      <c r="SFX110" s="117"/>
      <c r="SFY110" s="117"/>
      <c r="SFZ110" s="117"/>
      <c r="SGA110" s="117"/>
      <c r="SGB110" s="117"/>
      <c r="SGC110" s="117"/>
      <c r="SGD110" s="117"/>
      <c r="SGE110" s="117"/>
      <c r="SGF110" s="117"/>
      <c r="SGG110" s="117"/>
      <c r="SGH110" s="117"/>
      <c r="SGI110" s="117"/>
      <c r="SGJ110" s="117"/>
      <c r="SGK110" s="117"/>
      <c r="SGL110" s="117"/>
      <c r="SGM110" s="117"/>
      <c r="SGN110" s="117"/>
      <c r="SGO110" s="117"/>
      <c r="SGP110" s="117"/>
      <c r="SGQ110" s="117"/>
      <c r="SGR110" s="117"/>
      <c r="SGS110" s="117"/>
      <c r="SGT110" s="117"/>
      <c r="SGU110" s="117"/>
      <c r="SGV110" s="117"/>
      <c r="SGW110" s="117"/>
      <c r="SGX110" s="117"/>
      <c r="SGY110" s="117"/>
      <c r="SGZ110" s="117"/>
      <c r="SHA110" s="117"/>
      <c r="SHB110" s="117"/>
      <c r="SHC110" s="117"/>
      <c r="SHD110" s="117"/>
      <c r="SHE110" s="117"/>
      <c r="SHF110" s="117"/>
      <c r="SHG110" s="117"/>
      <c r="SHH110" s="117"/>
      <c r="SHI110" s="117"/>
      <c r="SHJ110" s="117"/>
      <c r="SHK110" s="117"/>
      <c r="SHL110" s="117"/>
      <c r="SHM110" s="117"/>
      <c r="SHN110" s="117"/>
      <c r="SHO110" s="117"/>
      <c r="SHP110" s="117"/>
      <c r="SHQ110" s="117"/>
      <c r="SHR110" s="117"/>
      <c r="SHS110" s="117"/>
      <c r="SHT110" s="117"/>
      <c r="SHU110" s="117"/>
      <c r="SHV110" s="117"/>
      <c r="SHW110" s="117"/>
      <c r="SHX110" s="117"/>
      <c r="SHY110" s="117"/>
      <c r="SHZ110" s="117"/>
      <c r="SIA110" s="117"/>
      <c r="SIB110" s="117"/>
      <c r="SIC110" s="117"/>
      <c r="SID110" s="117"/>
      <c r="SIE110" s="117"/>
      <c r="SIF110" s="117"/>
      <c r="SIG110" s="117"/>
      <c r="SIH110" s="117"/>
      <c r="SII110" s="117"/>
      <c r="SIJ110" s="117"/>
      <c r="SIK110" s="117"/>
      <c r="SIL110" s="117"/>
      <c r="SIM110" s="117"/>
      <c r="SIN110" s="117"/>
      <c r="SIO110" s="117"/>
      <c r="SIP110" s="117"/>
      <c r="SIQ110" s="117"/>
      <c r="SIR110" s="117"/>
      <c r="SIS110" s="117"/>
      <c r="SIT110" s="117"/>
      <c r="SIU110" s="117"/>
      <c r="SIV110" s="117"/>
      <c r="SIW110" s="117"/>
      <c r="SIX110" s="117"/>
      <c r="SIY110" s="117"/>
      <c r="SIZ110" s="117"/>
      <c r="SJA110" s="117"/>
      <c r="SJB110" s="117"/>
      <c r="SJC110" s="117"/>
      <c r="SJD110" s="117"/>
      <c r="SJE110" s="117"/>
      <c r="SJF110" s="117"/>
      <c r="SJG110" s="117"/>
      <c r="SJH110" s="117"/>
      <c r="SJI110" s="117"/>
      <c r="SJJ110" s="117"/>
      <c r="SJK110" s="117"/>
      <c r="SJL110" s="117"/>
      <c r="SJM110" s="117"/>
      <c r="SJN110" s="117"/>
      <c r="SJO110" s="117"/>
      <c r="SJP110" s="117"/>
      <c r="SJQ110" s="117"/>
      <c r="SJR110" s="117"/>
      <c r="SJS110" s="117"/>
      <c r="SJT110" s="117"/>
      <c r="SJU110" s="117"/>
      <c r="SJV110" s="117"/>
      <c r="SJW110" s="117"/>
      <c r="SJX110" s="117"/>
      <c r="SJY110" s="117"/>
      <c r="SJZ110" s="117"/>
      <c r="SKA110" s="117"/>
      <c r="SKB110" s="117"/>
      <c r="SKC110" s="117"/>
      <c r="SKD110" s="117"/>
      <c r="SKE110" s="117"/>
      <c r="SKF110" s="117"/>
      <c r="SKG110" s="117"/>
      <c r="SKH110" s="117"/>
      <c r="SKI110" s="117"/>
      <c r="SKJ110" s="117"/>
      <c r="SKK110" s="117"/>
      <c r="SKL110" s="117"/>
      <c r="SKM110" s="117"/>
      <c r="SKN110" s="117"/>
      <c r="SKO110" s="117"/>
      <c r="SKP110" s="117"/>
      <c r="SKQ110" s="117"/>
      <c r="SKR110" s="117"/>
      <c r="SKS110" s="117"/>
      <c r="SKT110" s="117"/>
      <c r="SKU110" s="117"/>
      <c r="SKV110" s="117"/>
      <c r="SKW110" s="117"/>
      <c r="SKX110" s="117"/>
      <c r="SKY110" s="117"/>
      <c r="SKZ110" s="117"/>
      <c r="SLA110" s="117"/>
      <c r="SLB110" s="117"/>
      <c r="SLC110" s="117"/>
      <c r="SLD110" s="117"/>
      <c r="SLE110" s="117"/>
      <c r="SLF110" s="117"/>
      <c r="SLG110" s="117"/>
      <c r="SLH110" s="117"/>
      <c r="SLI110" s="117"/>
      <c r="SLJ110" s="117"/>
      <c r="SLK110" s="117"/>
      <c r="SLL110" s="117"/>
      <c r="SLM110" s="117"/>
      <c r="SLN110" s="117"/>
      <c r="SLO110" s="117"/>
      <c r="SLP110" s="117"/>
      <c r="SLQ110" s="117"/>
      <c r="SLR110" s="117"/>
      <c r="SLS110" s="117"/>
      <c r="SLT110" s="117"/>
      <c r="SLU110" s="117"/>
      <c r="SLV110" s="117"/>
      <c r="SLW110" s="117"/>
      <c r="SLX110" s="117"/>
      <c r="SLY110" s="117"/>
      <c r="SLZ110" s="117"/>
      <c r="SMA110" s="117"/>
      <c r="SMB110" s="117"/>
      <c r="SMC110" s="117"/>
      <c r="SMD110" s="117"/>
      <c r="SME110" s="117"/>
      <c r="SMF110" s="117"/>
      <c r="SMG110" s="117"/>
      <c r="SMH110" s="117"/>
      <c r="SMI110" s="117"/>
      <c r="SMJ110" s="117"/>
      <c r="SMK110" s="117"/>
      <c r="SML110" s="117"/>
      <c r="SMM110" s="117"/>
      <c r="SMN110" s="117"/>
      <c r="SMO110" s="117"/>
      <c r="SMP110" s="117"/>
      <c r="SMQ110" s="117"/>
      <c r="SMR110" s="117"/>
      <c r="SMS110" s="117"/>
      <c r="SMT110" s="117"/>
      <c r="SMU110" s="117"/>
      <c r="SMV110" s="117"/>
      <c r="SMW110" s="117"/>
      <c r="SMX110" s="117"/>
      <c r="SMY110" s="117"/>
      <c r="SMZ110" s="117"/>
      <c r="SNA110" s="117"/>
      <c r="SNB110" s="117"/>
      <c r="SNC110" s="117"/>
      <c r="SND110" s="117"/>
      <c r="SNE110" s="117"/>
      <c r="SNF110" s="117"/>
      <c r="SNG110" s="117"/>
      <c r="SNH110" s="117"/>
      <c r="SNI110" s="117"/>
      <c r="SNJ110" s="117"/>
      <c r="SNK110" s="117"/>
      <c r="SNL110" s="117"/>
      <c r="SNM110" s="117"/>
      <c r="SNN110" s="117"/>
      <c r="SNO110" s="117"/>
      <c r="SNP110" s="117"/>
      <c r="SNQ110" s="117"/>
      <c r="SNR110" s="117"/>
      <c r="SNS110" s="117"/>
      <c r="SNT110" s="117"/>
      <c r="SNU110" s="117"/>
      <c r="SNV110" s="117"/>
      <c r="SNW110" s="117"/>
      <c r="SNX110" s="117"/>
      <c r="SNY110" s="117"/>
      <c r="SNZ110" s="117"/>
      <c r="SOA110" s="117"/>
      <c r="SOB110" s="117"/>
      <c r="SOC110" s="117"/>
      <c r="SOD110" s="117"/>
      <c r="SOE110" s="117"/>
      <c r="SOF110" s="117"/>
      <c r="SOG110" s="117"/>
      <c r="SOH110" s="117"/>
      <c r="SOI110" s="117"/>
      <c r="SOJ110" s="117"/>
      <c r="SOK110" s="117"/>
      <c r="SOL110" s="117"/>
      <c r="SOM110" s="117"/>
      <c r="SON110" s="117"/>
      <c r="SOO110" s="117"/>
      <c r="SOP110" s="117"/>
      <c r="SOQ110" s="117"/>
      <c r="SOR110" s="117"/>
      <c r="SOS110" s="117"/>
      <c r="SOT110" s="117"/>
      <c r="SOU110" s="117"/>
      <c r="SOV110" s="117"/>
      <c r="SOW110" s="117"/>
      <c r="SOX110" s="117"/>
      <c r="SOY110" s="117"/>
      <c r="SOZ110" s="117"/>
      <c r="SPA110" s="117"/>
      <c r="SPB110" s="117"/>
      <c r="SPC110" s="117"/>
      <c r="SPD110" s="117"/>
      <c r="SPE110" s="117"/>
      <c r="SPF110" s="117"/>
      <c r="SPG110" s="117"/>
      <c r="SPH110" s="117"/>
      <c r="SPI110" s="117"/>
      <c r="SPJ110" s="117"/>
      <c r="SPK110" s="117"/>
      <c r="SPL110" s="117"/>
      <c r="SPM110" s="117"/>
      <c r="SPN110" s="117"/>
      <c r="SPO110" s="117"/>
      <c r="SPP110" s="117"/>
      <c r="SPQ110" s="117"/>
      <c r="SPR110" s="117"/>
      <c r="SPS110" s="117"/>
      <c r="SPT110" s="117"/>
      <c r="SPU110" s="117"/>
      <c r="SPV110" s="117"/>
      <c r="SPW110" s="117"/>
      <c r="SPX110" s="117"/>
      <c r="SPY110" s="117"/>
      <c r="SPZ110" s="117"/>
      <c r="SQA110" s="117"/>
      <c r="SQB110" s="117"/>
      <c r="SQC110" s="117"/>
      <c r="SQD110" s="117"/>
      <c r="SQE110" s="117"/>
      <c r="SQF110" s="117"/>
      <c r="SQG110" s="117"/>
      <c r="SQH110" s="117"/>
      <c r="SQI110" s="117"/>
      <c r="SQJ110" s="117"/>
      <c r="SQK110" s="117"/>
      <c r="SQL110" s="117"/>
      <c r="SQM110" s="117"/>
      <c r="SQN110" s="117"/>
      <c r="SQO110" s="117"/>
      <c r="SQP110" s="117"/>
      <c r="SQQ110" s="117"/>
      <c r="SQR110" s="117"/>
      <c r="SQS110" s="117"/>
      <c r="SQT110" s="117"/>
      <c r="SQU110" s="117"/>
      <c r="SQV110" s="117"/>
      <c r="SQW110" s="117"/>
      <c r="SQX110" s="117"/>
      <c r="SQY110" s="117"/>
      <c r="SQZ110" s="117"/>
      <c r="SRA110" s="117"/>
      <c r="SRB110" s="117"/>
      <c r="SRC110" s="117"/>
      <c r="SRD110" s="117"/>
      <c r="SRE110" s="117"/>
      <c r="SRF110" s="117"/>
      <c r="SRG110" s="117"/>
      <c r="SRH110" s="117"/>
      <c r="SRI110" s="117"/>
      <c r="SRJ110" s="117"/>
      <c r="SRK110" s="117"/>
      <c r="SRL110" s="117"/>
      <c r="SRM110" s="117"/>
      <c r="SRN110" s="117"/>
      <c r="SRO110" s="117"/>
      <c r="SRP110" s="117"/>
      <c r="SRQ110" s="117"/>
      <c r="SRR110" s="117"/>
      <c r="SRS110" s="117"/>
      <c r="SRT110" s="117"/>
      <c r="SRU110" s="117"/>
      <c r="SRV110" s="117"/>
      <c r="SRW110" s="117"/>
      <c r="SRX110" s="117"/>
      <c r="SRY110" s="117"/>
      <c r="SRZ110" s="117"/>
      <c r="SSA110" s="117"/>
      <c r="SSB110" s="117"/>
      <c r="SSC110" s="117"/>
      <c r="SSD110" s="117"/>
      <c r="SSE110" s="117"/>
      <c r="SSF110" s="117"/>
      <c r="SSG110" s="117"/>
      <c r="SSH110" s="117"/>
      <c r="SSI110" s="117"/>
      <c r="SSJ110" s="117"/>
      <c r="SSK110" s="117"/>
      <c r="SSL110" s="117"/>
      <c r="SSM110" s="117"/>
      <c r="SSN110" s="117"/>
      <c r="SSO110" s="117"/>
      <c r="SSP110" s="117"/>
      <c r="SSQ110" s="117"/>
      <c r="SSR110" s="117"/>
      <c r="SSS110" s="117"/>
      <c r="SST110" s="117"/>
      <c r="SSU110" s="117"/>
      <c r="SSV110" s="117"/>
      <c r="SSW110" s="117"/>
      <c r="SSX110" s="117"/>
      <c r="SSY110" s="117"/>
      <c r="SSZ110" s="117"/>
      <c r="STA110" s="117"/>
      <c r="STB110" s="117"/>
      <c r="STC110" s="117"/>
      <c r="STD110" s="117"/>
      <c r="STE110" s="117"/>
      <c r="STF110" s="117"/>
      <c r="STG110" s="117"/>
      <c r="STH110" s="117"/>
      <c r="STI110" s="117"/>
      <c r="STJ110" s="117"/>
      <c r="STK110" s="117"/>
      <c r="STL110" s="117"/>
      <c r="STM110" s="117"/>
      <c r="STN110" s="117"/>
      <c r="STO110" s="117"/>
      <c r="STP110" s="117"/>
      <c r="STQ110" s="117"/>
      <c r="STR110" s="117"/>
      <c r="STS110" s="117"/>
      <c r="STT110" s="117"/>
      <c r="STU110" s="117"/>
      <c r="STV110" s="117"/>
      <c r="STW110" s="117"/>
      <c r="STX110" s="117"/>
      <c r="STY110" s="117"/>
      <c r="STZ110" s="117"/>
      <c r="SUA110" s="117"/>
      <c r="SUB110" s="117"/>
      <c r="SUC110" s="117"/>
      <c r="SUD110" s="117"/>
      <c r="SUE110" s="117"/>
      <c r="SUF110" s="117"/>
      <c r="SUG110" s="117"/>
      <c r="SUH110" s="117"/>
      <c r="SUI110" s="117"/>
      <c r="SUJ110" s="117"/>
      <c r="SUK110" s="117"/>
      <c r="SUL110" s="117"/>
      <c r="SUM110" s="117"/>
      <c r="SUN110" s="117"/>
      <c r="SUO110" s="117"/>
      <c r="SUP110" s="117"/>
      <c r="SUQ110" s="117"/>
      <c r="SUR110" s="117"/>
      <c r="SUS110" s="117"/>
      <c r="SUT110" s="117"/>
      <c r="SUU110" s="117"/>
      <c r="SUV110" s="117"/>
      <c r="SUW110" s="117"/>
      <c r="SUX110" s="117"/>
      <c r="SUY110" s="117"/>
      <c r="SUZ110" s="117"/>
      <c r="SVA110" s="117"/>
      <c r="SVB110" s="117"/>
      <c r="SVC110" s="117"/>
      <c r="SVD110" s="117"/>
      <c r="SVE110" s="117"/>
      <c r="SVF110" s="117"/>
      <c r="SVG110" s="117"/>
      <c r="SVH110" s="117"/>
      <c r="SVI110" s="117"/>
      <c r="SVJ110" s="117"/>
      <c r="SVK110" s="117"/>
      <c r="SVL110" s="117"/>
      <c r="SVM110" s="117"/>
      <c r="SVN110" s="117"/>
      <c r="SVO110" s="117"/>
      <c r="SVP110" s="117"/>
      <c r="SVQ110" s="117"/>
      <c r="SVR110" s="117"/>
      <c r="SVS110" s="117"/>
      <c r="SVT110" s="117"/>
      <c r="SVU110" s="117"/>
      <c r="SVV110" s="117"/>
      <c r="SVW110" s="117"/>
      <c r="SVX110" s="117"/>
      <c r="SVY110" s="117"/>
      <c r="SVZ110" s="117"/>
      <c r="SWA110" s="117"/>
      <c r="SWB110" s="117"/>
      <c r="SWC110" s="117"/>
      <c r="SWD110" s="117"/>
      <c r="SWE110" s="117"/>
      <c r="SWF110" s="117"/>
      <c r="SWG110" s="117"/>
      <c r="SWH110" s="117"/>
      <c r="SWI110" s="117"/>
      <c r="SWJ110" s="117"/>
      <c r="SWK110" s="117"/>
      <c r="SWL110" s="117"/>
      <c r="SWM110" s="117"/>
      <c r="SWN110" s="117"/>
      <c r="SWO110" s="117"/>
      <c r="SWP110" s="117"/>
      <c r="SWQ110" s="117"/>
      <c r="SWR110" s="117"/>
      <c r="SWS110" s="117"/>
      <c r="SWT110" s="117"/>
      <c r="SWU110" s="117"/>
      <c r="SWV110" s="117"/>
      <c r="SWW110" s="117"/>
      <c r="SWX110" s="117"/>
      <c r="SWY110" s="117"/>
      <c r="SWZ110" s="117"/>
      <c r="SXA110" s="117"/>
      <c r="SXB110" s="117"/>
      <c r="SXC110" s="117"/>
      <c r="SXD110" s="117"/>
      <c r="SXE110" s="117"/>
      <c r="SXF110" s="117"/>
      <c r="SXG110" s="117"/>
      <c r="SXH110" s="117"/>
      <c r="SXI110" s="117"/>
      <c r="SXJ110" s="117"/>
      <c r="SXK110" s="117"/>
      <c r="SXL110" s="117"/>
      <c r="SXM110" s="117"/>
      <c r="SXN110" s="117"/>
      <c r="SXO110" s="117"/>
      <c r="SXP110" s="117"/>
      <c r="SXQ110" s="117"/>
      <c r="SXR110" s="117"/>
      <c r="SXS110" s="117"/>
      <c r="SXT110" s="117"/>
      <c r="SXU110" s="117"/>
      <c r="SXV110" s="117"/>
      <c r="SXW110" s="117"/>
      <c r="SXX110" s="117"/>
      <c r="SXY110" s="117"/>
      <c r="SXZ110" s="117"/>
      <c r="SYA110" s="117"/>
      <c r="SYB110" s="117"/>
      <c r="SYC110" s="117"/>
      <c r="SYD110" s="117"/>
      <c r="SYE110" s="117"/>
      <c r="SYF110" s="117"/>
      <c r="SYG110" s="117"/>
      <c r="SYH110" s="117"/>
      <c r="SYI110" s="117"/>
      <c r="SYJ110" s="117"/>
      <c r="SYK110" s="117"/>
      <c r="SYL110" s="117"/>
      <c r="SYM110" s="117"/>
      <c r="SYN110" s="117"/>
      <c r="SYO110" s="117"/>
      <c r="SYP110" s="117"/>
      <c r="SYQ110" s="117"/>
      <c r="SYR110" s="117"/>
      <c r="SYS110" s="117"/>
      <c r="SYT110" s="117"/>
      <c r="SYU110" s="117"/>
      <c r="SYV110" s="117"/>
      <c r="SYW110" s="117"/>
      <c r="SYX110" s="117"/>
      <c r="SYY110" s="117"/>
      <c r="SYZ110" s="117"/>
      <c r="SZA110" s="117"/>
      <c r="SZB110" s="117"/>
      <c r="SZC110" s="117"/>
      <c r="SZD110" s="117"/>
      <c r="SZE110" s="117"/>
      <c r="SZF110" s="117"/>
      <c r="SZG110" s="117"/>
      <c r="SZH110" s="117"/>
      <c r="SZI110" s="117"/>
      <c r="SZJ110" s="117"/>
      <c r="SZK110" s="117"/>
      <c r="SZL110" s="117"/>
      <c r="SZM110" s="117"/>
      <c r="SZN110" s="117"/>
      <c r="SZO110" s="117"/>
      <c r="SZP110" s="117"/>
      <c r="SZQ110" s="117"/>
      <c r="SZR110" s="117"/>
      <c r="SZS110" s="117"/>
      <c r="SZT110" s="117"/>
      <c r="SZU110" s="117"/>
      <c r="SZV110" s="117"/>
      <c r="SZW110" s="117"/>
      <c r="SZX110" s="117"/>
      <c r="SZY110" s="117"/>
      <c r="SZZ110" s="117"/>
      <c r="TAA110" s="117"/>
      <c r="TAB110" s="117"/>
      <c r="TAC110" s="117"/>
      <c r="TAD110" s="117"/>
      <c r="TAE110" s="117"/>
      <c r="TAF110" s="117"/>
      <c r="TAG110" s="117"/>
      <c r="TAH110" s="117"/>
      <c r="TAI110" s="117"/>
      <c r="TAJ110" s="117"/>
      <c r="TAK110" s="117"/>
      <c r="TAL110" s="117"/>
      <c r="TAM110" s="117"/>
      <c r="TAN110" s="117"/>
      <c r="TAO110" s="117"/>
      <c r="TAP110" s="117"/>
      <c r="TAQ110" s="117"/>
      <c r="TAR110" s="117"/>
      <c r="TAS110" s="117"/>
      <c r="TAT110" s="117"/>
      <c r="TAU110" s="117"/>
      <c r="TAV110" s="117"/>
      <c r="TAW110" s="117"/>
      <c r="TAX110" s="117"/>
      <c r="TAY110" s="117"/>
      <c r="TAZ110" s="117"/>
      <c r="TBA110" s="117"/>
      <c r="TBB110" s="117"/>
      <c r="TBC110" s="117"/>
      <c r="TBD110" s="117"/>
      <c r="TBE110" s="117"/>
      <c r="TBF110" s="117"/>
      <c r="TBG110" s="117"/>
      <c r="TBH110" s="117"/>
      <c r="TBI110" s="117"/>
      <c r="TBJ110" s="117"/>
      <c r="TBK110" s="117"/>
      <c r="TBL110" s="117"/>
      <c r="TBM110" s="117"/>
      <c r="TBN110" s="117"/>
      <c r="TBO110" s="117"/>
      <c r="TBP110" s="117"/>
      <c r="TBQ110" s="117"/>
      <c r="TBR110" s="117"/>
      <c r="TBS110" s="117"/>
      <c r="TBT110" s="117"/>
      <c r="TBU110" s="117"/>
      <c r="TBV110" s="117"/>
      <c r="TBW110" s="117"/>
      <c r="TBX110" s="117"/>
      <c r="TBY110" s="117"/>
      <c r="TBZ110" s="117"/>
      <c r="TCA110" s="117"/>
      <c r="TCB110" s="117"/>
      <c r="TCC110" s="117"/>
      <c r="TCD110" s="117"/>
      <c r="TCE110" s="117"/>
      <c r="TCF110" s="117"/>
      <c r="TCG110" s="117"/>
      <c r="TCH110" s="117"/>
      <c r="TCI110" s="117"/>
      <c r="TCJ110" s="117"/>
      <c r="TCK110" s="117"/>
      <c r="TCL110" s="117"/>
      <c r="TCM110" s="117"/>
      <c r="TCN110" s="117"/>
      <c r="TCO110" s="117"/>
      <c r="TCP110" s="117"/>
      <c r="TCQ110" s="117"/>
      <c r="TCR110" s="117"/>
      <c r="TCS110" s="117"/>
      <c r="TCT110" s="117"/>
      <c r="TCU110" s="117"/>
      <c r="TCV110" s="117"/>
      <c r="TCW110" s="117"/>
      <c r="TCX110" s="117"/>
      <c r="TCY110" s="117"/>
      <c r="TCZ110" s="117"/>
      <c r="TDA110" s="117"/>
      <c r="TDB110" s="117"/>
      <c r="TDC110" s="117"/>
      <c r="TDD110" s="117"/>
      <c r="TDE110" s="117"/>
      <c r="TDF110" s="117"/>
      <c r="TDG110" s="117"/>
      <c r="TDH110" s="117"/>
      <c r="TDI110" s="117"/>
      <c r="TDJ110" s="117"/>
      <c r="TDK110" s="117"/>
      <c r="TDL110" s="117"/>
      <c r="TDM110" s="117"/>
      <c r="TDN110" s="117"/>
      <c r="TDO110" s="117"/>
      <c r="TDP110" s="117"/>
      <c r="TDQ110" s="117"/>
      <c r="TDR110" s="117"/>
      <c r="TDS110" s="117"/>
      <c r="TDT110" s="117"/>
      <c r="TDU110" s="117"/>
      <c r="TDV110" s="117"/>
      <c r="TDW110" s="117"/>
      <c r="TDX110" s="117"/>
      <c r="TDY110" s="117"/>
      <c r="TDZ110" s="117"/>
      <c r="TEA110" s="117"/>
      <c r="TEB110" s="117"/>
      <c r="TEC110" s="117"/>
      <c r="TED110" s="117"/>
      <c r="TEE110" s="117"/>
      <c r="TEF110" s="117"/>
      <c r="TEG110" s="117"/>
      <c r="TEH110" s="117"/>
      <c r="TEI110" s="117"/>
      <c r="TEJ110" s="117"/>
      <c r="TEK110" s="117"/>
      <c r="TEL110" s="117"/>
      <c r="TEM110" s="117"/>
      <c r="TEN110" s="117"/>
      <c r="TEO110" s="117"/>
      <c r="TEP110" s="117"/>
      <c r="TEQ110" s="117"/>
      <c r="TER110" s="117"/>
      <c r="TES110" s="117"/>
      <c r="TET110" s="117"/>
      <c r="TEU110" s="117"/>
      <c r="TEV110" s="117"/>
      <c r="TEW110" s="117"/>
      <c r="TEX110" s="117"/>
      <c r="TEY110" s="117"/>
      <c r="TEZ110" s="117"/>
      <c r="TFA110" s="117"/>
      <c r="TFB110" s="117"/>
      <c r="TFC110" s="117"/>
      <c r="TFD110" s="117"/>
      <c r="TFE110" s="117"/>
      <c r="TFF110" s="117"/>
      <c r="TFG110" s="117"/>
      <c r="TFH110" s="117"/>
      <c r="TFI110" s="117"/>
      <c r="TFJ110" s="117"/>
      <c r="TFK110" s="117"/>
      <c r="TFL110" s="117"/>
      <c r="TFM110" s="117"/>
      <c r="TFN110" s="117"/>
      <c r="TFO110" s="117"/>
      <c r="TFP110" s="117"/>
      <c r="TFQ110" s="117"/>
      <c r="TFR110" s="117"/>
      <c r="TFS110" s="117"/>
      <c r="TFT110" s="117"/>
      <c r="TFU110" s="117"/>
      <c r="TFV110" s="117"/>
      <c r="TFW110" s="117"/>
      <c r="TFX110" s="117"/>
      <c r="TFY110" s="117"/>
      <c r="TFZ110" s="117"/>
      <c r="TGA110" s="117"/>
      <c r="TGB110" s="117"/>
      <c r="TGC110" s="117"/>
      <c r="TGD110" s="117"/>
      <c r="TGE110" s="117"/>
      <c r="TGF110" s="117"/>
      <c r="TGG110" s="117"/>
      <c r="TGH110" s="117"/>
      <c r="TGI110" s="117"/>
      <c r="TGJ110" s="117"/>
      <c r="TGK110" s="117"/>
      <c r="TGL110" s="117"/>
      <c r="TGM110" s="117"/>
      <c r="TGN110" s="117"/>
      <c r="TGO110" s="117"/>
      <c r="TGP110" s="117"/>
      <c r="TGQ110" s="117"/>
      <c r="TGR110" s="117"/>
      <c r="TGS110" s="117"/>
      <c r="TGT110" s="117"/>
      <c r="TGU110" s="117"/>
      <c r="TGV110" s="117"/>
      <c r="TGW110" s="117"/>
      <c r="TGX110" s="117"/>
      <c r="TGY110" s="117"/>
      <c r="TGZ110" s="117"/>
      <c r="THA110" s="117"/>
      <c r="THB110" s="117"/>
      <c r="THC110" s="117"/>
      <c r="THD110" s="117"/>
      <c r="THE110" s="117"/>
      <c r="THF110" s="117"/>
      <c r="THG110" s="117"/>
      <c r="THH110" s="117"/>
      <c r="THI110" s="117"/>
      <c r="THJ110" s="117"/>
      <c r="THK110" s="117"/>
      <c r="THL110" s="117"/>
      <c r="THM110" s="117"/>
      <c r="THN110" s="117"/>
      <c r="THO110" s="117"/>
      <c r="THP110" s="117"/>
      <c r="THQ110" s="117"/>
      <c r="THR110" s="117"/>
      <c r="THS110" s="117"/>
      <c r="THT110" s="117"/>
      <c r="THU110" s="117"/>
      <c r="THV110" s="117"/>
      <c r="THW110" s="117"/>
      <c r="THX110" s="117"/>
      <c r="THY110" s="117"/>
      <c r="THZ110" s="117"/>
      <c r="TIA110" s="117"/>
      <c r="TIB110" s="117"/>
      <c r="TIC110" s="117"/>
      <c r="TID110" s="117"/>
      <c r="TIE110" s="117"/>
      <c r="TIF110" s="117"/>
      <c r="TIG110" s="117"/>
      <c r="TIH110" s="117"/>
      <c r="TII110" s="117"/>
      <c r="TIJ110" s="117"/>
      <c r="TIK110" s="117"/>
      <c r="TIL110" s="117"/>
      <c r="TIM110" s="117"/>
      <c r="TIN110" s="117"/>
      <c r="TIO110" s="117"/>
      <c r="TIP110" s="117"/>
      <c r="TIQ110" s="117"/>
      <c r="TIR110" s="117"/>
      <c r="TIS110" s="117"/>
      <c r="TIT110" s="117"/>
      <c r="TIU110" s="117"/>
      <c r="TIV110" s="117"/>
      <c r="TIW110" s="117"/>
      <c r="TIX110" s="117"/>
      <c r="TIY110" s="117"/>
      <c r="TIZ110" s="117"/>
      <c r="TJA110" s="117"/>
      <c r="TJB110" s="117"/>
      <c r="TJC110" s="117"/>
      <c r="TJD110" s="117"/>
      <c r="TJE110" s="117"/>
      <c r="TJF110" s="117"/>
      <c r="TJG110" s="117"/>
      <c r="TJH110" s="117"/>
      <c r="TJI110" s="117"/>
      <c r="TJJ110" s="117"/>
      <c r="TJK110" s="117"/>
      <c r="TJL110" s="117"/>
      <c r="TJM110" s="117"/>
      <c r="TJN110" s="117"/>
      <c r="TJO110" s="117"/>
      <c r="TJP110" s="117"/>
      <c r="TJQ110" s="117"/>
      <c r="TJR110" s="117"/>
      <c r="TJS110" s="117"/>
      <c r="TJT110" s="117"/>
      <c r="TJU110" s="117"/>
      <c r="TJV110" s="117"/>
      <c r="TJW110" s="117"/>
      <c r="TJX110" s="117"/>
      <c r="TJY110" s="117"/>
      <c r="TJZ110" s="117"/>
      <c r="TKA110" s="117"/>
      <c r="TKB110" s="117"/>
      <c r="TKC110" s="117"/>
      <c r="TKD110" s="117"/>
      <c r="TKE110" s="117"/>
      <c r="TKF110" s="117"/>
      <c r="TKG110" s="117"/>
      <c r="TKH110" s="117"/>
      <c r="TKI110" s="117"/>
      <c r="TKJ110" s="117"/>
      <c r="TKK110" s="117"/>
      <c r="TKL110" s="117"/>
      <c r="TKM110" s="117"/>
      <c r="TKN110" s="117"/>
      <c r="TKO110" s="117"/>
      <c r="TKP110" s="117"/>
      <c r="TKQ110" s="117"/>
      <c r="TKR110" s="117"/>
      <c r="TKS110" s="117"/>
      <c r="TKT110" s="117"/>
      <c r="TKU110" s="117"/>
      <c r="TKV110" s="117"/>
      <c r="TKW110" s="117"/>
      <c r="TKX110" s="117"/>
      <c r="TKY110" s="117"/>
      <c r="TKZ110" s="117"/>
      <c r="TLA110" s="117"/>
      <c r="TLB110" s="117"/>
      <c r="TLC110" s="117"/>
      <c r="TLD110" s="117"/>
      <c r="TLE110" s="117"/>
      <c r="TLF110" s="117"/>
      <c r="TLG110" s="117"/>
      <c r="TLH110" s="117"/>
      <c r="TLI110" s="117"/>
      <c r="TLJ110" s="117"/>
      <c r="TLK110" s="117"/>
      <c r="TLL110" s="117"/>
      <c r="TLM110" s="117"/>
      <c r="TLN110" s="117"/>
      <c r="TLO110" s="117"/>
      <c r="TLP110" s="117"/>
      <c r="TLQ110" s="117"/>
      <c r="TLR110" s="117"/>
      <c r="TLS110" s="117"/>
      <c r="TLT110" s="117"/>
      <c r="TLU110" s="117"/>
      <c r="TLV110" s="117"/>
      <c r="TLW110" s="117"/>
      <c r="TLX110" s="117"/>
      <c r="TLY110" s="117"/>
      <c r="TLZ110" s="117"/>
      <c r="TMA110" s="117"/>
      <c r="TMB110" s="117"/>
      <c r="TMC110" s="117"/>
      <c r="TMD110" s="117"/>
      <c r="TME110" s="117"/>
      <c r="TMF110" s="117"/>
      <c r="TMG110" s="117"/>
      <c r="TMH110" s="117"/>
      <c r="TMI110" s="117"/>
      <c r="TMJ110" s="117"/>
      <c r="TMK110" s="117"/>
      <c r="TML110" s="117"/>
      <c r="TMM110" s="117"/>
      <c r="TMN110" s="117"/>
      <c r="TMO110" s="117"/>
      <c r="TMP110" s="117"/>
      <c r="TMQ110" s="117"/>
      <c r="TMR110" s="117"/>
      <c r="TMS110" s="117"/>
      <c r="TMT110" s="117"/>
      <c r="TMU110" s="117"/>
      <c r="TMV110" s="117"/>
      <c r="TMW110" s="117"/>
      <c r="TMX110" s="117"/>
      <c r="TMY110" s="117"/>
      <c r="TMZ110" s="117"/>
      <c r="TNA110" s="117"/>
      <c r="TNB110" s="117"/>
      <c r="TNC110" s="117"/>
      <c r="TND110" s="117"/>
      <c r="TNE110" s="117"/>
      <c r="TNF110" s="117"/>
      <c r="TNG110" s="117"/>
      <c r="TNH110" s="117"/>
      <c r="TNI110" s="117"/>
      <c r="TNJ110" s="117"/>
      <c r="TNK110" s="117"/>
      <c r="TNL110" s="117"/>
      <c r="TNM110" s="117"/>
      <c r="TNN110" s="117"/>
      <c r="TNO110" s="117"/>
      <c r="TNP110" s="117"/>
      <c r="TNQ110" s="117"/>
      <c r="TNR110" s="117"/>
      <c r="TNS110" s="117"/>
      <c r="TNT110" s="117"/>
      <c r="TNU110" s="117"/>
      <c r="TNV110" s="117"/>
      <c r="TNW110" s="117"/>
      <c r="TNX110" s="117"/>
      <c r="TNY110" s="117"/>
      <c r="TNZ110" s="117"/>
      <c r="TOA110" s="117"/>
      <c r="TOB110" s="117"/>
      <c r="TOC110" s="117"/>
      <c r="TOD110" s="117"/>
      <c r="TOE110" s="117"/>
      <c r="TOF110" s="117"/>
      <c r="TOG110" s="117"/>
      <c r="TOH110" s="117"/>
      <c r="TOI110" s="117"/>
      <c r="TOJ110" s="117"/>
      <c r="TOK110" s="117"/>
      <c r="TOL110" s="117"/>
      <c r="TOM110" s="117"/>
      <c r="TON110" s="117"/>
      <c r="TOO110" s="117"/>
      <c r="TOP110" s="117"/>
      <c r="TOQ110" s="117"/>
      <c r="TOR110" s="117"/>
      <c r="TOS110" s="117"/>
      <c r="TOT110" s="117"/>
      <c r="TOU110" s="117"/>
      <c r="TOV110" s="117"/>
      <c r="TOW110" s="117"/>
      <c r="TOX110" s="117"/>
      <c r="TOY110" s="117"/>
      <c r="TOZ110" s="117"/>
      <c r="TPA110" s="117"/>
      <c r="TPB110" s="117"/>
      <c r="TPC110" s="117"/>
      <c r="TPD110" s="117"/>
      <c r="TPE110" s="117"/>
      <c r="TPF110" s="117"/>
      <c r="TPG110" s="117"/>
      <c r="TPH110" s="117"/>
      <c r="TPI110" s="117"/>
      <c r="TPJ110" s="117"/>
      <c r="TPK110" s="117"/>
      <c r="TPL110" s="117"/>
      <c r="TPM110" s="117"/>
      <c r="TPN110" s="117"/>
      <c r="TPO110" s="117"/>
      <c r="TPP110" s="117"/>
      <c r="TPQ110" s="117"/>
      <c r="TPR110" s="117"/>
      <c r="TPS110" s="117"/>
      <c r="TPT110" s="117"/>
      <c r="TPU110" s="117"/>
      <c r="TPV110" s="117"/>
      <c r="TPW110" s="117"/>
      <c r="TPX110" s="117"/>
      <c r="TPY110" s="117"/>
      <c r="TPZ110" s="117"/>
      <c r="TQA110" s="117"/>
      <c r="TQB110" s="117"/>
      <c r="TQC110" s="117"/>
      <c r="TQD110" s="117"/>
      <c r="TQE110" s="117"/>
      <c r="TQF110" s="117"/>
      <c r="TQG110" s="117"/>
      <c r="TQH110" s="117"/>
      <c r="TQI110" s="117"/>
      <c r="TQJ110" s="117"/>
      <c r="TQK110" s="117"/>
      <c r="TQL110" s="117"/>
      <c r="TQM110" s="117"/>
      <c r="TQN110" s="117"/>
      <c r="TQO110" s="117"/>
      <c r="TQP110" s="117"/>
      <c r="TQQ110" s="117"/>
      <c r="TQR110" s="117"/>
      <c r="TQS110" s="117"/>
      <c r="TQT110" s="117"/>
      <c r="TQU110" s="117"/>
      <c r="TQV110" s="117"/>
      <c r="TQW110" s="117"/>
      <c r="TQX110" s="117"/>
      <c r="TQY110" s="117"/>
      <c r="TQZ110" s="117"/>
      <c r="TRA110" s="117"/>
      <c r="TRB110" s="117"/>
      <c r="TRC110" s="117"/>
      <c r="TRD110" s="117"/>
      <c r="TRE110" s="117"/>
      <c r="TRF110" s="117"/>
      <c r="TRG110" s="117"/>
      <c r="TRH110" s="117"/>
      <c r="TRI110" s="117"/>
      <c r="TRJ110" s="117"/>
      <c r="TRK110" s="117"/>
      <c r="TRL110" s="117"/>
      <c r="TRM110" s="117"/>
      <c r="TRN110" s="117"/>
      <c r="TRO110" s="117"/>
      <c r="TRP110" s="117"/>
      <c r="TRQ110" s="117"/>
      <c r="TRR110" s="117"/>
      <c r="TRS110" s="117"/>
      <c r="TRT110" s="117"/>
      <c r="TRU110" s="117"/>
      <c r="TRV110" s="117"/>
      <c r="TRW110" s="117"/>
      <c r="TRX110" s="117"/>
      <c r="TRY110" s="117"/>
      <c r="TRZ110" s="117"/>
      <c r="TSA110" s="117"/>
      <c r="TSB110" s="117"/>
      <c r="TSC110" s="117"/>
      <c r="TSD110" s="117"/>
      <c r="TSE110" s="117"/>
      <c r="TSF110" s="117"/>
      <c r="TSG110" s="117"/>
      <c r="TSH110" s="117"/>
      <c r="TSI110" s="117"/>
      <c r="TSJ110" s="117"/>
      <c r="TSK110" s="117"/>
      <c r="TSL110" s="117"/>
      <c r="TSM110" s="117"/>
      <c r="TSN110" s="117"/>
      <c r="TSO110" s="117"/>
      <c r="TSP110" s="117"/>
      <c r="TSQ110" s="117"/>
      <c r="TSR110" s="117"/>
      <c r="TSS110" s="117"/>
      <c r="TST110" s="117"/>
      <c r="TSU110" s="117"/>
      <c r="TSV110" s="117"/>
      <c r="TSW110" s="117"/>
      <c r="TSX110" s="117"/>
      <c r="TSY110" s="117"/>
      <c r="TSZ110" s="117"/>
      <c r="TTA110" s="117"/>
      <c r="TTB110" s="117"/>
      <c r="TTC110" s="117"/>
      <c r="TTD110" s="117"/>
      <c r="TTE110" s="117"/>
      <c r="TTF110" s="117"/>
      <c r="TTG110" s="117"/>
      <c r="TTH110" s="117"/>
      <c r="TTI110" s="117"/>
      <c r="TTJ110" s="117"/>
      <c r="TTK110" s="117"/>
      <c r="TTL110" s="117"/>
      <c r="TTM110" s="117"/>
      <c r="TTN110" s="117"/>
      <c r="TTO110" s="117"/>
      <c r="TTP110" s="117"/>
      <c r="TTQ110" s="117"/>
      <c r="TTR110" s="117"/>
      <c r="TTS110" s="117"/>
      <c r="TTT110" s="117"/>
      <c r="TTU110" s="117"/>
      <c r="TTV110" s="117"/>
      <c r="TTW110" s="117"/>
      <c r="TTX110" s="117"/>
      <c r="TTY110" s="117"/>
      <c r="TTZ110" s="117"/>
      <c r="TUA110" s="117"/>
      <c r="TUB110" s="117"/>
      <c r="TUC110" s="117"/>
      <c r="TUD110" s="117"/>
      <c r="TUE110" s="117"/>
      <c r="TUF110" s="117"/>
      <c r="TUG110" s="117"/>
      <c r="TUH110" s="117"/>
      <c r="TUI110" s="117"/>
      <c r="TUJ110" s="117"/>
      <c r="TUK110" s="117"/>
      <c r="TUL110" s="117"/>
      <c r="TUM110" s="117"/>
      <c r="TUN110" s="117"/>
      <c r="TUO110" s="117"/>
      <c r="TUP110" s="117"/>
      <c r="TUQ110" s="117"/>
      <c r="TUR110" s="117"/>
      <c r="TUS110" s="117"/>
      <c r="TUT110" s="117"/>
      <c r="TUU110" s="117"/>
      <c r="TUV110" s="117"/>
      <c r="TUW110" s="117"/>
      <c r="TUX110" s="117"/>
      <c r="TUY110" s="117"/>
      <c r="TUZ110" s="117"/>
      <c r="TVA110" s="117"/>
      <c r="TVB110" s="117"/>
      <c r="TVC110" s="117"/>
      <c r="TVD110" s="117"/>
      <c r="TVE110" s="117"/>
      <c r="TVF110" s="117"/>
      <c r="TVG110" s="117"/>
      <c r="TVH110" s="117"/>
      <c r="TVI110" s="117"/>
      <c r="TVJ110" s="117"/>
      <c r="TVK110" s="117"/>
      <c r="TVL110" s="117"/>
      <c r="TVM110" s="117"/>
      <c r="TVN110" s="117"/>
      <c r="TVO110" s="117"/>
      <c r="TVP110" s="117"/>
      <c r="TVQ110" s="117"/>
      <c r="TVR110" s="117"/>
      <c r="TVS110" s="117"/>
      <c r="TVT110" s="117"/>
      <c r="TVU110" s="117"/>
      <c r="TVV110" s="117"/>
      <c r="TVW110" s="117"/>
      <c r="TVX110" s="117"/>
      <c r="TVY110" s="117"/>
      <c r="TVZ110" s="117"/>
      <c r="TWA110" s="117"/>
      <c r="TWB110" s="117"/>
      <c r="TWC110" s="117"/>
      <c r="TWD110" s="117"/>
      <c r="TWE110" s="117"/>
      <c r="TWF110" s="117"/>
      <c r="TWG110" s="117"/>
      <c r="TWH110" s="117"/>
      <c r="TWI110" s="117"/>
      <c r="TWJ110" s="117"/>
      <c r="TWK110" s="117"/>
      <c r="TWL110" s="117"/>
      <c r="TWM110" s="117"/>
      <c r="TWN110" s="117"/>
      <c r="TWO110" s="117"/>
      <c r="TWP110" s="117"/>
      <c r="TWQ110" s="117"/>
      <c r="TWR110" s="117"/>
      <c r="TWS110" s="117"/>
      <c r="TWT110" s="117"/>
      <c r="TWU110" s="117"/>
      <c r="TWV110" s="117"/>
      <c r="TWW110" s="117"/>
      <c r="TWX110" s="117"/>
      <c r="TWY110" s="117"/>
      <c r="TWZ110" s="117"/>
      <c r="TXA110" s="117"/>
      <c r="TXB110" s="117"/>
      <c r="TXC110" s="117"/>
      <c r="TXD110" s="117"/>
      <c r="TXE110" s="117"/>
      <c r="TXF110" s="117"/>
      <c r="TXG110" s="117"/>
      <c r="TXH110" s="117"/>
      <c r="TXI110" s="117"/>
      <c r="TXJ110" s="117"/>
      <c r="TXK110" s="117"/>
      <c r="TXL110" s="117"/>
      <c r="TXM110" s="117"/>
      <c r="TXN110" s="117"/>
      <c r="TXO110" s="117"/>
      <c r="TXP110" s="117"/>
      <c r="TXQ110" s="117"/>
      <c r="TXR110" s="117"/>
      <c r="TXS110" s="117"/>
      <c r="TXT110" s="117"/>
      <c r="TXU110" s="117"/>
      <c r="TXV110" s="117"/>
      <c r="TXW110" s="117"/>
      <c r="TXX110" s="117"/>
      <c r="TXY110" s="117"/>
      <c r="TXZ110" s="117"/>
      <c r="TYA110" s="117"/>
      <c r="TYB110" s="117"/>
      <c r="TYC110" s="117"/>
      <c r="TYD110" s="117"/>
      <c r="TYE110" s="117"/>
      <c r="TYF110" s="117"/>
      <c r="TYG110" s="117"/>
      <c r="TYH110" s="117"/>
      <c r="TYI110" s="117"/>
      <c r="TYJ110" s="117"/>
      <c r="TYK110" s="117"/>
      <c r="TYL110" s="117"/>
      <c r="TYM110" s="117"/>
      <c r="TYN110" s="117"/>
      <c r="TYO110" s="117"/>
      <c r="TYP110" s="117"/>
      <c r="TYQ110" s="117"/>
      <c r="TYR110" s="117"/>
      <c r="TYS110" s="117"/>
      <c r="TYT110" s="117"/>
      <c r="TYU110" s="117"/>
      <c r="TYV110" s="117"/>
      <c r="TYW110" s="117"/>
      <c r="TYX110" s="117"/>
      <c r="TYY110" s="117"/>
      <c r="TYZ110" s="117"/>
      <c r="TZA110" s="117"/>
      <c r="TZB110" s="117"/>
      <c r="TZC110" s="117"/>
      <c r="TZD110" s="117"/>
      <c r="TZE110" s="117"/>
      <c r="TZF110" s="117"/>
      <c r="TZG110" s="117"/>
      <c r="TZH110" s="117"/>
      <c r="TZI110" s="117"/>
      <c r="TZJ110" s="117"/>
      <c r="TZK110" s="117"/>
      <c r="TZL110" s="117"/>
      <c r="TZM110" s="117"/>
      <c r="TZN110" s="117"/>
      <c r="TZO110" s="117"/>
      <c r="TZP110" s="117"/>
      <c r="TZQ110" s="117"/>
      <c r="TZR110" s="117"/>
      <c r="TZS110" s="117"/>
      <c r="TZT110" s="117"/>
      <c r="TZU110" s="117"/>
      <c r="TZV110" s="117"/>
      <c r="TZW110" s="117"/>
      <c r="TZX110" s="117"/>
      <c r="TZY110" s="117"/>
      <c r="TZZ110" s="117"/>
      <c r="UAA110" s="117"/>
      <c r="UAB110" s="117"/>
      <c r="UAC110" s="117"/>
      <c r="UAD110" s="117"/>
      <c r="UAE110" s="117"/>
      <c r="UAF110" s="117"/>
      <c r="UAG110" s="117"/>
      <c r="UAH110" s="117"/>
      <c r="UAI110" s="117"/>
      <c r="UAJ110" s="117"/>
      <c r="UAK110" s="117"/>
      <c r="UAL110" s="117"/>
      <c r="UAM110" s="117"/>
      <c r="UAN110" s="117"/>
      <c r="UAO110" s="117"/>
      <c r="UAP110" s="117"/>
      <c r="UAQ110" s="117"/>
      <c r="UAR110" s="117"/>
      <c r="UAS110" s="117"/>
      <c r="UAT110" s="117"/>
      <c r="UAU110" s="117"/>
      <c r="UAV110" s="117"/>
      <c r="UAW110" s="117"/>
      <c r="UAX110" s="117"/>
      <c r="UAY110" s="117"/>
      <c r="UAZ110" s="117"/>
      <c r="UBA110" s="117"/>
      <c r="UBB110" s="117"/>
      <c r="UBC110" s="117"/>
      <c r="UBD110" s="117"/>
      <c r="UBE110" s="117"/>
      <c r="UBF110" s="117"/>
      <c r="UBG110" s="117"/>
      <c r="UBH110" s="117"/>
      <c r="UBI110" s="117"/>
      <c r="UBJ110" s="117"/>
      <c r="UBK110" s="117"/>
      <c r="UBL110" s="117"/>
      <c r="UBM110" s="117"/>
      <c r="UBN110" s="117"/>
      <c r="UBO110" s="117"/>
      <c r="UBP110" s="117"/>
      <c r="UBQ110" s="117"/>
      <c r="UBR110" s="117"/>
      <c r="UBS110" s="117"/>
      <c r="UBT110" s="117"/>
      <c r="UBU110" s="117"/>
      <c r="UBV110" s="117"/>
      <c r="UBW110" s="117"/>
      <c r="UBX110" s="117"/>
      <c r="UBY110" s="117"/>
      <c r="UBZ110" s="117"/>
      <c r="UCA110" s="117"/>
      <c r="UCB110" s="117"/>
      <c r="UCC110" s="117"/>
      <c r="UCD110" s="117"/>
      <c r="UCE110" s="117"/>
      <c r="UCF110" s="117"/>
      <c r="UCG110" s="117"/>
      <c r="UCH110" s="117"/>
      <c r="UCI110" s="117"/>
      <c r="UCJ110" s="117"/>
      <c r="UCK110" s="117"/>
      <c r="UCL110" s="117"/>
      <c r="UCM110" s="117"/>
      <c r="UCN110" s="117"/>
      <c r="UCO110" s="117"/>
      <c r="UCP110" s="117"/>
      <c r="UCQ110" s="117"/>
      <c r="UCR110" s="117"/>
      <c r="UCS110" s="117"/>
      <c r="UCT110" s="117"/>
      <c r="UCU110" s="117"/>
      <c r="UCV110" s="117"/>
      <c r="UCW110" s="117"/>
      <c r="UCX110" s="117"/>
      <c r="UCY110" s="117"/>
      <c r="UCZ110" s="117"/>
      <c r="UDA110" s="117"/>
      <c r="UDB110" s="117"/>
      <c r="UDC110" s="117"/>
      <c r="UDD110" s="117"/>
      <c r="UDE110" s="117"/>
      <c r="UDF110" s="117"/>
      <c r="UDG110" s="117"/>
      <c r="UDH110" s="117"/>
      <c r="UDI110" s="117"/>
      <c r="UDJ110" s="117"/>
      <c r="UDK110" s="117"/>
      <c r="UDL110" s="117"/>
      <c r="UDM110" s="117"/>
      <c r="UDN110" s="117"/>
      <c r="UDO110" s="117"/>
      <c r="UDP110" s="117"/>
      <c r="UDQ110" s="117"/>
      <c r="UDR110" s="117"/>
      <c r="UDS110" s="117"/>
      <c r="UDT110" s="117"/>
      <c r="UDU110" s="117"/>
      <c r="UDV110" s="117"/>
      <c r="UDW110" s="117"/>
      <c r="UDX110" s="117"/>
      <c r="UDY110" s="117"/>
      <c r="UDZ110" s="117"/>
      <c r="UEA110" s="117"/>
      <c r="UEB110" s="117"/>
      <c r="UEC110" s="117"/>
      <c r="UED110" s="117"/>
      <c r="UEE110" s="117"/>
      <c r="UEF110" s="117"/>
      <c r="UEG110" s="117"/>
      <c r="UEH110" s="117"/>
      <c r="UEI110" s="117"/>
      <c r="UEJ110" s="117"/>
      <c r="UEK110" s="117"/>
      <c r="UEL110" s="117"/>
      <c r="UEM110" s="117"/>
      <c r="UEN110" s="117"/>
      <c r="UEO110" s="117"/>
      <c r="UEP110" s="117"/>
      <c r="UEQ110" s="117"/>
      <c r="UER110" s="117"/>
      <c r="UES110" s="117"/>
      <c r="UET110" s="117"/>
      <c r="UEU110" s="117"/>
      <c r="UEV110" s="117"/>
      <c r="UEW110" s="117"/>
      <c r="UEX110" s="117"/>
      <c r="UEY110" s="117"/>
      <c r="UEZ110" s="117"/>
      <c r="UFA110" s="117"/>
      <c r="UFB110" s="117"/>
      <c r="UFC110" s="117"/>
      <c r="UFD110" s="117"/>
      <c r="UFE110" s="117"/>
      <c r="UFF110" s="117"/>
      <c r="UFG110" s="117"/>
      <c r="UFH110" s="117"/>
      <c r="UFI110" s="117"/>
      <c r="UFJ110" s="117"/>
      <c r="UFK110" s="117"/>
      <c r="UFL110" s="117"/>
      <c r="UFM110" s="117"/>
      <c r="UFN110" s="117"/>
      <c r="UFO110" s="117"/>
      <c r="UFP110" s="117"/>
      <c r="UFQ110" s="117"/>
      <c r="UFR110" s="117"/>
      <c r="UFS110" s="117"/>
      <c r="UFT110" s="117"/>
      <c r="UFU110" s="117"/>
      <c r="UFV110" s="117"/>
      <c r="UFW110" s="117"/>
      <c r="UFX110" s="117"/>
      <c r="UFY110" s="117"/>
      <c r="UFZ110" s="117"/>
      <c r="UGA110" s="117"/>
      <c r="UGB110" s="117"/>
      <c r="UGC110" s="117"/>
      <c r="UGD110" s="117"/>
      <c r="UGE110" s="117"/>
      <c r="UGF110" s="117"/>
      <c r="UGG110" s="117"/>
      <c r="UGH110" s="117"/>
      <c r="UGI110" s="117"/>
      <c r="UGJ110" s="117"/>
      <c r="UGK110" s="117"/>
      <c r="UGL110" s="117"/>
      <c r="UGM110" s="117"/>
      <c r="UGN110" s="117"/>
      <c r="UGO110" s="117"/>
      <c r="UGP110" s="117"/>
      <c r="UGQ110" s="117"/>
      <c r="UGR110" s="117"/>
      <c r="UGS110" s="117"/>
      <c r="UGT110" s="117"/>
      <c r="UGU110" s="117"/>
      <c r="UGV110" s="117"/>
      <c r="UGW110" s="117"/>
      <c r="UGX110" s="117"/>
      <c r="UGY110" s="117"/>
      <c r="UGZ110" s="117"/>
      <c r="UHA110" s="117"/>
      <c r="UHB110" s="117"/>
      <c r="UHC110" s="117"/>
      <c r="UHD110" s="117"/>
      <c r="UHE110" s="117"/>
      <c r="UHF110" s="117"/>
      <c r="UHG110" s="117"/>
      <c r="UHH110" s="117"/>
      <c r="UHI110" s="117"/>
      <c r="UHJ110" s="117"/>
      <c r="UHK110" s="117"/>
      <c r="UHL110" s="117"/>
      <c r="UHM110" s="117"/>
      <c r="UHN110" s="117"/>
      <c r="UHO110" s="117"/>
      <c r="UHP110" s="117"/>
      <c r="UHQ110" s="117"/>
      <c r="UHR110" s="117"/>
      <c r="UHS110" s="117"/>
      <c r="UHT110" s="117"/>
      <c r="UHU110" s="117"/>
      <c r="UHV110" s="117"/>
      <c r="UHW110" s="117"/>
      <c r="UHX110" s="117"/>
      <c r="UHY110" s="117"/>
      <c r="UHZ110" s="117"/>
      <c r="UIA110" s="117"/>
      <c r="UIB110" s="117"/>
      <c r="UIC110" s="117"/>
      <c r="UID110" s="117"/>
      <c r="UIE110" s="117"/>
      <c r="UIF110" s="117"/>
      <c r="UIG110" s="117"/>
      <c r="UIH110" s="117"/>
      <c r="UII110" s="117"/>
      <c r="UIJ110" s="117"/>
      <c r="UIK110" s="117"/>
      <c r="UIL110" s="117"/>
      <c r="UIM110" s="117"/>
      <c r="UIN110" s="117"/>
      <c r="UIO110" s="117"/>
      <c r="UIP110" s="117"/>
      <c r="UIQ110" s="117"/>
      <c r="UIR110" s="117"/>
      <c r="UIS110" s="117"/>
      <c r="UIT110" s="117"/>
      <c r="UIU110" s="117"/>
      <c r="UIV110" s="117"/>
      <c r="UIW110" s="117"/>
      <c r="UIX110" s="117"/>
      <c r="UIY110" s="117"/>
      <c r="UIZ110" s="117"/>
      <c r="UJA110" s="117"/>
      <c r="UJB110" s="117"/>
      <c r="UJC110" s="117"/>
      <c r="UJD110" s="117"/>
      <c r="UJE110" s="117"/>
      <c r="UJF110" s="117"/>
      <c r="UJG110" s="117"/>
      <c r="UJH110" s="117"/>
      <c r="UJI110" s="117"/>
      <c r="UJJ110" s="117"/>
      <c r="UJK110" s="117"/>
      <c r="UJL110" s="117"/>
      <c r="UJM110" s="117"/>
      <c r="UJN110" s="117"/>
      <c r="UJO110" s="117"/>
      <c r="UJP110" s="117"/>
      <c r="UJQ110" s="117"/>
      <c r="UJR110" s="117"/>
      <c r="UJS110" s="117"/>
      <c r="UJT110" s="117"/>
      <c r="UJU110" s="117"/>
      <c r="UJV110" s="117"/>
      <c r="UJW110" s="117"/>
      <c r="UJX110" s="117"/>
      <c r="UJY110" s="117"/>
      <c r="UJZ110" s="117"/>
      <c r="UKA110" s="117"/>
      <c r="UKB110" s="117"/>
      <c r="UKC110" s="117"/>
      <c r="UKD110" s="117"/>
      <c r="UKE110" s="117"/>
      <c r="UKF110" s="117"/>
      <c r="UKG110" s="117"/>
      <c r="UKH110" s="117"/>
      <c r="UKI110" s="117"/>
      <c r="UKJ110" s="117"/>
      <c r="UKK110" s="117"/>
      <c r="UKL110" s="117"/>
      <c r="UKM110" s="117"/>
      <c r="UKN110" s="117"/>
      <c r="UKO110" s="117"/>
      <c r="UKP110" s="117"/>
      <c r="UKQ110" s="117"/>
      <c r="UKR110" s="117"/>
      <c r="UKS110" s="117"/>
      <c r="UKT110" s="117"/>
      <c r="UKU110" s="117"/>
      <c r="UKV110" s="117"/>
      <c r="UKW110" s="117"/>
      <c r="UKX110" s="117"/>
      <c r="UKY110" s="117"/>
      <c r="UKZ110" s="117"/>
      <c r="ULA110" s="117"/>
      <c r="ULB110" s="117"/>
      <c r="ULC110" s="117"/>
      <c r="ULD110" s="117"/>
      <c r="ULE110" s="117"/>
      <c r="ULF110" s="117"/>
      <c r="ULG110" s="117"/>
      <c r="ULH110" s="117"/>
      <c r="ULI110" s="117"/>
      <c r="ULJ110" s="117"/>
      <c r="ULK110" s="117"/>
      <c r="ULL110" s="117"/>
      <c r="ULM110" s="117"/>
      <c r="ULN110" s="117"/>
      <c r="ULO110" s="117"/>
      <c r="ULP110" s="117"/>
      <c r="ULQ110" s="117"/>
      <c r="ULR110" s="117"/>
      <c r="ULS110" s="117"/>
      <c r="ULT110" s="117"/>
      <c r="ULU110" s="117"/>
      <c r="ULV110" s="117"/>
      <c r="ULW110" s="117"/>
      <c r="ULX110" s="117"/>
      <c r="ULY110" s="117"/>
      <c r="ULZ110" s="117"/>
      <c r="UMA110" s="117"/>
      <c r="UMB110" s="117"/>
      <c r="UMC110" s="117"/>
      <c r="UMD110" s="117"/>
      <c r="UME110" s="117"/>
      <c r="UMF110" s="117"/>
      <c r="UMG110" s="117"/>
      <c r="UMH110" s="117"/>
      <c r="UMI110" s="117"/>
      <c r="UMJ110" s="117"/>
      <c r="UMK110" s="117"/>
      <c r="UML110" s="117"/>
      <c r="UMM110" s="117"/>
      <c r="UMN110" s="117"/>
      <c r="UMO110" s="117"/>
      <c r="UMP110" s="117"/>
      <c r="UMQ110" s="117"/>
      <c r="UMR110" s="117"/>
      <c r="UMS110" s="117"/>
      <c r="UMT110" s="117"/>
      <c r="UMU110" s="117"/>
      <c r="UMV110" s="117"/>
      <c r="UMW110" s="117"/>
      <c r="UMX110" s="117"/>
      <c r="UMY110" s="117"/>
      <c r="UMZ110" s="117"/>
      <c r="UNA110" s="117"/>
      <c r="UNB110" s="117"/>
      <c r="UNC110" s="117"/>
      <c r="UND110" s="117"/>
      <c r="UNE110" s="117"/>
      <c r="UNF110" s="117"/>
      <c r="UNG110" s="117"/>
      <c r="UNH110" s="117"/>
      <c r="UNI110" s="117"/>
      <c r="UNJ110" s="117"/>
      <c r="UNK110" s="117"/>
      <c r="UNL110" s="117"/>
      <c r="UNM110" s="117"/>
      <c r="UNN110" s="117"/>
      <c r="UNO110" s="117"/>
      <c r="UNP110" s="117"/>
      <c r="UNQ110" s="117"/>
      <c r="UNR110" s="117"/>
      <c r="UNS110" s="117"/>
      <c r="UNT110" s="117"/>
      <c r="UNU110" s="117"/>
      <c r="UNV110" s="117"/>
      <c r="UNW110" s="117"/>
      <c r="UNX110" s="117"/>
      <c r="UNY110" s="117"/>
      <c r="UNZ110" s="117"/>
      <c r="UOA110" s="117"/>
      <c r="UOB110" s="117"/>
      <c r="UOC110" s="117"/>
      <c r="UOD110" s="117"/>
      <c r="UOE110" s="117"/>
      <c r="UOF110" s="117"/>
      <c r="UOG110" s="117"/>
      <c r="UOH110" s="117"/>
      <c r="UOI110" s="117"/>
      <c r="UOJ110" s="117"/>
      <c r="UOK110" s="117"/>
      <c r="UOL110" s="117"/>
      <c r="UOM110" s="117"/>
      <c r="UON110" s="117"/>
      <c r="UOO110" s="117"/>
      <c r="UOP110" s="117"/>
      <c r="UOQ110" s="117"/>
      <c r="UOR110" s="117"/>
      <c r="UOS110" s="117"/>
      <c r="UOT110" s="117"/>
      <c r="UOU110" s="117"/>
      <c r="UOV110" s="117"/>
      <c r="UOW110" s="117"/>
      <c r="UOX110" s="117"/>
      <c r="UOY110" s="117"/>
      <c r="UOZ110" s="117"/>
      <c r="UPA110" s="117"/>
      <c r="UPB110" s="117"/>
      <c r="UPC110" s="117"/>
      <c r="UPD110" s="117"/>
      <c r="UPE110" s="117"/>
      <c r="UPF110" s="117"/>
      <c r="UPG110" s="117"/>
      <c r="UPH110" s="117"/>
      <c r="UPI110" s="117"/>
      <c r="UPJ110" s="117"/>
      <c r="UPK110" s="117"/>
      <c r="UPL110" s="117"/>
      <c r="UPM110" s="117"/>
      <c r="UPN110" s="117"/>
      <c r="UPO110" s="117"/>
      <c r="UPP110" s="117"/>
      <c r="UPQ110" s="117"/>
      <c r="UPR110" s="117"/>
      <c r="UPS110" s="117"/>
      <c r="UPT110" s="117"/>
      <c r="UPU110" s="117"/>
      <c r="UPV110" s="117"/>
      <c r="UPW110" s="117"/>
      <c r="UPX110" s="117"/>
      <c r="UPY110" s="117"/>
      <c r="UPZ110" s="117"/>
      <c r="UQA110" s="117"/>
      <c r="UQB110" s="117"/>
      <c r="UQC110" s="117"/>
      <c r="UQD110" s="117"/>
      <c r="UQE110" s="117"/>
      <c r="UQF110" s="117"/>
      <c r="UQG110" s="117"/>
      <c r="UQH110" s="117"/>
      <c r="UQI110" s="117"/>
      <c r="UQJ110" s="117"/>
      <c r="UQK110" s="117"/>
      <c r="UQL110" s="117"/>
      <c r="UQM110" s="117"/>
      <c r="UQN110" s="117"/>
      <c r="UQO110" s="117"/>
      <c r="UQP110" s="117"/>
      <c r="UQQ110" s="117"/>
      <c r="UQR110" s="117"/>
      <c r="UQS110" s="117"/>
      <c r="UQT110" s="117"/>
      <c r="UQU110" s="117"/>
      <c r="UQV110" s="117"/>
      <c r="UQW110" s="117"/>
      <c r="UQX110" s="117"/>
      <c r="UQY110" s="117"/>
      <c r="UQZ110" s="117"/>
      <c r="URA110" s="117"/>
      <c r="URB110" s="117"/>
      <c r="URC110" s="117"/>
      <c r="URD110" s="117"/>
      <c r="URE110" s="117"/>
      <c r="URF110" s="117"/>
      <c r="URG110" s="117"/>
      <c r="URH110" s="117"/>
      <c r="URI110" s="117"/>
      <c r="URJ110" s="117"/>
      <c r="URK110" s="117"/>
      <c r="URL110" s="117"/>
      <c r="URM110" s="117"/>
      <c r="URN110" s="117"/>
      <c r="URO110" s="117"/>
      <c r="URP110" s="117"/>
      <c r="URQ110" s="117"/>
      <c r="URR110" s="117"/>
      <c r="URS110" s="117"/>
      <c r="URT110" s="117"/>
      <c r="URU110" s="117"/>
      <c r="URV110" s="117"/>
      <c r="URW110" s="117"/>
      <c r="URX110" s="117"/>
      <c r="URY110" s="117"/>
      <c r="URZ110" s="117"/>
      <c r="USA110" s="117"/>
      <c r="USB110" s="117"/>
      <c r="USC110" s="117"/>
      <c r="USD110" s="117"/>
      <c r="USE110" s="117"/>
      <c r="USF110" s="117"/>
      <c r="USG110" s="117"/>
      <c r="USH110" s="117"/>
      <c r="USI110" s="117"/>
      <c r="USJ110" s="117"/>
      <c r="USK110" s="117"/>
      <c r="USL110" s="117"/>
      <c r="USM110" s="117"/>
      <c r="USN110" s="117"/>
      <c r="USO110" s="117"/>
      <c r="USP110" s="117"/>
      <c r="USQ110" s="117"/>
      <c r="USR110" s="117"/>
      <c r="USS110" s="117"/>
      <c r="UST110" s="117"/>
      <c r="USU110" s="117"/>
      <c r="USV110" s="117"/>
      <c r="USW110" s="117"/>
      <c r="USX110" s="117"/>
      <c r="USY110" s="117"/>
      <c r="USZ110" s="117"/>
      <c r="UTA110" s="117"/>
      <c r="UTB110" s="117"/>
      <c r="UTC110" s="117"/>
      <c r="UTD110" s="117"/>
      <c r="UTE110" s="117"/>
      <c r="UTF110" s="117"/>
      <c r="UTG110" s="117"/>
      <c r="UTH110" s="117"/>
      <c r="UTI110" s="117"/>
      <c r="UTJ110" s="117"/>
      <c r="UTK110" s="117"/>
      <c r="UTL110" s="117"/>
      <c r="UTM110" s="117"/>
      <c r="UTN110" s="117"/>
      <c r="UTO110" s="117"/>
      <c r="UTP110" s="117"/>
      <c r="UTQ110" s="117"/>
      <c r="UTR110" s="117"/>
      <c r="UTS110" s="117"/>
      <c r="UTT110" s="117"/>
      <c r="UTU110" s="117"/>
      <c r="UTV110" s="117"/>
      <c r="UTW110" s="117"/>
      <c r="UTX110" s="117"/>
      <c r="UTY110" s="117"/>
      <c r="UTZ110" s="117"/>
      <c r="UUA110" s="117"/>
      <c r="UUB110" s="117"/>
      <c r="UUC110" s="117"/>
      <c r="UUD110" s="117"/>
      <c r="UUE110" s="117"/>
      <c r="UUF110" s="117"/>
      <c r="UUG110" s="117"/>
      <c r="UUH110" s="117"/>
      <c r="UUI110" s="117"/>
      <c r="UUJ110" s="117"/>
      <c r="UUK110" s="117"/>
      <c r="UUL110" s="117"/>
      <c r="UUM110" s="117"/>
      <c r="UUN110" s="117"/>
      <c r="UUO110" s="117"/>
      <c r="UUP110" s="117"/>
      <c r="UUQ110" s="117"/>
      <c r="UUR110" s="117"/>
      <c r="UUS110" s="117"/>
      <c r="UUT110" s="117"/>
      <c r="UUU110" s="117"/>
      <c r="UUV110" s="117"/>
      <c r="UUW110" s="117"/>
      <c r="UUX110" s="117"/>
      <c r="UUY110" s="117"/>
      <c r="UUZ110" s="117"/>
      <c r="UVA110" s="117"/>
      <c r="UVB110" s="117"/>
      <c r="UVC110" s="117"/>
      <c r="UVD110" s="117"/>
      <c r="UVE110" s="117"/>
      <c r="UVF110" s="117"/>
      <c r="UVG110" s="117"/>
      <c r="UVH110" s="117"/>
      <c r="UVI110" s="117"/>
      <c r="UVJ110" s="117"/>
      <c r="UVK110" s="117"/>
      <c r="UVL110" s="117"/>
      <c r="UVM110" s="117"/>
      <c r="UVN110" s="117"/>
      <c r="UVO110" s="117"/>
      <c r="UVP110" s="117"/>
      <c r="UVQ110" s="117"/>
      <c r="UVR110" s="117"/>
      <c r="UVS110" s="117"/>
      <c r="UVT110" s="117"/>
      <c r="UVU110" s="117"/>
      <c r="UVV110" s="117"/>
      <c r="UVW110" s="117"/>
      <c r="UVX110" s="117"/>
      <c r="UVY110" s="117"/>
      <c r="UVZ110" s="117"/>
      <c r="UWA110" s="117"/>
      <c r="UWB110" s="117"/>
      <c r="UWC110" s="117"/>
      <c r="UWD110" s="117"/>
      <c r="UWE110" s="117"/>
      <c r="UWF110" s="117"/>
      <c r="UWG110" s="117"/>
      <c r="UWH110" s="117"/>
      <c r="UWI110" s="117"/>
      <c r="UWJ110" s="117"/>
      <c r="UWK110" s="117"/>
      <c r="UWL110" s="117"/>
      <c r="UWM110" s="117"/>
      <c r="UWN110" s="117"/>
      <c r="UWO110" s="117"/>
      <c r="UWP110" s="117"/>
      <c r="UWQ110" s="117"/>
      <c r="UWR110" s="117"/>
      <c r="UWS110" s="117"/>
      <c r="UWT110" s="117"/>
      <c r="UWU110" s="117"/>
      <c r="UWV110" s="117"/>
      <c r="UWW110" s="117"/>
      <c r="UWX110" s="117"/>
      <c r="UWY110" s="117"/>
      <c r="UWZ110" s="117"/>
      <c r="UXA110" s="117"/>
      <c r="UXB110" s="117"/>
      <c r="UXC110" s="117"/>
      <c r="UXD110" s="117"/>
      <c r="UXE110" s="117"/>
      <c r="UXF110" s="117"/>
      <c r="UXG110" s="117"/>
      <c r="UXH110" s="117"/>
      <c r="UXI110" s="117"/>
      <c r="UXJ110" s="117"/>
      <c r="UXK110" s="117"/>
      <c r="UXL110" s="117"/>
      <c r="UXM110" s="117"/>
      <c r="UXN110" s="117"/>
      <c r="UXO110" s="117"/>
      <c r="UXP110" s="117"/>
      <c r="UXQ110" s="117"/>
      <c r="UXR110" s="117"/>
      <c r="UXS110" s="117"/>
      <c r="UXT110" s="117"/>
      <c r="UXU110" s="117"/>
      <c r="UXV110" s="117"/>
      <c r="UXW110" s="117"/>
      <c r="UXX110" s="117"/>
      <c r="UXY110" s="117"/>
      <c r="UXZ110" s="117"/>
      <c r="UYA110" s="117"/>
      <c r="UYB110" s="117"/>
      <c r="UYC110" s="117"/>
      <c r="UYD110" s="117"/>
      <c r="UYE110" s="117"/>
      <c r="UYF110" s="117"/>
      <c r="UYG110" s="117"/>
      <c r="UYH110" s="117"/>
      <c r="UYI110" s="117"/>
      <c r="UYJ110" s="117"/>
      <c r="UYK110" s="117"/>
      <c r="UYL110" s="117"/>
      <c r="UYM110" s="117"/>
      <c r="UYN110" s="117"/>
      <c r="UYO110" s="117"/>
      <c r="UYP110" s="117"/>
      <c r="UYQ110" s="117"/>
      <c r="UYR110" s="117"/>
      <c r="UYS110" s="117"/>
      <c r="UYT110" s="117"/>
      <c r="UYU110" s="117"/>
      <c r="UYV110" s="117"/>
      <c r="UYW110" s="117"/>
      <c r="UYX110" s="117"/>
      <c r="UYY110" s="117"/>
      <c r="UYZ110" s="117"/>
      <c r="UZA110" s="117"/>
      <c r="UZB110" s="117"/>
      <c r="UZC110" s="117"/>
      <c r="UZD110" s="117"/>
      <c r="UZE110" s="117"/>
      <c r="UZF110" s="117"/>
      <c r="UZG110" s="117"/>
      <c r="UZH110" s="117"/>
      <c r="UZI110" s="117"/>
      <c r="UZJ110" s="117"/>
      <c r="UZK110" s="117"/>
      <c r="UZL110" s="117"/>
      <c r="UZM110" s="117"/>
      <c r="UZN110" s="117"/>
      <c r="UZO110" s="117"/>
      <c r="UZP110" s="117"/>
      <c r="UZQ110" s="117"/>
      <c r="UZR110" s="117"/>
      <c r="UZS110" s="117"/>
      <c r="UZT110" s="117"/>
      <c r="UZU110" s="117"/>
      <c r="UZV110" s="117"/>
      <c r="UZW110" s="117"/>
      <c r="UZX110" s="117"/>
      <c r="UZY110" s="117"/>
      <c r="UZZ110" s="117"/>
      <c r="VAA110" s="117"/>
      <c r="VAB110" s="117"/>
      <c r="VAC110" s="117"/>
      <c r="VAD110" s="117"/>
      <c r="VAE110" s="117"/>
      <c r="VAF110" s="117"/>
      <c r="VAG110" s="117"/>
      <c r="VAH110" s="117"/>
      <c r="VAI110" s="117"/>
      <c r="VAJ110" s="117"/>
      <c r="VAK110" s="117"/>
      <c r="VAL110" s="117"/>
      <c r="VAM110" s="117"/>
      <c r="VAN110" s="117"/>
      <c r="VAO110" s="117"/>
      <c r="VAP110" s="117"/>
      <c r="VAQ110" s="117"/>
      <c r="VAR110" s="117"/>
      <c r="VAS110" s="117"/>
      <c r="VAT110" s="117"/>
      <c r="VAU110" s="117"/>
      <c r="VAV110" s="117"/>
      <c r="VAW110" s="117"/>
      <c r="VAX110" s="117"/>
      <c r="VAY110" s="117"/>
      <c r="VAZ110" s="117"/>
      <c r="VBA110" s="117"/>
      <c r="VBB110" s="117"/>
      <c r="VBC110" s="117"/>
      <c r="VBD110" s="117"/>
      <c r="VBE110" s="117"/>
      <c r="VBF110" s="117"/>
      <c r="VBG110" s="117"/>
      <c r="VBH110" s="117"/>
      <c r="VBI110" s="117"/>
      <c r="VBJ110" s="117"/>
      <c r="VBK110" s="117"/>
      <c r="VBL110" s="117"/>
      <c r="VBM110" s="117"/>
      <c r="VBN110" s="117"/>
      <c r="VBO110" s="117"/>
      <c r="VBP110" s="117"/>
      <c r="VBQ110" s="117"/>
      <c r="VBR110" s="117"/>
      <c r="VBS110" s="117"/>
      <c r="VBT110" s="117"/>
      <c r="VBU110" s="117"/>
      <c r="VBV110" s="117"/>
      <c r="VBW110" s="117"/>
      <c r="VBX110" s="117"/>
      <c r="VBY110" s="117"/>
      <c r="VBZ110" s="117"/>
      <c r="VCA110" s="117"/>
      <c r="VCB110" s="117"/>
      <c r="VCC110" s="117"/>
      <c r="VCD110" s="117"/>
      <c r="VCE110" s="117"/>
      <c r="VCF110" s="117"/>
      <c r="VCG110" s="117"/>
      <c r="VCH110" s="117"/>
      <c r="VCI110" s="117"/>
      <c r="VCJ110" s="117"/>
      <c r="VCK110" s="117"/>
      <c r="VCL110" s="117"/>
      <c r="VCM110" s="117"/>
      <c r="VCN110" s="117"/>
      <c r="VCO110" s="117"/>
      <c r="VCP110" s="117"/>
      <c r="VCQ110" s="117"/>
      <c r="VCR110" s="117"/>
      <c r="VCS110" s="117"/>
      <c r="VCT110" s="117"/>
      <c r="VCU110" s="117"/>
      <c r="VCV110" s="117"/>
      <c r="VCW110" s="117"/>
      <c r="VCX110" s="117"/>
      <c r="VCY110" s="117"/>
      <c r="VCZ110" s="117"/>
      <c r="VDA110" s="117"/>
      <c r="VDB110" s="117"/>
      <c r="VDC110" s="117"/>
      <c r="VDD110" s="117"/>
      <c r="VDE110" s="117"/>
      <c r="VDF110" s="117"/>
      <c r="VDG110" s="117"/>
      <c r="VDH110" s="117"/>
      <c r="VDI110" s="117"/>
      <c r="VDJ110" s="117"/>
      <c r="VDK110" s="117"/>
      <c r="VDL110" s="117"/>
      <c r="VDM110" s="117"/>
      <c r="VDN110" s="117"/>
      <c r="VDO110" s="117"/>
      <c r="VDP110" s="117"/>
      <c r="VDQ110" s="117"/>
      <c r="VDR110" s="117"/>
      <c r="VDS110" s="117"/>
      <c r="VDT110" s="117"/>
      <c r="VDU110" s="117"/>
      <c r="VDV110" s="117"/>
      <c r="VDW110" s="117"/>
      <c r="VDX110" s="117"/>
      <c r="VDY110" s="117"/>
      <c r="VDZ110" s="117"/>
      <c r="VEA110" s="117"/>
      <c r="VEB110" s="117"/>
      <c r="VEC110" s="117"/>
      <c r="VED110" s="117"/>
      <c r="VEE110" s="117"/>
      <c r="VEF110" s="117"/>
      <c r="VEG110" s="117"/>
      <c r="VEH110" s="117"/>
      <c r="VEI110" s="117"/>
      <c r="VEJ110" s="117"/>
      <c r="VEK110" s="117"/>
      <c r="VEL110" s="117"/>
      <c r="VEM110" s="117"/>
      <c r="VEN110" s="117"/>
      <c r="VEO110" s="117"/>
      <c r="VEP110" s="117"/>
      <c r="VEQ110" s="117"/>
      <c r="VER110" s="117"/>
      <c r="VES110" s="117"/>
      <c r="VET110" s="117"/>
      <c r="VEU110" s="117"/>
      <c r="VEV110" s="117"/>
      <c r="VEW110" s="117"/>
      <c r="VEX110" s="117"/>
      <c r="VEY110" s="117"/>
      <c r="VEZ110" s="117"/>
      <c r="VFA110" s="117"/>
      <c r="VFB110" s="117"/>
      <c r="VFC110" s="117"/>
      <c r="VFD110" s="117"/>
      <c r="VFE110" s="117"/>
      <c r="VFF110" s="117"/>
      <c r="VFG110" s="117"/>
      <c r="VFH110" s="117"/>
      <c r="VFI110" s="117"/>
      <c r="VFJ110" s="117"/>
      <c r="VFK110" s="117"/>
      <c r="VFL110" s="117"/>
      <c r="VFM110" s="117"/>
      <c r="VFN110" s="117"/>
      <c r="VFO110" s="117"/>
      <c r="VFP110" s="117"/>
      <c r="VFQ110" s="117"/>
      <c r="VFR110" s="117"/>
      <c r="VFS110" s="117"/>
      <c r="VFT110" s="117"/>
      <c r="VFU110" s="117"/>
      <c r="VFV110" s="117"/>
      <c r="VFW110" s="117"/>
      <c r="VFX110" s="117"/>
      <c r="VFY110" s="117"/>
      <c r="VFZ110" s="117"/>
      <c r="VGA110" s="117"/>
      <c r="VGB110" s="117"/>
      <c r="VGC110" s="117"/>
      <c r="VGD110" s="117"/>
      <c r="VGE110" s="117"/>
      <c r="VGF110" s="117"/>
      <c r="VGG110" s="117"/>
      <c r="VGH110" s="117"/>
      <c r="VGI110" s="117"/>
      <c r="VGJ110" s="117"/>
      <c r="VGK110" s="117"/>
      <c r="VGL110" s="117"/>
      <c r="VGM110" s="117"/>
      <c r="VGN110" s="117"/>
      <c r="VGO110" s="117"/>
      <c r="VGP110" s="117"/>
      <c r="VGQ110" s="117"/>
      <c r="VGR110" s="117"/>
      <c r="VGS110" s="117"/>
      <c r="VGT110" s="117"/>
      <c r="VGU110" s="117"/>
      <c r="VGV110" s="117"/>
      <c r="VGW110" s="117"/>
      <c r="VGX110" s="117"/>
      <c r="VGY110" s="117"/>
      <c r="VGZ110" s="117"/>
      <c r="VHA110" s="117"/>
      <c r="VHB110" s="117"/>
      <c r="VHC110" s="117"/>
      <c r="VHD110" s="117"/>
      <c r="VHE110" s="117"/>
      <c r="VHF110" s="117"/>
      <c r="VHG110" s="117"/>
      <c r="VHH110" s="117"/>
      <c r="VHI110" s="117"/>
      <c r="VHJ110" s="117"/>
      <c r="VHK110" s="117"/>
      <c r="VHL110" s="117"/>
      <c r="VHM110" s="117"/>
      <c r="VHN110" s="117"/>
      <c r="VHO110" s="117"/>
      <c r="VHP110" s="117"/>
      <c r="VHQ110" s="117"/>
      <c r="VHR110" s="117"/>
      <c r="VHS110" s="117"/>
      <c r="VHT110" s="117"/>
      <c r="VHU110" s="117"/>
      <c r="VHV110" s="117"/>
      <c r="VHW110" s="117"/>
      <c r="VHX110" s="117"/>
      <c r="VHY110" s="117"/>
      <c r="VHZ110" s="117"/>
      <c r="VIA110" s="117"/>
      <c r="VIB110" s="117"/>
      <c r="VIC110" s="117"/>
      <c r="VID110" s="117"/>
      <c r="VIE110" s="117"/>
      <c r="VIF110" s="117"/>
      <c r="VIG110" s="117"/>
      <c r="VIH110" s="117"/>
      <c r="VII110" s="117"/>
      <c r="VIJ110" s="117"/>
      <c r="VIK110" s="117"/>
      <c r="VIL110" s="117"/>
      <c r="VIM110" s="117"/>
      <c r="VIN110" s="117"/>
      <c r="VIO110" s="117"/>
      <c r="VIP110" s="117"/>
      <c r="VIQ110" s="117"/>
      <c r="VIR110" s="117"/>
      <c r="VIS110" s="117"/>
      <c r="VIT110" s="117"/>
      <c r="VIU110" s="117"/>
      <c r="VIV110" s="117"/>
      <c r="VIW110" s="117"/>
      <c r="VIX110" s="117"/>
      <c r="VIY110" s="117"/>
      <c r="VIZ110" s="117"/>
      <c r="VJA110" s="117"/>
      <c r="VJB110" s="117"/>
      <c r="VJC110" s="117"/>
      <c r="VJD110" s="117"/>
      <c r="VJE110" s="117"/>
      <c r="VJF110" s="117"/>
      <c r="VJG110" s="117"/>
      <c r="VJH110" s="117"/>
      <c r="VJI110" s="117"/>
      <c r="VJJ110" s="117"/>
      <c r="VJK110" s="117"/>
      <c r="VJL110" s="117"/>
      <c r="VJM110" s="117"/>
      <c r="VJN110" s="117"/>
      <c r="VJO110" s="117"/>
      <c r="VJP110" s="117"/>
      <c r="VJQ110" s="117"/>
      <c r="VJR110" s="117"/>
      <c r="VJS110" s="117"/>
      <c r="VJT110" s="117"/>
      <c r="VJU110" s="117"/>
      <c r="VJV110" s="117"/>
      <c r="VJW110" s="117"/>
      <c r="VJX110" s="117"/>
      <c r="VJY110" s="117"/>
      <c r="VJZ110" s="117"/>
      <c r="VKA110" s="117"/>
      <c r="VKB110" s="117"/>
      <c r="VKC110" s="117"/>
      <c r="VKD110" s="117"/>
      <c r="VKE110" s="117"/>
      <c r="VKF110" s="117"/>
      <c r="VKG110" s="117"/>
      <c r="VKH110" s="117"/>
      <c r="VKI110" s="117"/>
      <c r="VKJ110" s="117"/>
      <c r="VKK110" s="117"/>
      <c r="VKL110" s="117"/>
      <c r="VKM110" s="117"/>
      <c r="VKN110" s="117"/>
      <c r="VKO110" s="117"/>
      <c r="VKP110" s="117"/>
      <c r="VKQ110" s="117"/>
      <c r="VKR110" s="117"/>
      <c r="VKS110" s="117"/>
      <c r="VKT110" s="117"/>
      <c r="VKU110" s="117"/>
      <c r="VKV110" s="117"/>
      <c r="VKW110" s="117"/>
      <c r="VKX110" s="117"/>
      <c r="VKY110" s="117"/>
      <c r="VKZ110" s="117"/>
      <c r="VLA110" s="117"/>
      <c r="VLB110" s="117"/>
      <c r="VLC110" s="117"/>
      <c r="VLD110" s="117"/>
      <c r="VLE110" s="117"/>
      <c r="VLF110" s="117"/>
      <c r="VLG110" s="117"/>
      <c r="VLH110" s="117"/>
      <c r="VLI110" s="117"/>
      <c r="VLJ110" s="117"/>
      <c r="VLK110" s="117"/>
      <c r="VLL110" s="117"/>
      <c r="VLM110" s="117"/>
      <c r="VLN110" s="117"/>
      <c r="VLO110" s="117"/>
      <c r="VLP110" s="117"/>
      <c r="VLQ110" s="117"/>
      <c r="VLR110" s="117"/>
      <c r="VLS110" s="117"/>
      <c r="VLT110" s="117"/>
      <c r="VLU110" s="117"/>
      <c r="VLV110" s="117"/>
      <c r="VLW110" s="117"/>
      <c r="VLX110" s="117"/>
      <c r="VLY110" s="117"/>
      <c r="VLZ110" s="117"/>
      <c r="VMA110" s="117"/>
      <c r="VMB110" s="117"/>
      <c r="VMC110" s="117"/>
      <c r="VMD110" s="117"/>
      <c r="VME110" s="117"/>
      <c r="VMF110" s="117"/>
      <c r="VMG110" s="117"/>
      <c r="VMH110" s="117"/>
      <c r="VMI110" s="117"/>
      <c r="VMJ110" s="117"/>
      <c r="VMK110" s="117"/>
      <c r="VML110" s="117"/>
      <c r="VMM110" s="117"/>
      <c r="VMN110" s="117"/>
      <c r="VMO110" s="117"/>
      <c r="VMP110" s="117"/>
      <c r="VMQ110" s="117"/>
      <c r="VMR110" s="117"/>
      <c r="VMS110" s="117"/>
      <c r="VMT110" s="117"/>
      <c r="VMU110" s="117"/>
      <c r="VMV110" s="117"/>
      <c r="VMW110" s="117"/>
      <c r="VMX110" s="117"/>
      <c r="VMY110" s="117"/>
      <c r="VMZ110" s="117"/>
      <c r="VNA110" s="117"/>
      <c r="VNB110" s="117"/>
      <c r="VNC110" s="117"/>
      <c r="VND110" s="117"/>
      <c r="VNE110" s="117"/>
      <c r="VNF110" s="117"/>
      <c r="VNG110" s="117"/>
      <c r="VNH110" s="117"/>
      <c r="VNI110" s="117"/>
      <c r="VNJ110" s="117"/>
      <c r="VNK110" s="117"/>
      <c r="VNL110" s="117"/>
      <c r="VNM110" s="117"/>
      <c r="VNN110" s="117"/>
      <c r="VNO110" s="117"/>
      <c r="VNP110" s="117"/>
      <c r="VNQ110" s="117"/>
      <c r="VNR110" s="117"/>
      <c r="VNS110" s="117"/>
      <c r="VNT110" s="117"/>
      <c r="VNU110" s="117"/>
      <c r="VNV110" s="117"/>
      <c r="VNW110" s="117"/>
      <c r="VNX110" s="117"/>
      <c r="VNY110" s="117"/>
      <c r="VNZ110" s="117"/>
      <c r="VOA110" s="117"/>
      <c r="VOB110" s="117"/>
      <c r="VOC110" s="117"/>
      <c r="VOD110" s="117"/>
      <c r="VOE110" s="117"/>
      <c r="VOF110" s="117"/>
      <c r="VOG110" s="117"/>
      <c r="VOH110" s="117"/>
      <c r="VOI110" s="117"/>
      <c r="VOJ110" s="117"/>
      <c r="VOK110" s="117"/>
      <c r="VOL110" s="117"/>
      <c r="VOM110" s="117"/>
      <c r="VON110" s="117"/>
      <c r="VOO110" s="117"/>
      <c r="VOP110" s="117"/>
      <c r="VOQ110" s="117"/>
      <c r="VOR110" s="117"/>
      <c r="VOS110" s="117"/>
      <c r="VOT110" s="117"/>
      <c r="VOU110" s="117"/>
      <c r="VOV110" s="117"/>
      <c r="VOW110" s="117"/>
      <c r="VOX110" s="117"/>
      <c r="VOY110" s="117"/>
      <c r="VOZ110" s="117"/>
      <c r="VPA110" s="117"/>
      <c r="VPB110" s="117"/>
      <c r="VPC110" s="117"/>
      <c r="VPD110" s="117"/>
      <c r="VPE110" s="117"/>
      <c r="VPF110" s="117"/>
      <c r="VPG110" s="117"/>
      <c r="VPH110" s="117"/>
      <c r="VPI110" s="117"/>
      <c r="VPJ110" s="117"/>
      <c r="VPK110" s="117"/>
      <c r="VPL110" s="117"/>
      <c r="VPM110" s="117"/>
      <c r="VPN110" s="117"/>
      <c r="VPO110" s="117"/>
      <c r="VPP110" s="117"/>
      <c r="VPQ110" s="117"/>
      <c r="VPR110" s="117"/>
      <c r="VPS110" s="117"/>
      <c r="VPT110" s="117"/>
      <c r="VPU110" s="117"/>
      <c r="VPV110" s="117"/>
      <c r="VPW110" s="117"/>
      <c r="VPX110" s="117"/>
      <c r="VPY110" s="117"/>
      <c r="VPZ110" s="117"/>
      <c r="VQA110" s="117"/>
      <c r="VQB110" s="117"/>
      <c r="VQC110" s="117"/>
      <c r="VQD110" s="117"/>
      <c r="VQE110" s="117"/>
      <c r="VQF110" s="117"/>
      <c r="VQG110" s="117"/>
      <c r="VQH110" s="117"/>
      <c r="VQI110" s="117"/>
      <c r="VQJ110" s="117"/>
      <c r="VQK110" s="117"/>
      <c r="VQL110" s="117"/>
      <c r="VQM110" s="117"/>
      <c r="VQN110" s="117"/>
      <c r="VQO110" s="117"/>
      <c r="VQP110" s="117"/>
      <c r="VQQ110" s="117"/>
      <c r="VQR110" s="117"/>
      <c r="VQS110" s="117"/>
      <c r="VQT110" s="117"/>
      <c r="VQU110" s="117"/>
      <c r="VQV110" s="117"/>
      <c r="VQW110" s="117"/>
      <c r="VQX110" s="117"/>
      <c r="VQY110" s="117"/>
      <c r="VQZ110" s="117"/>
      <c r="VRA110" s="117"/>
      <c r="VRB110" s="117"/>
      <c r="VRC110" s="117"/>
      <c r="VRD110" s="117"/>
      <c r="VRE110" s="117"/>
      <c r="VRF110" s="117"/>
      <c r="VRG110" s="117"/>
      <c r="VRH110" s="117"/>
      <c r="VRI110" s="117"/>
      <c r="VRJ110" s="117"/>
      <c r="VRK110" s="117"/>
      <c r="VRL110" s="117"/>
      <c r="VRM110" s="117"/>
      <c r="VRN110" s="117"/>
      <c r="VRO110" s="117"/>
      <c r="VRP110" s="117"/>
      <c r="VRQ110" s="117"/>
      <c r="VRR110" s="117"/>
      <c r="VRS110" s="117"/>
      <c r="VRT110" s="117"/>
      <c r="VRU110" s="117"/>
      <c r="VRV110" s="117"/>
      <c r="VRW110" s="117"/>
      <c r="VRX110" s="117"/>
      <c r="VRY110" s="117"/>
      <c r="VRZ110" s="117"/>
      <c r="VSA110" s="117"/>
      <c r="VSB110" s="117"/>
      <c r="VSC110" s="117"/>
      <c r="VSD110" s="117"/>
      <c r="VSE110" s="117"/>
      <c r="VSF110" s="117"/>
      <c r="VSG110" s="117"/>
      <c r="VSH110" s="117"/>
      <c r="VSI110" s="117"/>
      <c r="VSJ110" s="117"/>
      <c r="VSK110" s="117"/>
      <c r="VSL110" s="117"/>
      <c r="VSM110" s="117"/>
      <c r="VSN110" s="117"/>
      <c r="VSO110" s="117"/>
      <c r="VSP110" s="117"/>
      <c r="VSQ110" s="117"/>
      <c r="VSR110" s="117"/>
      <c r="VSS110" s="117"/>
      <c r="VST110" s="117"/>
      <c r="VSU110" s="117"/>
      <c r="VSV110" s="117"/>
      <c r="VSW110" s="117"/>
      <c r="VSX110" s="117"/>
      <c r="VSY110" s="117"/>
      <c r="VSZ110" s="117"/>
      <c r="VTA110" s="117"/>
      <c r="VTB110" s="117"/>
      <c r="VTC110" s="117"/>
      <c r="VTD110" s="117"/>
      <c r="VTE110" s="117"/>
      <c r="VTF110" s="117"/>
      <c r="VTG110" s="117"/>
      <c r="VTH110" s="117"/>
      <c r="VTI110" s="117"/>
      <c r="VTJ110" s="117"/>
      <c r="VTK110" s="117"/>
      <c r="VTL110" s="117"/>
      <c r="VTM110" s="117"/>
      <c r="VTN110" s="117"/>
      <c r="VTO110" s="117"/>
      <c r="VTP110" s="117"/>
      <c r="VTQ110" s="117"/>
      <c r="VTR110" s="117"/>
      <c r="VTS110" s="117"/>
      <c r="VTT110" s="117"/>
      <c r="VTU110" s="117"/>
      <c r="VTV110" s="117"/>
      <c r="VTW110" s="117"/>
      <c r="VTX110" s="117"/>
      <c r="VTY110" s="117"/>
      <c r="VTZ110" s="117"/>
      <c r="VUA110" s="117"/>
      <c r="VUB110" s="117"/>
      <c r="VUC110" s="117"/>
      <c r="VUD110" s="117"/>
      <c r="VUE110" s="117"/>
      <c r="VUF110" s="117"/>
      <c r="VUG110" s="117"/>
      <c r="VUH110" s="117"/>
      <c r="VUI110" s="117"/>
      <c r="VUJ110" s="117"/>
      <c r="VUK110" s="117"/>
      <c r="VUL110" s="117"/>
      <c r="VUM110" s="117"/>
      <c r="VUN110" s="117"/>
      <c r="VUO110" s="117"/>
      <c r="VUP110" s="117"/>
      <c r="VUQ110" s="117"/>
      <c r="VUR110" s="117"/>
      <c r="VUS110" s="117"/>
      <c r="VUT110" s="117"/>
      <c r="VUU110" s="117"/>
      <c r="VUV110" s="117"/>
      <c r="VUW110" s="117"/>
      <c r="VUX110" s="117"/>
      <c r="VUY110" s="117"/>
      <c r="VUZ110" s="117"/>
      <c r="VVA110" s="117"/>
      <c r="VVB110" s="117"/>
      <c r="VVC110" s="117"/>
      <c r="VVD110" s="117"/>
      <c r="VVE110" s="117"/>
      <c r="VVF110" s="117"/>
      <c r="VVG110" s="117"/>
      <c r="VVH110" s="117"/>
      <c r="VVI110" s="117"/>
      <c r="VVJ110" s="117"/>
      <c r="VVK110" s="117"/>
      <c r="VVL110" s="117"/>
      <c r="VVM110" s="117"/>
      <c r="VVN110" s="117"/>
      <c r="VVO110" s="117"/>
      <c r="VVP110" s="117"/>
      <c r="VVQ110" s="117"/>
      <c r="VVR110" s="117"/>
      <c r="VVS110" s="117"/>
      <c r="VVT110" s="117"/>
      <c r="VVU110" s="117"/>
      <c r="VVV110" s="117"/>
      <c r="VVW110" s="117"/>
      <c r="VVX110" s="117"/>
      <c r="VVY110" s="117"/>
      <c r="VVZ110" s="117"/>
      <c r="VWA110" s="117"/>
      <c r="VWB110" s="117"/>
      <c r="VWC110" s="117"/>
      <c r="VWD110" s="117"/>
      <c r="VWE110" s="117"/>
      <c r="VWF110" s="117"/>
      <c r="VWG110" s="117"/>
      <c r="VWH110" s="117"/>
      <c r="VWI110" s="117"/>
      <c r="VWJ110" s="117"/>
      <c r="VWK110" s="117"/>
      <c r="VWL110" s="117"/>
      <c r="VWM110" s="117"/>
      <c r="VWN110" s="117"/>
      <c r="VWO110" s="117"/>
      <c r="VWP110" s="117"/>
      <c r="VWQ110" s="117"/>
      <c r="VWR110" s="117"/>
      <c r="VWS110" s="117"/>
      <c r="VWT110" s="117"/>
      <c r="VWU110" s="117"/>
      <c r="VWV110" s="117"/>
      <c r="VWW110" s="117"/>
      <c r="VWX110" s="117"/>
      <c r="VWY110" s="117"/>
      <c r="VWZ110" s="117"/>
      <c r="VXA110" s="117"/>
      <c r="VXB110" s="117"/>
      <c r="VXC110" s="117"/>
      <c r="VXD110" s="117"/>
      <c r="VXE110" s="117"/>
      <c r="VXF110" s="117"/>
      <c r="VXG110" s="117"/>
      <c r="VXH110" s="117"/>
      <c r="VXI110" s="117"/>
      <c r="VXJ110" s="117"/>
      <c r="VXK110" s="117"/>
      <c r="VXL110" s="117"/>
      <c r="VXM110" s="117"/>
      <c r="VXN110" s="117"/>
      <c r="VXO110" s="117"/>
      <c r="VXP110" s="117"/>
      <c r="VXQ110" s="117"/>
      <c r="VXR110" s="117"/>
      <c r="VXS110" s="117"/>
      <c r="VXT110" s="117"/>
      <c r="VXU110" s="117"/>
      <c r="VXV110" s="117"/>
      <c r="VXW110" s="117"/>
      <c r="VXX110" s="117"/>
      <c r="VXY110" s="117"/>
      <c r="VXZ110" s="117"/>
      <c r="VYA110" s="117"/>
      <c r="VYB110" s="117"/>
      <c r="VYC110" s="117"/>
      <c r="VYD110" s="117"/>
      <c r="VYE110" s="117"/>
      <c r="VYF110" s="117"/>
      <c r="VYG110" s="117"/>
      <c r="VYH110" s="117"/>
      <c r="VYI110" s="117"/>
      <c r="VYJ110" s="117"/>
      <c r="VYK110" s="117"/>
      <c r="VYL110" s="117"/>
      <c r="VYM110" s="117"/>
      <c r="VYN110" s="117"/>
      <c r="VYO110" s="117"/>
      <c r="VYP110" s="117"/>
      <c r="VYQ110" s="117"/>
      <c r="VYR110" s="117"/>
      <c r="VYS110" s="117"/>
      <c r="VYT110" s="117"/>
      <c r="VYU110" s="117"/>
      <c r="VYV110" s="117"/>
      <c r="VYW110" s="117"/>
      <c r="VYX110" s="117"/>
      <c r="VYY110" s="117"/>
      <c r="VYZ110" s="117"/>
      <c r="VZA110" s="117"/>
      <c r="VZB110" s="117"/>
      <c r="VZC110" s="117"/>
      <c r="VZD110" s="117"/>
      <c r="VZE110" s="117"/>
      <c r="VZF110" s="117"/>
      <c r="VZG110" s="117"/>
      <c r="VZH110" s="117"/>
      <c r="VZI110" s="117"/>
      <c r="VZJ110" s="117"/>
      <c r="VZK110" s="117"/>
      <c r="VZL110" s="117"/>
      <c r="VZM110" s="117"/>
      <c r="VZN110" s="117"/>
      <c r="VZO110" s="117"/>
      <c r="VZP110" s="117"/>
      <c r="VZQ110" s="117"/>
      <c r="VZR110" s="117"/>
      <c r="VZS110" s="117"/>
      <c r="VZT110" s="117"/>
      <c r="VZU110" s="117"/>
      <c r="VZV110" s="117"/>
      <c r="VZW110" s="117"/>
      <c r="VZX110" s="117"/>
      <c r="VZY110" s="117"/>
      <c r="VZZ110" s="117"/>
      <c r="WAA110" s="117"/>
      <c r="WAB110" s="117"/>
      <c r="WAC110" s="117"/>
      <c r="WAD110" s="117"/>
      <c r="WAE110" s="117"/>
      <c r="WAF110" s="117"/>
      <c r="WAG110" s="117"/>
      <c r="WAH110" s="117"/>
      <c r="WAI110" s="117"/>
      <c r="WAJ110" s="117"/>
      <c r="WAK110" s="117"/>
      <c r="WAL110" s="117"/>
      <c r="WAM110" s="117"/>
      <c r="WAN110" s="117"/>
      <c r="WAO110" s="117"/>
      <c r="WAP110" s="117"/>
      <c r="WAQ110" s="117"/>
      <c r="WAR110" s="117"/>
      <c r="WAS110" s="117"/>
      <c r="WAT110" s="117"/>
      <c r="WAU110" s="117"/>
      <c r="WAV110" s="117"/>
      <c r="WAW110" s="117"/>
      <c r="WAX110" s="117"/>
      <c r="WAY110" s="117"/>
      <c r="WAZ110" s="117"/>
      <c r="WBA110" s="117"/>
      <c r="WBB110" s="117"/>
      <c r="WBC110" s="117"/>
      <c r="WBD110" s="117"/>
      <c r="WBE110" s="117"/>
      <c r="WBF110" s="117"/>
      <c r="WBG110" s="117"/>
      <c r="WBH110" s="117"/>
      <c r="WBI110" s="117"/>
      <c r="WBJ110" s="117"/>
      <c r="WBK110" s="117"/>
      <c r="WBL110" s="117"/>
      <c r="WBM110" s="117"/>
      <c r="WBN110" s="117"/>
      <c r="WBO110" s="117"/>
      <c r="WBP110" s="117"/>
      <c r="WBQ110" s="117"/>
      <c r="WBR110" s="117"/>
      <c r="WBS110" s="117"/>
      <c r="WBT110" s="117"/>
      <c r="WBU110" s="117"/>
      <c r="WBV110" s="117"/>
      <c r="WBW110" s="117"/>
      <c r="WBX110" s="117"/>
      <c r="WBY110" s="117"/>
      <c r="WBZ110" s="117"/>
      <c r="WCA110" s="117"/>
      <c r="WCB110" s="117"/>
      <c r="WCC110" s="117"/>
      <c r="WCD110" s="117"/>
      <c r="WCE110" s="117"/>
      <c r="WCF110" s="117"/>
      <c r="WCG110" s="117"/>
      <c r="WCH110" s="117"/>
      <c r="WCI110" s="117"/>
      <c r="WCJ110" s="117"/>
      <c r="WCK110" s="117"/>
      <c r="WCL110" s="117"/>
      <c r="WCM110" s="117"/>
      <c r="WCN110" s="117"/>
      <c r="WCO110" s="117"/>
      <c r="WCP110" s="117"/>
      <c r="WCQ110" s="117"/>
      <c r="WCR110" s="117"/>
      <c r="WCS110" s="117"/>
      <c r="WCT110" s="117"/>
      <c r="WCU110" s="117"/>
      <c r="WCV110" s="117"/>
      <c r="WCW110" s="117"/>
      <c r="WCX110" s="117"/>
      <c r="WCY110" s="117"/>
      <c r="WCZ110" s="117"/>
      <c r="WDA110" s="117"/>
      <c r="WDB110" s="117"/>
      <c r="WDC110" s="117"/>
      <c r="WDD110" s="117"/>
      <c r="WDE110" s="117"/>
      <c r="WDF110" s="117"/>
      <c r="WDG110" s="117"/>
      <c r="WDH110" s="117"/>
      <c r="WDI110" s="117"/>
      <c r="WDJ110" s="117"/>
      <c r="WDK110" s="117"/>
      <c r="WDL110" s="117"/>
      <c r="WDM110" s="117"/>
      <c r="WDN110" s="117"/>
      <c r="WDO110" s="117"/>
      <c r="WDP110" s="117"/>
      <c r="WDQ110" s="117"/>
      <c r="WDR110" s="117"/>
      <c r="WDS110" s="117"/>
      <c r="WDT110" s="117"/>
      <c r="WDU110" s="117"/>
      <c r="WDV110" s="117"/>
      <c r="WDW110" s="117"/>
      <c r="WDX110" s="117"/>
      <c r="WDY110" s="117"/>
      <c r="WDZ110" s="117"/>
      <c r="WEA110" s="117"/>
      <c r="WEB110" s="117"/>
      <c r="WEC110" s="117"/>
      <c r="WED110" s="117"/>
      <c r="WEE110" s="117"/>
      <c r="WEF110" s="117"/>
      <c r="WEG110" s="117"/>
      <c r="WEH110" s="117"/>
      <c r="WEI110" s="117"/>
      <c r="WEJ110" s="117"/>
      <c r="WEK110" s="117"/>
      <c r="WEL110" s="117"/>
      <c r="WEM110" s="117"/>
      <c r="WEN110" s="117"/>
      <c r="WEO110" s="117"/>
      <c r="WEP110" s="117"/>
      <c r="WEQ110" s="117"/>
      <c r="WER110" s="117"/>
      <c r="WES110" s="117"/>
      <c r="WET110" s="117"/>
      <c r="WEU110" s="117"/>
      <c r="WEV110" s="117"/>
      <c r="WEW110" s="117"/>
      <c r="WEX110" s="117"/>
      <c r="WEY110" s="117"/>
      <c r="WEZ110" s="117"/>
      <c r="WFA110" s="117"/>
      <c r="WFB110" s="117"/>
      <c r="WFC110" s="117"/>
      <c r="WFD110" s="117"/>
      <c r="WFE110" s="117"/>
      <c r="WFF110" s="117"/>
      <c r="WFG110" s="117"/>
      <c r="WFH110" s="117"/>
      <c r="WFI110" s="117"/>
      <c r="WFJ110" s="117"/>
      <c r="WFK110" s="117"/>
      <c r="WFL110" s="117"/>
      <c r="WFM110" s="117"/>
      <c r="WFN110" s="117"/>
      <c r="WFO110" s="117"/>
      <c r="WFP110" s="117"/>
      <c r="WFQ110" s="117"/>
      <c r="WFR110" s="117"/>
      <c r="WFS110" s="117"/>
      <c r="WFT110" s="117"/>
      <c r="WFU110" s="117"/>
      <c r="WFV110" s="117"/>
      <c r="WFW110" s="117"/>
      <c r="WFX110" s="117"/>
      <c r="WFY110" s="117"/>
      <c r="WFZ110" s="117"/>
      <c r="WGA110" s="117"/>
      <c r="WGB110" s="117"/>
      <c r="WGC110" s="117"/>
      <c r="WGD110" s="117"/>
      <c r="WGE110" s="117"/>
      <c r="WGF110" s="117"/>
      <c r="WGG110" s="117"/>
      <c r="WGH110" s="117"/>
      <c r="WGI110" s="117"/>
      <c r="WGJ110" s="117"/>
      <c r="WGK110" s="117"/>
      <c r="WGL110" s="117"/>
      <c r="WGM110" s="117"/>
      <c r="WGN110" s="117"/>
      <c r="WGO110" s="117"/>
      <c r="WGP110" s="117"/>
      <c r="WGQ110" s="117"/>
      <c r="WGR110" s="117"/>
      <c r="WGS110" s="117"/>
      <c r="WGT110" s="117"/>
      <c r="WGU110" s="117"/>
      <c r="WGV110" s="117"/>
      <c r="WGW110" s="117"/>
      <c r="WGX110" s="117"/>
      <c r="WGY110" s="117"/>
      <c r="WGZ110" s="117"/>
      <c r="WHA110" s="117"/>
      <c r="WHB110" s="117"/>
      <c r="WHC110" s="117"/>
      <c r="WHD110" s="117"/>
      <c r="WHE110" s="117"/>
      <c r="WHF110" s="117"/>
      <c r="WHG110" s="117"/>
      <c r="WHH110" s="117"/>
      <c r="WHI110" s="117"/>
      <c r="WHJ110" s="117"/>
      <c r="WHK110" s="117"/>
      <c r="WHL110" s="117"/>
      <c r="WHM110" s="117"/>
      <c r="WHN110" s="117"/>
      <c r="WHO110" s="117"/>
      <c r="WHP110" s="117"/>
      <c r="WHQ110" s="117"/>
      <c r="WHR110" s="117"/>
      <c r="WHS110" s="117"/>
      <c r="WHT110" s="117"/>
      <c r="WHU110" s="117"/>
      <c r="WHV110" s="117"/>
      <c r="WHW110" s="117"/>
      <c r="WHX110" s="117"/>
      <c r="WHY110" s="117"/>
      <c r="WHZ110" s="117"/>
      <c r="WIA110" s="117"/>
      <c r="WIB110" s="117"/>
      <c r="WIC110" s="117"/>
      <c r="WID110" s="117"/>
      <c r="WIE110" s="117"/>
      <c r="WIF110" s="117"/>
      <c r="WIG110" s="117"/>
      <c r="WIH110" s="117"/>
      <c r="WII110" s="117"/>
      <c r="WIJ110" s="117"/>
      <c r="WIK110" s="117"/>
      <c r="WIL110" s="117"/>
      <c r="WIM110" s="117"/>
      <c r="WIN110" s="117"/>
      <c r="WIO110" s="117"/>
      <c r="WIP110" s="117"/>
      <c r="WIQ110" s="117"/>
      <c r="WIR110" s="117"/>
      <c r="WIS110" s="117"/>
      <c r="WIT110" s="117"/>
      <c r="WIU110" s="117"/>
      <c r="WIV110" s="117"/>
      <c r="WIW110" s="117"/>
      <c r="WIX110" s="117"/>
      <c r="WIY110" s="117"/>
      <c r="WIZ110" s="117"/>
      <c r="WJA110" s="117"/>
      <c r="WJB110" s="117"/>
      <c r="WJC110" s="117"/>
      <c r="WJD110" s="117"/>
      <c r="WJE110" s="117"/>
      <c r="WJF110" s="117"/>
      <c r="WJG110" s="117"/>
      <c r="WJH110" s="117"/>
      <c r="WJI110" s="117"/>
      <c r="WJJ110" s="117"/>
      <c r="WJK110" s="117"/>
      <c r="WJL110" s="117"/>
      <c r="WJM110" s="117"/>
      <c r="WJN110" s="117"/>
      <c r="WJO110" s="117"/>
      <c r="WJP110" s="117"/>
      <c r="WJQ110" s="117"/>
      <c r="WJR110" s="117"/>
      <c r="WJS110" s="117"/>
      <c r="WJT110" s="117"/>
      <c r="WJU110" s="117"/>
      <c r="WJV110" s="117"/>
      <c r="WJW110" s="117"/>
      <c r="WJX110" s="117"/>
      <c r="WJY110" s="117"/>
      <c r="WJZ110" s="117"/>
      <c r="WKA110" s="117"/>
      <c r="WKB110" s="117"/>
      <c r="WKC110" s="117"/>
      <c r="WKD110" s="117"/>
      <c r="WKE110" s="117"/>
      <c r="WKF110" s="117"/>
      <c r="WKG110" s="117"/>
      <c r="WKH110" s="117"/>
      <c r="WKI110" s="117"/>
      <c r="WKJ110" s="117"/>
      <c r="WKK110" s="117"/>
      <c r="WKL110" s="117"/>
      <c r="WKM110" s="117"/>
      <c r="WKN110" s="117"/>
      <c r="WKO110" s="117"/>
      <c r="WKP110" s="117"/>
      <c r="WKQ110" s="117"/>
      <c r="WKR110" s="117"/>
      <c r="WKS110" s="117"/>
      <c r="WKT110" s="117"/>
      <c r="WKU110" s="117"/>
      <c r="WKV110" s="117"/>
      <c r="WKW110" s="117"/>
      <c r="WKX110" s="117"/>
      <c r="WKY110" s="117"/>
      <c r="WKZ110" s="117"/>
      <c r="WLA110" s="117"/>
      <c r="WLB110" s="117"/>
      <c r="WLC110" s="117"/>
      <c r="WLD110" s="117"/>
      <c r="WLE110" s="117"/>
      <c r="WLF110" s="117"/>
      <c r="WLG110" s="117"/>
      <c r="WLH110" s="117"/>
      <c r="WLI110" s="117"/>
      <c r="WLJ110" s="117"/>
      <c r="WLK110" s="117"/>
      <c r="WLL110" s="117"/>
      <c r="WLM110" s="117"/>
      <c r="WLN110" s="117"/>
      <c r="WLO110" s="117"/>
      <c r="WLP110" s="117"/>
      <c r="WLQ110" s="117"/>
      <c r="WLR110" s="117"/>
      <c r="WLS110" s="117"/>
      <c r="WLT110" s="117"/>
      <c r="WLU110" s="117"/>
      <c r="WLV110" s="117"/>
      <c r="WLW110" s="117"/>
      <c r="WLX110" s="117"/>
      <c r="WLY110" s="117"/>
      <c r="WLZ110" s="117"/>
      <c r="WMA110" s="117"/>
      <c r="WMB110" s="117"/>
      <c r="WMC110" s="117"/>
      <c r="WMD110" s="117"/>
      <c r="WME110" s="117"/>
      <c r="WMF110" s="117"/>
      <c r="WMG110" s="117"/>
      <c r="WMH110" s="117"/>
      <c r="WMI110" s="117"/>
      <c r="WMJ110" s="117"/>
      <c r="WMK110" s="117"/>
      <c r="WML110" s="117"/>
      <c r="WMM110" s="117"/>
      <c r="WMN110" s="117"/>
      <c r="WMO110" s="117"/>
      <c r="WMP110" s="117"/>
      <c r="WMQ110" s="117"/>
      <c r="WMR110" s="117"/>
      <c r="WMS110" s="117"/>
      <c r="WMT110" s="117"/>
      <c r="WMU110" s="117"/>
      <c r="WMV110" s="117"/>
      <c r="WMW110" s="117"/>
      <c r="WMX110" s="117"/>
      <c r="WMY110" s="117"/>
      <c r="WMZ110" s="117"/>
      <c r="WNA110" s="117"/>
      <c r="WNB110" s="117"/>
      <c r="WNC110" s="117"/>
      <c r="WND110" s="117"/>
      <c r="WNE110" s="117"/>
      <c r="WNF110" s="117"/>
      <c r="WNG110" s="117"/>
      <c r="WNH110" s="117"/>
      <c r="WNI110" s="117"/>
      <c r="WNJ110" s="117"/>
      <c r="WNK110" s="117"/>
      <c r="WNL110" s="117"/>
      <c r="WNM110" s="117"/>
      <c r="WNN110" s="117"/>
      <c r="WNO110" s="117"/>
      <c r="WNP110" s="117"/>
      <c r="WNQ110" s="117"/>
      <c r="WNR110" s="117"/>
      <c r="WNS110" s="117"/>
      <c r="WNT110" s="117"/>
      <c r="WNU110" s="117"/>
      <c r="WNV110" s="117"/>
      <c r="WNW110" s="117"/>
      <c r="WNX110" s="117"/>
      <c r="WNY110" s="117"/>
      <c r="WNZ110" s="117"/>
      <c r="WOA110" s="117"/>
      <c r="WOB110" s="117"/>
      <c r="WOC110" s="117"/>
      <c r="WOD110" s="117"/>
      <c r="WOE110" s="117"/>
      <c r="WOF110" s="117"/>
      <c r="WOG110" s="117"/>
      <c r="WOH110" s="117"/>
      <c r="WOI110" s="117"/>
      <c r="WOJ110" s="117"/>
      <c r="WOK110" s="117"/>
      <c r="WOL110" s="117"/>
      <c r="WOM110" s="117"/>
      <c r="WON110" s="117"/>
      <c r="WOO110" s="117"/>
      <c r="WOP110" s="117"/>
      <c r="WOQ110" s="117"/>
      <c r="WOR110" s="117"/>
      <c r="WOS110" s="117"/>
      <c r="WOT110" s="117"/>
      <c r="WOU110" s="117"/>
      <c r="WOV110" s="117"/>
      <c r="WOW110" s="117"/>
      <c r="WOX110" s="117"/>
      <c r="WOY110" s="117"/>
      <c r="WOZ110" s="117"/>
      <c r="WPA110" s="117"/>
      <c r="WPB110" s="117"/>
      <c r="WPC110" s="117"/>
      <c r="WPD110" s="117"/>
      <c r="WPE110" s="117"/>
      <c r="WPF110" s="117"/>
      <c r="WPG110" s="117"/>
      <c r="WPH110" s="117"/>
      <c r="WPI110" s="117"/>
      <c r="WPJ110" s="117"/>
      <c r="WPK110" s="117"/>
      <c r="WPL110" s="117"/>
      <c r="WPM110" s="117"/>
      <c r="WPN110" s="117"/>
      <c r="WPO110" s="117"/>
      <c r="WPP110" s="117"/>
      <c r="WPQ110" s="117"/>
      <c r="WPR110" s="117"/>
      <c r="WPS110" s="117"/>
      <c r="WPT110" s="117"/>
      <c r="WPU110" s="117"/>
      <c r="WPV110" s="117"/>
      <c r="WPW110" s="117"/>
      <c r="WPX110" s="117"/>
      <c r="WPY110" s="117"/>
      <c r="WPZ110" s="117"/>
      <c r="WQA110" s="117"/>
      <c r="WQB110" s="117"/>
      <c r="WQC110" s="117"/>
      <c r="WQD110" s="117"/>
      <c r="WQE110" s="117"/>
      <c r="WQF110" s="117"/>
      <c r="WQG110" s="117"/>
      <c r="WQH110" s="117"/>
      <c r="WQI110" s="117"/>
      <c r="WQJ110" s="117"/>
      <c r="WQK110" s="117"/>
      <c r="WQL110" s="117"/>
      <c r="WQM110" s="117"/>
      <c r="WQN110" s="117"/>
      <c r="WQO110" s="117"/>
      <c r="WQP110" s="117"/>
      <c r="WQQ110" s="117"/>
      <c r="WQR110" s="117"/>
      <c r="WQS110" s="117"/>
      <c r="WQT110" s="117"/>
      <c r="WQU110" s="117"/>
      <c r="WQV110" s="117"/>
      <c r="WQW110" s="117"/>
      <c r="WQX110" s="117"/>
      <c r="WQY110" s="117"/>
      <c r="WQZ110" s="117"/>
      <c r="WRA110" s="117"/>
      <c r="WRB110" s="117"/>
      <c r="WRC110" s="117"/>
      <c r="WRD110" s="117"/>
      <c r="WRE110" s="117"/>
      <c r="WRF110" s="117"/>
      <c r="WRG110" s="117"/>
      <c r="WRH110" s="117"/>
      <c r="WRI110" s="117"/>
      <c r="WRJ110" s="117"/>
      <c r="WRK110" s="117"/>
      <c r="WRL110" s="117"/>
      <c r="WRM110" s="117"/>
      <c r="WRN110" s="117"/>
      <c r="WRO110" s="117"/>
      <c r="WRP110" s="117"/>
      <c r="WRQ110" s="117"/>
      <c r="WRR110" s="117"/>
      <c r="WRS110" s="117"/>
      <c r="WRT110" s="117"/>
      <c r="WRU110" s="117"/>
      <c r="WRV110" s="117"/>
      <c r="WRW110" s="117"/>
      <c r="WRX110" s="117"/>
      <c r="WRY110" s="117"/>
      <c r="WRZ110" s="117"/>
      <c r="WSA110" s="117"/>
      <c r="WSB110" s="117"/>
      <c r="WSC110" s="117"/>
      <c r="WSD110" s="117"/>
      <c r="WSE110" s="117"/>
      <c r="WSF110" s="117"/>
      <c r="WSG110" s="117"/>
      <c r="WSH110" s="117"/>
      <c r="WSI110" s="117"/>
      <c r="WSJ110" s="117"/>
      <c r="WSK110" s="117"/>
      <c r="WSL110" s="117"/>
      <c r="WSM110" s="117"/>
      <c r="WSN110" s="117"/>
      <c r="WSO110" s="117"/>
      <c r="WSP110" s="117"/>
      <c r="WSQ110" s="117"/>
      <c r="WSR110" s="117"/>
      <c r="WSS110" s="117"/>
      <c r="WST110" s="117"/>
      <c r="WSU110" s="117"/>
      <c r="WSV110" s="117"/>
      <c r="WSW110" s="117"/>
      <c r="WSX110" s="117"/>
      <c r="WSY110" s="117"/>
      <c r="WSZ110" s="117"/>
      <c r="WTA110" s="117"/>
      <c r="WTB110" s="117"/>
      <c r="WTC110" s="117"/>
      <c r="WTD110" s="117"/>
      <c r="WTE110" s="117"/>
      <c r="WTF110" s="117"/>
      <c r="WTG110" s="117"/>
      <c r="WTH110" s="117"/>
      <c r="WTI110" s="117"/>
      <c r="WTJ110" s="117"/>
      <c r="WTK110" s="117"/>
      <c r="WTL110" s="117"/>
      <c r="WTM110" s="117"/>
      <c r="WTN110" s="117"/>
      <c r="WTO110" s="117"/>
      <c r="WTP110" s="117"/>
      <c r="WTQ110" s="117"/>
      <c r="WTR110" s="117"/>
      <c r="WTS110" s="117"/>
      <c r="WTT110" s="117"/>
      <c r="WTU110" s="117"/>
      <c r="WTV110" s="117"/>
      <c r="WTW110" s="117"/>
      <c r="WTX110" s="117"/>
      <c r="WTY110" s="117"/>
      <c r="WTZ110" s="117"/>
      <c r="WUA110" s="117"/>
      <c r="WUB110" s="117"/>
      <c r="WUC110" s="117"/>
      <c r="WUD110" s="117"/>
      <c r="WUE110" s="117"/>
      <c r="WUF110" s="117"/>
      <c r="WUG110" s="117"/>
      <c r="WUH110" s="117"/>
      <c r="WUI110" s="117"/>
      <c r="WUJ110" s="117"/>
      <c r="WUK110" s="117"/>
      <c r="WUL110" s="117"/>
      <c r="WUM110" s="117"/>
      <c r="WUN110" s="117"/>
      <c r="WUO110" s="117"/>
      <c r="WUP110" s="117"/>
      <c r="WUQ110" s="117"/>
      <c r="WUR110" s="117"/>
      <c r="WUS110" s="117"/>
      <c r="WUT110" s="117"/>
      <c r="WUU110" s="117"/>
      <c r="WUV110" s="117"/>
      <c r="WUW110" s="117"/>
      <c r="WUX110" s="117"/>
      <c r="WUY110" s="117"/>
      <c r="WUZ110" s="117"/>
      <c r="WVA110" s="117"/>
      <c r="WVB110" s="117"/>
      <c r="WVC110" s="117"/>
      <c r="WVD110" s="117"/>
      <c r="WVE110" s="117"/>
      <c r="WVF110" s="117"/>
      <c r="WVG110" s="117"/>
      <c r="WVH110" s="117"/>
      <c r="WVI110" s="117"/>
      <c r="WVJ110" s="117"/>
      <c r="WVK110" s="117"/>
      <c r="WVL110" s="117"/>
      <c r="WVM110" s="117"/>
      <c r="WVN110" s="117"/>
      <c r="WVO110" s="117"/>
      <c r="WVP110" s="117"/>
      <c r="WVQ110" s="117"/>
      <c r="WVR110" s="117"/>
      <c r="WVS110" s="117"/>
      <c r="WVT110" s="117"/>
      <c r="WVU110" s="117"/>
      <c r="WVV110" s="117"/>
      <c r="WVW110" s="117"/>
      <c r="WVX110" s="117"/>
      <c r="WVY110" s="117"/>
      <c r="WVZ110" s="117"/>
      <c r="WWA110" s="117"/>
      <c r="WWB110" s="117"/>
      <c r="WWC110" s="117"/>
      <c r="WWD110" s="117"/>
      <c r="WWE110" s="117"/>
      <c r="WWF110" s="117"/>
      <c r="WWG110" s="117"/>
      <c r="WWH110" s="117"/>
      <c r="WWI110" s="117"/>
      <c r="WWJ110" s="117"/>
      <c r="WWK110" s="117"/>
      <c r="WWL110" s="117"/>
      <c r="WWM110" s="117"/>
      <c r="WWN110" s="117"/>
      <c r="WWO110" s="117"/>
      <c r="WWP110" s="117"/>
      <c r="WWQ110" s="117"/>
      <c r="WWR110" s="117"/>
      <c r="WWS110" s="117"/>
      <c r="WWT110" s="117"/>
      <c r="WWU110" s="117"/>
      <c r="WWV110" s="117"/>
      <c r="WWW110" s="117"/>
      <c r="WWX110" s="117"/>
      <c r="WWY110" s="117"/>
      <c r="WWZ110" s="117"/>
      <c r="WXA110" s="117"/>
      <c r="WXB110" s="117"/>
      <c r="WXC110" s="117"/>
      <c r="WXD110" s="117"/>
      <c r="WXE110" s="117"/>
      <c r="WXF110" s="117"/>
      <c r="WXG110" s="117"/>
      <c r="WXH110" s="117"/>
      <c r="WXI110" s="117"/>
      <c r="WXJ110" s="117"/>
      <c r="WXK110" s="117"/>
      <c r="WXL110" s="117"/>
      <c r="WXM110" s="117"/>
      <c r="WXN110" s="117"/>
      <c r="WXO110" s="117"/>
      <c r="WXP110" s="117"/>
      <c r="WXQ110" s="117"/>
      <c r="WXR110" s="117"/>
      <c r="WXS110" s="117"/>
      <c r="WXT110" s="117"/>
      <c r="WXU110" s="117"/>
      <c r="WXV110" s="117"/>
      <c r="WXW110" s="117"/>
      <c r="WXX110" s="117"/>
      <c r="WXY110" s="117"/>
      <c r="WXZ110" s="117"/>
      <c r="WYA110" s="117"/>
      <c r="WYB110" s="117"/>
      <c r="WYC110" s="117"/>
      <c r="WYD110" s="117"/>
      <c r="WYE110" s="117"/>
      <c r="WYF110" s="117"/>
      <c r="WYG110" s="117"/>
      <c r="WYH110" s="117"/>
      <c r="WYI110" s="117"/>
      <c r="WYJ110" s="117"/>
      <c r="WYK110" s="117"/>
      <c r="WYL110" s="117"/>
      <c r="WYM110" s="117"/>
      <c r="WYN110" s="117"/>
      <c r="WYO110" s="117"/>
      <c r="WYP110" s="117"/>
      <c r="WYQ110" s="117"/>
      <c r="WYR110" s="117"/>
      <c r="WYS110" s="117"/>
      <c r="WYT110" s="117"/>
      <c r="WYU110" s="117"/>
      <c r="WYV110" s="117"/>
      <c r="WYW110" s="117"/>
      <c r="WYX110" s="117"/>
      <c r="WYY110" s="117"/>
      <c r="WYZ110" s="117"/>
      <c r="WZA110" s="117"/>
      <c r="WZB110" s="117"/>
      <c r="WZC110" s="117"/>
      <c r="WZD110" s="117"/>
      <c r="WZE110" s="117"/>
      <c r="WZF110" s="117"/>
      <c r="WZG110" s="117"/>
      <c r="WZH110" s="117"/>
      <c r="WZI110" s="117"/>
      <c r="WZJ110" s="117"/>
      <c r="WZK110" s="117"/>
      <c r="WZL110" s="117"/>
      <c r="WZM110" s="117"/>
      <c r="WZN110" s="117"/>
      <c r="WZO110" s="117"/>
      <c r="WZP110" s="117"/>
      <c r="WZQ110" s="117"/>
      <c r="WZR110" s="117"/>
      <c r="WZS110" s="117"/>
      <c r="WZT110" s="117"/>
      <c r="WZU110" s="117"/>
      <c r="WZV110" s="117"/>
      <c r="WZW110" s="117"/>
      <c r="WZX110" s="117"/>
      <c r="WZY110" s="117"/>
      <c r="WZZ110" s="117"/>
      <c r="XAA110" s="117"/>
      <c r="XAB110" s="117"/>
      <c r="XAC110" s="117"/>
      <c r="XAD110" s="117"/>
      <c r="XAE110" s="117"/>
      <c r="XAF110" s="117"/>
      <c r="XAG110" s="117"/>
      <c r="XAH110" s="117"/>
      <c r="XAI110" s="117"/>
      <c r="XAJ110" s="117"/>
      <c r="XAK110" s="117"/>
      <c r="XAL110" s="117"/>
      <c r="XAM110" s="117"/>
      <c r="XAN110" s="117"/>
      <c r="XAO110" s="117"/>
      <c r="XAP110" s="117"/>
      <c r="XAQ110" s="117"/>
      <c r="XAR110" s="117"/>
      <c r="XAS110" s="117"/>
      <c r="XAT110" s="117"/>
      <c r="XAU110" s="117"/>
      <c r="XAV110" s="117"/>
      <c r="XAW110" s="117"/>
      <c r="XAX110" s="117"/>
      <c r="XAY110" s="117"/>
      <c r="XAZ110" s="117"/>
      <c r="XBA110" s="117"/>
      <c r="XBB110" s="117"/>
      <c r="XBC110" s="117"/>
      <c r="XBD110" s="117"/>
      <c r="XBE110" s="117"/>
      <c r="XBF110" s="117"/>
      <c r="XBG110" s="117"/>
      <c r="XBH110" s="117"/>
      <c r="XBI110" s="117"/>
      <c r="XBJ110" s="117"/>
      <c r="XBK110" s="117"/>
      <c r="XBL110" s="117"/>
      <c r="XBM110" s="117"/>
      <c r="XBN110" s="117"/>
      <c r="XBO110" s="117"/>
      <c r="XBP110" s="117"/>
      <c r="XBQ110" s="117"/>
      <c r="XBR110" s="117"/>
      <c r="XBS110" s="117"/>
      <c r="XBT110" s="117"/>
      <c r="XBU110" s="117"/>
      <c r="XBV110" s="117"/>
      <c r="XBW110" s="117"/>
      <c r="XBX110" s="117"/>
      <c r="XBY110" s="117"/>
      <c r="XBZ110" s="117"/>
      <c r="XCA110" s="117"/>
      <c r="XCB110" s="117"/>
      <c r="XCC110" s="117"/>
      <c r="XCD110" s="117"/>
      <c r="XCE110" s="117"/>
      <c r="XCF110" s="117"/>
      <c r="XCG110" s="117"/>
      <c r="XCH110" s="117"/>
      <c r="XCI110" s="117"/>
      <c r="XCJ110" s="117"/>
      <c r="XCK110" s="117"/>
      <c r="XCL110" s="117"/>
      <c r="XCM110" s="117"/>
      <c r="XCN110" s="117"/>
      <c r="XCO110" s="117"/>
      <c r="XCP110" s="117"/>
      <c r="XCQ110" s="117"/>
      <c r="XCR110" s="117"/>
      <c r="XCS110" s="117"/>
      <c r="XCT110" s="117"/>
      <c r="XCU110" s="117"/>
      <c r="XCV110" s="117"/>
      <c r="XCW110" s="117"/>
      <c r="XCX110" s="117"/>
      <c r="XCY110" s="117"/>
      <c r="XCZ110" s="117"/>
      <c r="XDA110" s="117"/>
      <c r="XDB110" s="117"/>
      <c r="XDC110" s="117"/>
      <c r="XDD110" s="117"/>
      <c r="XDE110" s="117"/>
      <c r="XDF110" s="117"/>
      <c r="XDG110" s="117"/>
      <c r="XDH110" s="117"/>
      <c r="XDI110" s="117"/>
      <c r="XDJ110" s="117"/>
      <c r="XDK110" s="117"/>
      <c r="XDL110" s="117"/>
      <c r="XDM110" s="117"/>
      <c r="XDN110" s="117"/>
      <c r="XDO110" s="117"/>
      <c r="XDP110" s="117"/>
      <c r="XDQ110" s="117"/>
      <c r="XDR110" s="117"/>
      <c r="XDS110" s="117"/>
      <c r="XDT110" s="117"/>
      <c r="XDU110" s="117"/>
      <c r="XDV110" s="117"/>
      <c r="XDW110" s="117"/>
      <c r="XDX110" s="117"/>
      <c r="XDY110" s="117"/>
      <c r="XDZ110" s="117"/>
      <c r="XEA110" s="117"/>
      <c r="XEB110" s="117"/>
      <c r="XEC110" s="117"/>
      <c r="XED110" s="117"/>
      <c r="XEE110" s="117"/>
      <c r="XEF110" s="117"/>
      <c r="XEG110" s="117"/>
      <c r="XEH110" s="117"/>
      <c r="XEI110" s="117"/>
      <c r="XEJ110" s="117"/>
      <c r="XEK110" s="117"/>
      <c r="XEL110" s="117"/>
      <c r="XEM110" s="117"/>
      <c r="XEN110" s="117"/>
      <c r="XEO110" s="117"/>
      <c r="XEP110" s="117"/>
      <c r="XEQ110" s="117"/>
      <c r="XER110" s="117"/>
      <c r="XES110" s="117"/>
      <c r="XET110" s="117"/>
      <c r="XEU110" s="117"/>
      <c r="XEV110" s="117"/>
      <c r="XEW110" s="117"/>
      <c r="XEX110" s="117"/>
      <c r="XEY110" s="117"/>
      <c r="XEZ110" s="117"/>
      <c r="XFA110" s="117"/>
      <c r="XFB110" s="117"/>
      <c r="XFC110" s="117"/>
      <c r="XFD110" s="117"/>
    </row>
    <row r="111" spans="2:16384" ht="15" thickBot="1">
      <c r="B111" s="5"/>
      <c r="C111" s="119" t="s">
        <v>144</v>
      </c>
      <c r="D111" s="120"/>
      <c r="E111" s="120"/>
      <c r="F111" s="120"/>
      <c r="G111" s="120"/>
      <c r="H111" s="120"/>
      <c r="I111" s="120"/>
      <c r="J111" s="120"/>
      <c r="K111" s="121"/>
      <c r="L111" s="364">
        <v>0</v>
      </c>
      <c r="M111" s="365"/>
      <c r="N111" s="365"/>
      <c r="O111" s="365"/>
      <c r="P111" s="365"/>
      <c r="Q111" s="365"/>
      <c r="R111" s="365"/>
      <c r="S111" s="122"/>
      <c r="T111" s="6"/>
      <c r="V111" s="81"/>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c r="CS111" s="123"/>
      <c r="CT111" s="123"/>
      <c r="CU111" s="123"/>
      <c r="CV111" s="123"/>
      <c r="CW111" s="123"/>
      <c r="CX111" s="123"/>
      <c r="CY111" s="123"/>
      <c r="CZ111" s="123"/>
      <c r="DA111" s="123"/>
      <c r="DB111" s="123"/>
      <c r="DC111" s="123"/>
      <c r="DD111" s="123"/>
      <c r="DE111" s="123"/>
      <c r="DF111" s="123"/>
      <c r="DG111" s="123"/>
      <c r="DH111" s="123"/>
      <c r="DI111" s="123"/>
      <c r="DJ111" s="123"/>
      <c r="DK111" s="123"/>
      <c r="DL111" s="123"/>
      <c r="DM111" s="123"/>
      <c r="DN111" s="123"/>
      <c r="DO111" s="123"/>
      <c r="DP111" s="123"/>
      <c r="DQ111" s="123"/>
      <c r="DR111" s="123"/>
      <c r="DS111" s="123"/>
      <c r="DT111" s="123"/>
      <c r="DU111" s="123"/>
      <c r="DV111" s="123"/>
      <c r="DW111" s="123"/>
      <c r="DX111" s="123"/>
      <c r="DY111" s="123"/>
      <c r="DZ111" s="123"/>
      <c r="EA111" s="123"/>
      <c r="EB111" s="123"/>
      <c r="EC111" s="123"/>
      <c r="ED111" s="123"/>
      <c r="EE111" s="123"/>
      <c r="EF111" s="123"/>
      <c r="EG111" s="123"/>
      <c r="EH111" s="123"/>
      <c r="EI111" s="123"/>
      <c r="EJ111" s="123"/>
      <c r="EK111" s="123"/>
      <c r="EL111" s="123"/>
      <c r="EM111" s="123"/>
      <c r="EN111" s="123"/>
      <c r="EO111" s="123"/>
      <c r="EP111" s="123"/>
      <c r="EQ111" s="123"/>
      <c r="ER111" s="123"/>
      <c r="ES111" s="123"/>
      <c r="ET111" s="123"/>
      <c r="EU111" s="123"/>
      <c r="EV111" s="123"/>
      <c r="EW111" s="123"/>
      <c r="EX111" s="123"/>
      <c r="EY111" s="123"/>
      <c r="EZ111" s="123"/>
      <c r="FA111" s="123"/>
      <c r="FB111" s="123"/>
      <c r="FC111" s="123"/>
      <c r="FD111" s="123"/>
      <c r="FE111" s="123"/>
      <c r="FF111" s="123"/>
      <c r="FG111" s="123"/>
      <c r="FH111" s="123"/>
      <c r="FI111" s="123"/>
      <c r="FJ111" s="123"/>
      <c r="FK111" s="123"/>
      <c r="FL111" s="123"/>
      <c r="FM111" s="123"/>
      <c r="FN111" s="123"/>
      <c r="FO111" s="123"/>
      <c r="FP111" s="123"/>
      <c r="FQ111" s="123"/>
      <c r="FR111" s="123"/>
      <c r="FS111" s="123"/>
      <c r="FT111" s="123"/>
      <c r="FU111" s="123"/>
      <c r="FV111" s="123"/>
      <c r="FW111" s="123"/>
      <c r="FX111" s="123"/>
      <c r="FY111" s="123"/>
      <c r="FZ111" s="123"/>
      <c r="GA111" s="123"/>
      <c r="GB111" s="123"/>
      <c r="GC111" s="123"/>
      <c r="GD111" s="123"/>
      <c r="GE111" s="123"/>
      <c r="GF111" s="123"/>
      <c r="GG111" s="123"/>
      <c r="GH111" s="123"/>
      <c r="GI111" s="123"/>
      <c r="GJ111" s="123"/>
      <c r="GK111" s="123"/>
      <c r="GL111" s="123"/>
      <c r="GM111" s="123"/>
      <c r="GN111" s="123"/>
      <c r="GO111" s="123"/>
      <c r="GP111" s="123"/>
      <c r="GQ111" s="123"/>
      <c r="GR111" s="123"/>
      <c r="GS111" s="123"/>
      <c r="GT111" s="123"/>
      <c r="GU111" s="123"/>
      <c r="GV111" s="123"/>
      <c r="GW111" s="123"/>
      <c r="GX111" s="123"/>
      <c r="GY111" s="123"/>
      <c r="GZ111" s="123"/>
      <c r="HA111" s="123"/>
      <c r="HB111" s="123"/>
      <c r="HC111" s="123"/>
      <c r="HD111" s="123"/>
      <c r="HE111" s="123"/>
      <c r="HF111" s="123"/>
      <c r="HG111" s="123"/>
      <c r="HH111" s="123"/>
      <c r="HI111" s="123"/>
      <c r="HJ111" s="123"/>
      <c r="HK111" s="123"/>
      <c r="HL111" s="123"/>
      <c r="HM111" s="123"/>
      <c r="HN111" s="123"/>
      <c r="HO111" s="123"/>
      <c r="HP111" s="123"/>
      <c r="HQ111" s="123"/>
      <c r="HR111" s="123"/>
      <c r="HS111" s="123"/>
      <c r="HT111" s="123"/>
      <c r="HU111" s="123"/>
      <c r="HV111" s="123"/>
      <c r="HW111" s="123"/>
      <c r="HX111" s="123"/>
      <c r="HY111" s="123"/>
      <c r="HZ111" s="123"/>
      <c r="IA111" s="123"/>
      <c r="IB111" s="123"/>
      <c r="IC111" s="123"/>
      <c r="ID111" s="123"/>
      <c r="IE111" s="123"/>
      <c r="IF111" s="123"/>
      <c r="IG111" s="123"/>
      <c r="IH111" s="123"/>
      <c r="II111" s="123"/>
      <c r="IJ111" s="123"/>
      <c r="IK111" s="123"/>
      <c r="IL111" s="123"/>
      <c r="IM111" s="123"/>
      <c r="IN111" s="123"/>
      <c r="IO111" s="123"/>
      <c r="IP111" s="123"/>
      <c r="IQ111" s="123"/>
      <c r="IR111" s="123"/>
      <c r="IS111" s="123"/>
      <c r="IT111" s="123"/>
      <c r="IU111" s="123"/>
      <c r="IV111" s="123"/>
      <c r="IW111" s="123"/>
      <c r="IX111" s="123"/>
      <c r="IY111" s="123"/>
      <c r="IZ111" s="123"/>
      <c r="JA111" s="123"/>
      <c r="JB111" s="123"/>
      <c r="JC111" s="123"/>
      <c r="JD111" s="123"/>
      <c r="JE111" s="123"/>
      <c r="JF111" s="123"/>
      <c r="JG111" s="123"/>
      <c r="JH111" s="123"/>
      <c r="JI111" s="123"/>
      <c r="JJ111" s="123"/>
      <c r="JK111" s="123"/>
      <c r="JL111" s="123"/>
      <c r="JM111" s="123"/>
      <c r="JN111" s="123"/>
      <c r="JO111" s="123"/>
      <c r="JP111" s="123"/>
      <c r="JQ111" s="123"/>
      <c r="JR111" s="123"/>
      <c r="JS111" s="123"/>
      <c r="JT111" s="123"/>
      <c r="JU111" s="123"/>
      <c r="JV111" s="123"/>
      <c r="JW111" s="123"/>
      <c r="JX111" s="123"/>
      <c r="JY111" s="123"/>
      <c r="JZ111" s="123"/>
      <c r="KA111" s="123"/>
      <c r="KB111" s="123"/>
      <c r="KC111" s="123"/>
      <c r="KD111" s="123"/>
      <c r="KE111" s="123"/>
      <c r="KF111" s="123"/>
      <c r="KG111" s="123"/>
      <c r="KH111" s="123"/>
      <c r="KI111" s="123"/>
      <c r="KJ111" s="123"/>
      <c r="KK111" s="123"/>
      <c r="KL111" s="123"/>
      <c r="KM111" s="123"/>
      <c r="KN111" s="123"/>
      <c r="KO111" s="123"/>
      <c r="KP111" s="123"/>
      <c r="KQ111" s="123"/>
      <c r="KR111" s="123"/>
      <c r="KS111" s="123"/>
      <c r="KT111" s="123"/>
      <c r="KU111" s="123"/>
      <c r="KV111" s="123"/>
      <c r="KW111" s="123"/>
      <c r="KX111" s="123"/>
      <c r="KY111" s="123"/>
      <c r="KZ111" s="123"/>
      <c r="LA111" s="123"/>
      <c r="LB111" s="123"/>
      <c r="LC111" s="123"/>
      <c r="LD111" s="123"/>
      <c r="LE111" s="123"/>
      <c r="LF111" s="123"/>
      <c r="LG111" s="123"/>
      <c r="LH111" s="123"/>
      <c r="LI111" s="123"/>
      <c r="LJ111" s="123"/>
      <c r="LK111" s="123"/>
      <c r="LL111" s="123"/>
      <c r="LM111" s="123"/>
      <c r="LN111" s="123"/>
      <c r="LO111" s="123"/>
      <c r="LP111" s="123"/>
      <c r="LQ111" s="123"/>
      <c r="LR111" s="123"/>
      <c r="LS111" s="123"/>
      <c r="LT111" s="123"/>
      <c r="LU111" s="123"/>
      <c r="LV111" s="123"/>
      <c r="LW111" s="123"/>
      <c r="LX111" s="123"/>
      <c r="LY111" s="123"/>
      <c r="LZ111" s="123"/>
      <c r="MA111" s="123"/>
      <c r="MB111" s="123"/>
      <c r="MC111" s="123"/>
      <c r="MD111" s="123"/>
      <c r="ME111" s="123"/>
      <c r="MF111" s="123"/>
      <c r="MG111" s="123"/>
      <c r="MH111" s="123"/>
      <c r="MI111" s="123"/>
      <c r="MJ111" s="123"/>
      <c r="MK111" s="123"/>
      <c r="ML111" s="123"/>
      <c r="MM111" s="123"/>
      <c r="MN111" s="123"/>
      <c r="MO111" s="123"/>
      <c r="MP111" s="123"/>
      <c r="MQ111" s="123"/>
      <c r="MR111" s="123"/>
      <c r="MS111" s="123"/>
      <c r="MT111" s="123"/>
      <c r="MU111" s="123"/>
      <c r="MV111" s="123"/>
      <c r="MW111" s="123"/>
      <c r="MX111" s="123"/>
      <c r="MY111" s="123"/>
      <c r="MZ111" s="123"/>
      <c r="NA111" s="123"/>
      <c r="NB111" s="123"/>
      <c r="NC111" s="123"/>
      <c r="ND111" s="123"/>
      <c r="NE111" s="123"/>
      <c r="NF111" s="123"/>
      <c r="NG111" s="123"/>
      <c r="NH111" s="123"/>
      <c r="NI111" s="123"/>
      <c r="NJ111" s="123"/>
      <c r="NK111" s="123"/>
      <c r="NL111" s="123"/>
      <c r="NM111" s="123"/>
      <c r="NN111" s="123"/>
      <c r="NO111" s="123"/>
      <c r="NP111" s="123"/>
      <c r="NQ111" s="123"/>
      <c r="NR111" s="123"/>
      <c r="NS111" s="123"/>
      <c r="NT111" s="123"/>
      <c r="NU111" s="123"/>
      <c r="NV111" s="123"/>
      <c r="NW111" s="123"/>
      <c r="NX111" s="123"/>
      <c r="NY111" s="123"/>
      <c r="NZ111" s="123"/>
      <c r="OA111" s="123"/>
      <c r="OB111" s="123"/>
      <c r="OC111" s="123"/>
      <c r="OD111" s="123"/>
      <c r="OE111" s="123"/>
      <c r="OF111" s="123"/>
      <c r="OG111" s="123"/>
      <c r="OH111" s="123"/>
      <c r="OI111" s="123"/>
      <c r="OJ111" s="123"/>
      <c r="OK111" s="123"/>
      <c r="OL111" s="123"/>
      <c r="OM111" s="123"/>
      <c r="ON111" s="123"/>
      <c r="OO111" s="123"/>
      <c r="OP111" s="123"/>
      <c r="OQ111" s="123"/>
      <c r="OR111" s="123"/>
      <c r="OS111" s="123"/>
      <c r="OT111" s="123"/>
      <c r="OU111" s="123"/>
      <c r="OV111" s="123"/>
      <c r="OW111" s="123"/>
      <c r="OX111" s="123"/>
      <c r="OY111" s="123"/>
      <c r="OZ111" s="123"/>
      <c r="PA111" s="123"/>
      <c r="PB111" s="123"/>
      <c r="PC111" s="123"/>
      <c r="PD111" s="123"/>
      <c r="PE111" s="123"/>
      <c r="PF111" s="123"/>
      <c r="PG111" s="123"/>
      <c r="PH111" s="123"/>
      <c r="PI111" s="123"/>
      <c r="PJ111" s="123"/>
      <c r="PK111" s="123"/>
      <c r="PL111" s="123"/>
      <c r="PM111" s="123"/>
      <c r="PN111" s="123"/>
      <c r="PO111" s="123"/>
      <c r="PP111" s="123"/>
      <c r="PQ111" s="123"/>
      <c r="PR111" s="123"/>
      <c r="PS111" s="123"/>
      <c r="PT111" s="123"/>
      <c r="PU111" s="123"/>
      <c r="PV111" s="123"/>
      <c r="PW111" s="123"/>
      <c r="PX111" s="123"/>
      <c r="PY111" s="123"/>
      <c r="PZ111" s="123"/>
      <c r="QA111" s="123"/>
      <c r="QB111" s="123"/>
      <c r="QC111" s="123"/>
      <c r="QD111" s="123"/>
      <c r="QE111" s="123"/>
      <c r="QF111" s="123"/>
      <c r="QG111" s="123"/>
      <c r="QH111" s="123"/>
      <c r="QI111" s="123"/>
      <c r="QJ111" s="123"/>
      <c r="QK111" s="123"/>
      <c r="QL111" s="123"/>
      <c r="QM111" s="123"/>
      <c r="QN111" s="123"/>
      <c r="QO111" s="123"/>
      <c r="QP111" s="123"/>
      <c r="QQ111" s="123"/>
      <c r="QR111" s="123"/>
      <c r="QS111" s="123"/>
      <c r="QT111" s="123"/>
      <c r="QU111" s="123"/>
      <c r="QV111" s="123"/>
      <c r="QW111" s="123"/>
      <c r="QX111" s="123"/>
      <c r="QY111" s="123"/>
      <c r="QZ111" s="123"/>
      <c r="RA111" s="123"/>
      <c r="RB111" s="123"/>
      <c r="RC111" s="123"/>
      <c r="RD111" s="123"/>
      <c r="RE111" s="123"/>
      <c r="RF111" s="123"/>
      <c r="RG111" s="123"/>
      <c r="RH111" s="123"/>
      <c r="RI111" s="123"/>
      <c r="RJ111" s="123"/>
      <c r="RK111" s="123"/>
      <c r="RL111" s="123"/>
      <c r="RM111" s="123"/>
      <c r="RN111" s="123"/>
      <c r="RO111" s="123"/>
      <c r="RP111" s="123"/>
      <c r="RQ111" s="123"/>
      <c r="RR111" s="123"/>
      <c r="RS111" s="123"/>
      <c r="RT111" s="123"/>
      <c r="RU111" s="123"/>
      <c r="RV111" s="123"/>
      <c r="RW111" s="123"/>
      <c r="RX111" s="123"/>
      <c r="RY111" s="123"/>
      <c r="RZ111" s="123"/>
      <c r="SA111" s="123"/>
      <c r="SB111" s="123"/>
      <c r="SC111" s="123"/>
      <c r="SD111" s="123"/>
      <c r="SE111" s="123"/>
      <c r="SF111" s="123"/>
      <c r="SG111" s="123"/>
      <c r="SH111" s="123"/>
      <c r="SI111" s="123"/>
      <c r="SJ111" s="123"/>
      <c r="SK111" s="123"/>
      <c r="SL111" s="123"/>
      <c r="SM111" s="123"/>
      <c r="SN111" s="123"/>
      <c r="SO111" s="123"/>
      <c r="SP111" s="123"/>
      <c r="SQ111" s="123"/>
      <c r="SR111" s="123"/>
      <c r="SS111" s="123"/>
      <c r="ST111" s="123"/>
      <c r="SU111" s="123"/>
      <c r="SV111" s="123"/>
      <c r="SW111" s="123"/>
      <c r="SX111" s="123"/>
      <c r="SY111" s="123"/>
      <c r="SZ111" s="123"/>
      <c r="TA111" s="123"/>
      <c r="TB111" s="123"/>
      <c r="TC111" s="123"/>
      <c r="TD111" s="123"/>
      <c r="TE111" s="123"/>
      <c r="TF111" s="123"/>
      <c r="TG111" s="123"/>
      <c r="TH111" s="123"/>
      <c r="TI111" s="123"/>
      <c r="TJ111" s="123"/>
      <c r="TK111" s="123"/>
      <c r="TL111" s="123"/>
      <c r="TM111" s="123"/>
      <c r="TN111" s="123"/>
      <c r="TO111" s="123"/>
      <c r="TP111" s="123"/>
      <c r="TQ111" s="123"/>
      <c r="TR111" s="123"/>
      <c r="TS111" s="123"/>
      <c r="TT111" s="123"/>
      <c r="TU111" s="123"/>
      <c r="TV111" s="123"/>
      <c r="TW111" s="123"/>
      <c r="TX111" s="123"/>
      <c r="TY111" s="123"/>
      <c r="TZ111" s="123"/>
      <c r="UA111" s="123"/>
      <c r="UB111" s="123"/>
      <c r="UC111" s="123"/>
      <c r="UD111" s="123"/>
      <c r="UE111" s="123"/>
      <c r="UF111" s="123"/>
      <c r="UG111" s="123"/>
      <c r="UH111" s="123"/>
      <c r="UI111" s="123"/>
      <c r="UJ111" s="123"/>
      <c r="UK111" s="123"/>
      <c r="UL111" s="123"/>
      <c r="UM111" s="123"/>
      <c r="UN111" s="123"/>
      <c r="UO111" s="123"/>
      <c r="UP111" s="123"/>
      <c r="UQ111" s="123"/>
      <c r="UR111" s="123"/>
      <c r="US111" s="123"/>
      <c r="UT111" s="123"/>
      <c r="UU111" s="123"/>
      <c r="UV111" s="123"/>
      <c r="UW111" s="123"/>
      <c r="UX111" s="123"/>
      <c r="UY111" s="123"/>
      <c r="UZ111" s="123"/>
      <c r="VA111" s="123"/>
      <c r="VB111" s="123"/>
      <c r="VC111" s="123"/>
      <c r="VD111" s="123"/>
      <c r="VE111" s="123"/>
      <c r="VF111" s="123"/>
      <c r="VG111" s="123"/>
      <c r="VH111" s="123"/>
      <c r="VI111" s="123"/>
      <c r="VJ111" s="123"/>
      <c r="VK111" s="123"/>
      <c r="VL111" s="123"/>
      <c r="VM111" s="123"/>
      <c r="VN111" s="123"/>
      <c r="VO111" s="123"/>
      <c r="VP111" s="123"/>
      <c r="VQ111" s="123"/>
      <c r="VR111" s="123"/>
      <c r="VS111" s="123"/>
      <c r="VT111" s="123"/>
      <c r="VU111" s="123"/>
      <c r="VV111" s="123"/>
      <c r="VW111" s="123"/>
      <c r="VX111" s="123"/>
      <c r="VY111" s="123"/>
      <c r="VZ111" s="123"/>
      <c r="WA111" s="123"/>
      <c r="WB111" s="123"/>
      <c r="WC111" s="123"/>
      <c r="WD111" s="123"/>
      <c r="WE111" s="123"/>
      <c r="WF111" s="123"/>
      <c r="WG111" s="123"/>
      <c r="WH111" s="123"/>
      <c r="WI111" s="123"/>
      <c r="WJ111" s="123"/>
      <c r="WK111" s="123"/>
      <c r="WL111" s="123"/>
      <c r="WM111" s="123"/>
      <c r="WN111" s="123"/>
      <c r="WO111" s="123"/>
      <c r="WP111" s="123"/>
      <c r="WQ111" s="123"/>
      <c r="WR111" s="123"/>
      <c r="WS111" s="123"/>
      <c r="WT111" s="123"/>
      <c r="WU111" s="123"/>
      <c r="WV111" s="123"/>
      <c r="WW111" s="123"/>
      <c r="WX111" s="123"/>
      <c r="WY111" s="123"/>
      <c r="WZ111" s="123"/>
      <c r="XA111" s="123"/>
      <c r="XB111" s="123"/>
      <c r="XC111" s="123"/>
      <c r="XD111" s="123"/>
      <c r="XE111" s="123"/>
      <c r="XF111" s="123"/>
      <c r="XG111" s="123"/>
      <c r="XH111" s="123"/>
      <c r="XI111" s="123"/>
      <c r="XJ111" s="123"/>
      <c r="XK111" s="123"/>
      <c r="XL111" s="123"/>
      <c r="XM111" s="123"/>
      <c r="XN111" s="123"/>
      <c r="XO111" s="123"/>
      <c r="XP111" s="123"/>
      <c r="XQ111" s="123"/>
      <c r="XR111" s="123"/>
      <c r="XS111" s="123"/>
      <c r="XT111" s="123"/>
      <c r="XU111" s="123"/>
      <c r="XV111" s="123"/>
      <c r="XW111" s="123"/>
      <c r="XX111" s="123"/>
      <c r="XY111" s="123"/>
      <c r="XZ111" s="123"/>
      <c r="YA111" s="123"/>
      <c r="YB111" s="123"/>
      <c r="YC111" s="123"/>
      <c r="YD111" s="123"/>
      <c r="YE111" s="123"/>
      <c r="YF111" s="123"/>
      <c r="YG111" s="123"/>
      <c r="YH111" s="123"/>
      <c r="YI111" s="123"/>
      <c r="YJ111" s="123"/>
      <c r="YK111" s="123"/>
      <c r="YL111" s="123"/>
      <c r="YM111" s="123"/>
      <c r="YN111" s="123"/>
      <c r="YO111" s="123"/>
      <c r="YP111" s="123"/>
      <c r="YQ111" s="123"/>
      <c r="YR111" s="123"/>
      <c r="YS111" s="123"/>
      <c r="YT111" s="123"/>
      <c r="YU111" s="123"/>
      <c r="YV111" s="123"/>
      <c r="YW111" s="123"/>
      <c r="YX111" s="123"/>
      <c r="YY111" s="123"/>
      <c r="YZ111" s="123"/>
      <c r="ZA111" s="123"/>
      <c r="ZB111" s="123"/>
      <c r="ZC111" s="123"/>
      <c r="ZD111" s="123"/>
      <c r="ZE111" s="123"/>
      <c r="ZF111" s="123"/>
      <c r="ZG111" s="123"/>
      <c r="ZH111" s="123"/>
      <c r="ZI111" s="123"/>
      <c r="ZJ111" s="123"/>
      <c r="ZK111" s="123"/>
      <c r="ZL111" s="123"/>
      <c r="ZM111" s="123"/>
      <c r="ZN111" s="123"/>
      <c r="ZO111" s="123"/>
      <c r="ZP111" s="123"/>
      <c r="ZQ111" s="123"/>
      <c r="ZR111" s="123"/>
      <c r="ZS111" s="123"/>
      <c r="ZT111" s="123"/>
      <c r="ZU111" s="123"/>
      <c r="ZV111" s="123"/>
      <c r="ZW111" s="123"/>
      <c r="ZX111" s="123"/>
      <c r="ZY111" s="123"/>
      <c r="ZZ111" s="123"/>
      <c r="AAA111" s="123"/>
      <c r="AAB111" s="123"/>
      <c r="AAC111" s="123"/>
      <c r="AAD111" s="123"/>
      <c r="AAE111" s="123"/>
      <c r="AAF111" s="123"/>
      <c r="AAG111" s="123"/>
      <c r="AAH111" s="123"/>
      <c r="AAI111" s="123"/>
      <c r="AAJ111" s="123"/>
      <c r="AAK111" s="123"/>
      <c r="AAL111" s="123"/>
      <c r="AAM111" s="123"/>
      <c r="AAN111" s="123"/>
      <c r="AAO111" s="123"/>
      <c r="AAP111" s="123"/>
      <c r="AAQ111" s="123"/>
      <c r="AAR111" s="123"/>
      <c r="AAS111" s="123"/>
      <c r="AAT111" s="123"/>
      <c r="AAU111" s="123"/>
      <c r="AAV111" s="123"/>
      <c r="AAW111" s="123"/>
      <c r="AAX111" s="123"/>
      <c r="AAY111" s="123"/>
      <c r="AAZ111" s="123"/>
      <c r="ABA111" s="123"/>
      <c r="ABB111" s="123"/>
      <c r="ABC111" s="123"/>
      <c r="ABD111" s="123"/>
      <c r="ABE111" s="123"/>
      <c r="ABF111" s="123"/>
      <c r="ABG111" s="123"/>
      <c r="ABH111" s="123"/>
      <c r="ABI111" s="123"/>
      <c r="ABJ111" s="123"/>
      <c r="ABK111" s="123"/>
      <c r="ABL111" s="123"/>
      <c r="ABM111" s="123"/>
      <c r="ABN111" s="123"/>
      <c r="ABO111" s="123"/>
      <c r="ABP111" s="123"/>
      <c r="ABQ111" s="123"/>
      <c r="ABR111" s="123"/>
      <c r="ABS111" s="123"/>
      <c r="ABT111" s="123"/>
      <c r="ABU111" s="123"/>
      <c r="ABV111" s="123"/>
      <c r="ABW111" s="123"/>
      <c r="ABX111" s="123"/>
      <c r="ABY111" s="123"/>
      <c r="ABZ111" s="123"/>
      <c r="ACA111" s="123"/>
      <c r="ACB111" s="123"/>
      <c r="ACC111" s="123"/>
      <c r="ACD111" s="123"/>
      <c r="ACE111" s="123"/>
      <c r="ACF111" s="123"/>
      <c r="ACG111" s="123"/>
      <c r="ACH111" s="123"/>
      <c r="ACI111" s="123"/>
      <c r="ACJ111" s="123"/>
      <c r="ACK111" s="123"/>
      <c r="ACL111" s="123"/>
      <c r="ACM111" s="123"/>
      <c r="ACN111" s="123"/>
      <c r="ACO111" s="123"/>
      <c r="ACP111" s="123"/>
      <c r="ACQ111" s="123"/>
      <c r="ACR111" s="123"/>
      <c r="ACS111" s="123"/>
      <c r="ACT111" s="123"/>
      <c r="ACU111" s="123"/>
      <c r="ACV111" s="123"/>
      <c r="ACW111" s="123"/>
      <c r="ACX111" s="123"/>
      <c r="ACY111" s="123"/>
      <c r="ACZ111" s="123"/>
      <c r="ADA111" s="123"/>
      <c r="ADB111" s="123"/>
      <c r="ADC111" s="123"/>
      <c r="ADD111" s="123"/>
      <c r="ADE111" s="123"/>
      <c r="ADF111" s="123"/>
      <c r="ADG111" s="123"/>
      <c r="ADH111" s="123"/>
      <c r="ADI111" s="123"/>
      <c r="ADJ111" s="123"/>
      <c r="ADK111" s="123"/>
      <c r="ADL111" s="123"/>
      <c r="ADM111" s="123"/>
      <c r="ADN111" s="123"/>
      <c r="ADO111" s="123"/>
      <c r="ADP111" s="123"/>
      <c r="ADQ111" s="123"/>
      <c r="ADR111" s="123"/>
      <c r="ADS111" s="123"/>
      <c r="ADT111" s="123"/>
      <c r="ADU111" s="123"/>
      <c r="ADV111" s="123"/>
      <c r="ADW111" s="123"/>
      <c r="ADX111" s="123"/>
      <c r="ADY111" s="123"/>
      <c r="ADZ111" s="123"/>
      <c r="AEA111" s="123"/>
      <c r="AEB111" s="123"/>
      <c r="AEC111" s="123"/>
      <c r="AED111" s="123"/>
      <c r="AEE111" s="123"/>
      <c r="AEF111" s="123"/>
      <c r="AEG111" s="123"/>
      <c r="AEH111" s="123"/>
      <c r="AEI111" s="123"/>
      <c r="AEJ111" s="123"/>
      <c r="AEK111" s="123"/>
      <c r="AEL111" s="123"/>
      <c r="AEM111" s="123"/>
      <c r="AEN111" s="123"/>
      <c r="AEO111" s="123"/>
      <c r="AEP111" s="123"/>
      <c r="AEQ111" s="123"/>
      <c r="AER111" s="123"/>
      <c r="AES111" s="123"/>
      <c r="AET111" s="123"/>
      <c r="AEU111" s="123"/>
      <c r="AEV111" s="123"/>
      <c r="AEW111" s="123"/>
      <c r="AEX111" s="123"/>
      <c r="AEY111" s="123"/>
      <c r="AEZ111" s="123"/>
      <c r="AFA111" s="123"/>
      <c r="AFB111" s="123"/>
      <c r="AFC111" s="123"/>
      <c r="AFD111" s="123"/>
      <c r="AFE111" s="123"/>
      <c r="AFF111" s="123"/>
      <c r="AFG111" s="123"/>
      <c r="AFH111" s="123"/>
      <c r="AFI111" s="123"/>
      <c r="AFJ111" s="123"/>
      <c r="AFK111" s="123"/>
      <c r="AFL111" s="123"/>
      <c r="AFM111" s="123"/>
      <c r="AFN111" s="123"/>
      <c r="AFO111" s="123"/>
      <c r="AFP111" s="123"/>
      <c r="AFQ111" s="123"/>
      <c r="AFR111" s="123"/>
      <c r="AFS111" s="123"/>
      <c r="AFT111" s="123"/>
      <c r="AFU111" s="123"/>
      <c r="AFV111" s="123"/>
      <c r="AFW111" s="123"/>
      <c r="AFX111" s="123"/>
      <c r="AFY111" s="123"/>
      <c r="AFZ111" s="123"/>
      <c r="AGA111" s="123"/>
      <c r="AGB111" s="123"/>
      <c r="AGC111" s="123"/>
      <c r="AGD111" s="123"/>
      <c r="AGE111" s="123"/>
      <c r="AGF111" s="123"/>
      <c r="AGG111" s="123"/>
      <c r="AGH111" s="123"/>
      <c r="AGI111" s="123"/>
      <c r="AGJ111" s="123"/>
      <c r="AGK111" s="123"/>
      <c r="AGL111" s="123"/>
      <c r="AGM111" s="123"/>
      <c r="AGN111" s="123"/>
      <c r="AGO111" s="123"/>
      <c r="AGP111" s="123"/>
      <c r="AGQ111" s="123"/>
      <c r="AGR111" s="123"/>
      <c r="AGS111" s="123"/>
      <c r="AGT111" s="123"/>
      <c r="AGU111" s="123"/>
      <c r="AGV111" s="123"/>
      <c r="AGW111" s="123"/>
      <c r="AGX111" s="123"/>
      <c r="AGY111" s="123"/>
      <c r="AGZ111" s="123"/>
      <c r="AHA111" s="123"/>
      <c r="AHB111" s="123"/>
      <c r="AHC111" s="123"/>
      <c r="AHD111" s="123"/>
      <c r="AHE111" s="123"/>
      <c r="AHF111" s="123"/>
      <c r="AHG111" s="123"/>
      <c r="AHH111" s="123"/>
      <c r="AHI111" s="123"/>
      <c r="AHJ111" s="123"/>
      <c r="AHK111" s="123"/>
      <c r="AHL111" s="123"/>
      <c r="AHM111" s="123"/>
      <c r="AHN111" s="123"/>
      <c r="AHO111" s="123"/>
      <c r="AHP111" s="123"/>
      <c r="AHQ111" s="123"/>
      <c r="AHR111" s="123"/>
      <c r="AHS111" s="123"/>
      <c r="AHT111" s="123"/>
      <c r="AHU111" s="123"/>
      <c r="AHV111" s="123"/>
      <c r="AHW111" s="123"/>
      <c r="AHX111" s="123"/>
      <c r="AHY111" s="123"/>
      <c r="AHZ111" s="123"/>
      <c r="AIA111" s="123"/>
      <c r="AIB111" s="123"/>
      <c r="AIC111" s="123"/>
      <c r="AID111" s="123"/>
      <c r="AIE111" s="123"/>
      <c r="AIF111" s="123"/>
      <c r="AIG111" s="123"/>
      <c r="AIH111" s="123"/>
      <c r="AII111" s="123"/>
      <c r="AIJ111" s="123"/>
      <c r="AIK111" s="123"/>
      <c r="AIL111" s="123"/>
      <c r="AIM111" s="123"/>
      <c r="AIN111" s="123"/>
      <c r="AIO111" s="123"/>
      <c r="AIP111" s="123"/>
      <c r="AIQ111" s="123"/>
      <c r="AIR111" s="123"/>
      <c r="AIS111" s="123"/>
      <c r="AIT111" s="123"/>
      <c r="AIU111" s="123"/>
      <c r="AIV111" s="123"/>
      <c r="AIW111" s="123"/>
      <c r="AIX111" s="123"/>
      <c r="AIY111" s="123"/>
      <c r="AIZ111" s="123"/>
      <c r="AJA111" s="123"/>
      <c r="AJB111" s="123"/>
      <c r="AJC111" s="123"/>
      <c r="AJD111" s="123"/>
      <c r="AJE111" s="123"/>
      <c r="AJF111" s="123"/>
      <c r="AJG111" s="123"/>
      <c r="AJH111" s="123"/>
      <c r="AJI111" s="123"/>
      <c r="AJJ111" s="123"/>
      <c r="AJK111" s="123"/>
      <c r="AJL111" s="123"/>
      <c r="AJM111" s="123"/>
      <c r="AJN111" s="123"/>
      <c r="AJO111" s="123"/>
      <c r="AJP111" s="123"/>
      <c r="AJQ111" s="123"/>
      <c r="AJR111" s="123"/>
      <c r="AJS111" s="123"/>
      <c r="AJT111" s="123"/>
      <c r="AJU111" s="123"/>
      <c r="AJV111" s="123"/>
      <c r="AJW111" s="123"/>
      <c r="AJX111" s="123"/>
      <c r="AJY111" s="123"/>
      <c r="AJZ111" s="123"/>
      <c r="AKA111" s="123"/>
      <c r="AKB111" s="123"/>
      <c r="AKC111" s="123"/>
      <c r="AKD111" s="123"/>
      <c r="AKE111" s="123"/>
      <c r="AKF111" s="123"/>
      <c r="AKG111" s="123"/>
      <c r="AKH111" s="123"/>
      <c r="AKI111" s="123"/>
      <c r="AKJ111" s="123"/>
      <c r="AKK111" s="123"/>
      <c r="AKL111" s="123"/>
      <c r="AKM111" s="123"/>
      <c r="AKN111" s="123"/>
      <c r="AKO111" s="123"/>
      <c r="AKP111" s="123"/>
      <c r="AKQ111" s="123"/>
      <c r="AKR111" s="123"/>
      <c r="AKS111" s="123"/>
      <c r="AKT111" s="123"/>
      <c r="AKU111" s="123"/>
      <c r="AKV111" s="123"/>
      <c r="AKW111" s="123"/>
      <c r="AKX111" s="123"/>
      <c r="AKY111" s="123"/>
      <c r="AKZ111" s="123"/>
      <c r="ALA111" s="123"/>
      <c r="ALB111" s="123"/>
      <c r="ALC111" s="123"/>
      <c r="ALD111" s="123"/>
      <c r="ALE111" s="123"/>
      <c r="ALF111" s="123"/>
      <c r="ALG111" s="123"/>
      <c r="ALH111" s="123"/>
      <c r="ALI111" s="123"/>
      <c r="ALJ111" s="123"/>
      <c r="ALK111" s="123"/>
      <c r="ALL111" s="123"/>
      <c r="ALM111" s="123"/>
      <c r="ALN111" s="123"/>
      <c r="ALO111" s="123"/>
      <c r="ALP111" s="123"/>
      <c r="ALQ111" s="123"/>
      <c r="ALR111" s="123"/>
      <c r="ALS111" s="123"/>
      <c r="ALT111" s="123"/>
      <c r="ALU111" s="123"/>
      <c r="ALV111" s="123"/>
      <c r="ALW111" s="123"/>
      <c r="ALX111" s="123"/>
      <c r="ALY111" s="123"/>
      <c r="ALZ111" s="123"/>
      <c r="AMA111" s="123"/>
      <c r="AMB111" s="123"/>
      <c r="AMC111" s="123"/>
      <c r="AMD111" s="123"/>
      <c r="AME111" s="123"/>
      <c r="AMF111" s="123"/>
      <c r="AMG111" s="123"/>
      <c r="AMH111" s="123"/>
      <c r="AMI111" s="123"/>
      <c r="AMJ111" s="123"/>
      <c r="AMK111" s="123"/>
      <c r="AML111" s="123"/>
      <c r="AMM111" s="123"/>
      <c r="AMN111" s="123"/>
      <c r="AMO111" s="123"/>
      <c r="AMP111" s="123"/>
      <c r="AMQ111" s="123"/>
      <c r="AMR111" s="123"/>
      <c r="AMS111" s="123"/>
      <c r="AMT111" s="123"/>
      <c r="AMU111" s="123"/>
      <c r="AMV111" s="123"/>
      <c r="AMW111" s="123"/>
      <c r="AMX111" s="123"/>
      <c r="AMY111" s="123"/>
      <c r="AMZ111" s="123"/>
      <c r="ANA111" s="123"/>
      <c r="ANB111" s="123"/>
      <c r="ANC111" s="123"/>
      <c r="AND111" s="123"/>
      <c r="ANE111" s="123"/>
      <c r="ANF111" s="123"/>
      <c r="ANG111" s="123"/>
      <c r="ANH111" s="123"/>
      <c r="ANI111" s="123"/>
      <c r="ANJ111" s="123"/>
      <c r="ANK111" s="123"/>
      <c r="ANL111" s="123"/>
      <c r="ANM111" s="123"/>
      <c r="ANN111" s="123"/>
      <c r="ANO111" s="123"/>
      <c r="ANP111" s="123"/>
      <c r="ANQ111" s="123"/>
      <c r="ANR111" s="123"/>
      <c r="ANS111" s="123"/>
      <c r="ANT111" s="123"/>
      <c r="ANU111" s="123"/>
      <c r="ANV111" s="123"/>
      <c r="ANW111" s="123"/>
      <c r="ANX111" s="123"/>
      <c r="ANY111" s="123"/>
      <c r="ANZ111" s="123"/>
      <c r="AOA111" s="123"/>
      <c r="AOB111" s="123"/>
      <c r="AOC111" s="123"/>
      <c r="AOD111" s="123"/>
      <c r="AOE111" s="123"/>
      <c r="AOF111" s="123"/>
      <c r="AOG111" s="123"/>
      <c r="AOH111" s="123"/>
      <c r="AOI111" s="123"/>
      <c r="AOJ111" s="123"/>
      <c r="AOK111" s="123"/>
      <c r="AOL111" s="123"/>
      <c r="AOM111" s="123"/>
      <c r="AON111" s="123"/>
      <c r="AOO111" s="123"/>
      <c r="AOP111" s="123"/>
      <c r="AOQ111" s="123"/>
      <c r="AOR111" s="123"/>
      <c r="AOS111" s="123"/>
      <c r="AOT111" s="123"/>
      <c r="AOU111" s="123"/>
      <c r="AOV111" s="123"/>
      <c r="AOW111" s="123"/>
      <c r="AOX111" s="123"/>
      <c r="AOY111" s="123"/>
      <c r="AOZ111" s="123"/>
      <c r="APA111" s="123"/>
      <c r="APB111" s="123"/>
      <c r="APC111" s="123"/>
      <c r="APD111" s="123"/>
      <c r="APE111" s="123"/>
      <c r="APF111" s="123"/>
      <c r="APG111" s="123"/>
      <c r="APH111" s="123"/>
      <c r="API111" s="123"/>
      <c r="APJ111" s="123"/>
      <c r="APK111" s="123"/>
      <c r="APL111" s="123"/>
      <c r="APM111" s="123"/>
      <c r="APN111" s="123"/>
      <c r="APO111" s="123"/>
      <c r="APP111" s="123"/>
      <c r="APQ111" s="123"/>
      <c r="APR111" s="123"/>
      <c r="APS111" s="123"/>
      <c r="APT111" s="123"/>
      <c r="APU111" s="123"/>
      <c r="APV111" s="123"/>
      <c r="APW111" s="123"/>
      <c r="APX111" s="123"/>
      <c r="APY111" s="123"/>
      <c r="APZ111" s="123"/>
      <c r="AQA111" s="123"/>
      <c r="AQB111" s="123"/>
      <c r="AQC111" s="123"/>
      <c r="AQD111" s="123"/>
      <c r="AQE111" s="123"/>
      <c r="AQF111" s="123"/>
      <c r="AQG111" s="123"/>
      <c r="AQH111" s="123"/>
      <c r="AQI111" s="123"/>
      <c r="AQJ111" s="123"/>
      <c r="AQK111" s="123"/>
      <c r="AQL111" s="123"/>
      <c r="AQM111" s="123"/>
      <c r="AQN111" s="123"/>
      <c r="AQO111" s="123"/>
      <c r="AQP111" s="123"/>
      <c r="AQQ111" s="123"/>
      <c r="AQR111" s="123"/>
      <c r="AQS111" s="123"/>
      <c r="AQT111" s="123"/>
      <c r="AQU111" s="123"/>
      <c r="AQV111" s="123"/>
      <c r="AQW111" s="123"/>
      <c r="AQX111" s="123"/>
      <c r="AQY111" s="123"/>
      <c r="AQZ111" s="123"/>
      <c r="ARA111" s="123"/>
      <c r="ARB111" s="123"/>
      <c r="ARC111" s="123"/>
      <c r="ARD111" s="123"/>
      <c r="ARE111" s="123"/>
      <c r="ARF111" s="123"/>
      <c r="ARG111" s="123"/>
      <c r="ARH111" s="123"/>
      <c r="ARI111" s="123"/>
      <c r="ARJ111" s="123"/>
      <c r="ARK111" s="123"/>
      <c r="ARL111" s="123"/>
      <c r="ARM111" s="123"/>
      <c r="ARN111" s="123"/>
      <c r="ARO111" s="123"/>
      <c r="ARP111" s="123"/>
      <c r="ARQ111" s="123"/>
      <c r="ARR111" s="123"/>
      <c r="ARS111" s="123"/>
      <c r="ART111" s="123"/>
      <c r="ARU111" s="123"/>
      <c r="ARV111" s="123"/>
      <c r="ARW111" s="123"/>
      <c r="ARX111" s="123"/>
      <c r="ARY111" s="123"/>
      <c r="ARZ111" s="123"/>
      <c r="ASA111" s="123"/>
      <c r="ASB111" s="123"/>
      <c r="ASC111" s="123"/>
      <c r="ASD111" s="123"/>
      <c r="ASE111" s="123"/>
      <c r="ASF111" s="123"/>
      <c r="ASG111" s="123"/>
      <c r="ASH111" s="123"/>
      <c r="ASI111" s="123"/>
      <c r="ASJ111" s="123"/>
      <c r="ASK111" s="123"/>
      <c r="ASL111" s="123"/>
      <c r="ASM111" s="123"/>
      <c r="ASN111" s="123"/>
      <c r="ASO111" s="123"/>
      <c r="ASP111" s="123"/>
      <c r="ASQ111" s="123"/>
      <c r="ASR111" s="123"/>
      <c r="ASS111" s="123"/>
      <c r="AST111" s="123"/>
      <c r="ASU111" s="123"/>
      <c r="ASV111" s="123"/>
      <c r="ASW111" s="123"/>
      <c r="ASX111" s="123"/>
      <c r="ASY111" s="123"/>
      <c r="ASZ111" s="123"/>
      <c r="ATA111" s="123"/>
      <c r="ATB111" s="123"/>
      <c r="ATC111" s="123"/>
      <c r="ATD111" s="123"/>
      <c r="ATE111" s="123"/>
      <c r="ATF111" s="123"/>
      <c r="ATG111" s="123"/>
      <c r="ATH111" s="123"/>
      <c r="ATI111" s="123"/>
      <c r="ATJ111" s="123"/>
      <c r="ATK111" s="123"/>
      <c r="ATL111" s="123"/>
      <c r="ATM111" s="123"/>
      <c r="ATN111" s="123"/>
      <c r="ATO111" s="123"/>
      <c r="ATP111" s="123"/>
      <c r="ATQ111" s="123"/>
      <c r="ATR111" s="123"/>
      <c r="ATS111" s="123"/>
      <c r="ATT111" s="123"/>
      <c r="ATU111" s="123"/>
      <c r="ATV111" s="123"/>
      <c r="ATW111" s="123"/>
      <c r="ATX111" s="123"/>
      <c r="ATY111" s="123"/>
      <c r="ATZ111" s="123"/>
      <c r="AUA111" s="123"/>
      <c r="AUB111" s="123"/>
      <c r="AUC111" s="123"/>
      <c r="AUD111" s="123"/>
      <c r="AUE111" s="123"/>
      <c r="AUF111" s="123"/>
      <c r="AUG111" s="123"/>
      <c r="AUH111" s="123"/>
      <c r="AUI111" s="123"/>
      <c r="AUJ111" s="123"/>
      <c r="AUK111" s="123"/>
      <c r="AUL111" s="123"/>
      <c r="AUM111" s="123"/>
      <c r="AUN111" s="123"/>
      <c r="AUO111" s="123"/>
      <c r="AUP111" s="123"/>
      <c r="AUQ111" s="123"/>
      <c r="AUR111" s="123"/>
      <c r="AUS111" s="123"/>
      <c r="AUT111" s="123"/>
      <c r="AUU111" s="123"/>
      <c r="AUV111" s="123"/>
      <c r="AUW111" s="123"/>
      <c r="AUX111" s="123"/>
      <c r="AUY111" s="123"/>
      <c r="AUZ111" s="123"/>
      <c r="AVA111" s="123"/>
      <c r="AVB111" s="123"/>
      <c r="AVC111" s="123"/>
      <c r="AVD111" s="123"/>
      <c r="AVE111" s="123"/>
      <c r="AVF111" s="123"/>
      <c r="AVG111" s="123"/>
      <c r="AVH111" s="123"/>
      <c r="AVI111" s="123"/>
      <c r="AVJ111" s="123"/>
      <c r="AVK111" s="123"/>
      <c r="AVL111" s="123"/>
      <c r="AVM111" s="123"/>
      <c r="AVN111" s="123"/>
      <c r="AVO111" s="123"/>
      <c r="AVP111" s="123"/>
      <c r="AVQ111" s="123"/>
      <c r="AVR111" s="123"/>
      <c r="AVS111" s="123"/>
      <c r="AVT111" s="123"/>
      <c r="AVU111" s="123"/>
      <c r="AVV111" s="123"/>
      <c r="AVW111" s="123"/>
      <c r="AVX111" s="123"/>
      <c r="AVY111" s="123"/>
      <c r="AVZ111" s="123"/>
      <c r="AWA111" s="123"/>
      <c r="AWB111" s="123"/>
      <c r="AWC111" s="123"/>
      <c r="AWD111" s="123"/>
      <c r="AWE111" s="123"/>
      <c r="AWF111" s="123"/>
      <c r="AWG111" s="123"/>
      <c r="AWH111" s="123"/>
      <c r="AWI111" s="123"/>
      <c r="AWJ111" s="123"/>
      <c r="AWK111" s="123"/>
      <c r="AWL111" s="123"/>
      <c r="AWM111" s="123"/>
      <c r="AWN111" s="123"/>
      <c r="AWO111" s="123"/>
      <c r="AWP111" s="123"/>
      <c r="AWQ111" s="123"/>
      <c r="AWR111" s="123"/>
      <c r="AWS111" s="123"/>
      <c r="AWT111" s="123"/>
      <c r="AWU111" s="123"/>
      <c r="AWV111" s="123"/>
      <c r="AWW111" s="123"/>
      <c r="AWX111" s="123"/>
      <c r="AWY111" s="123"/>
      <c r="AWZ111" s="123"/>
      <c r="AXA111" s="123"/>
      <c r="AXB111" s="123"/>
      <c r="AXC111" s="123"/>
      <c r="AXD111" s="123"/>
      <c r="AXE111" s="123"/>
      <c r="AXF111" s="123"/>
      <c r="AXG111" s="123"/>
      <c r="AXH111" s="123"/>
      <c r="AXI111" s="123"/>
      <c r="AXJ111" s="123"/>
      <c r="AXK111" s="123"/>
      <c r="AXL111" s="123"/>
      <c r="AXM111" s="123"/>
      <c r="AXN111" s="123"/>
      <c r="AXO111" s="123"/>
      <c r="AXP111" s="123"/>
      <c r="AXQ111" s="123"/>
      <c r="AXR111" s="123"/>
      <c r="AXS111" s="123"/>
      <c r="AXT111" s="123"/>
      <c r="AXU111" s="123"/>
      <c r="AXV111" s="123"/>
      <c r="AXW111" s="123"/>
      <c r="AXX111" s="123"/>
      <c r="AXY111" s="123"/>
      <c r="AXZ111" s="123"/>
      <c r="AYA111" s="123"/>
      <c r="AYB111" s="123"/>
      <c r="AYC111" s="123"/>
      <c r="AYD111" s="123"/>
      <c r="AYE111" s="123"/>
      <c r="AYF111" s="123"/>
      <c r="AYG111" s="123"/>
      <c r="AYH111" s="123"/>
      <c r="AYI111" s="123"/>
      <c r="AYJ111" s="123"/>
      <c r="AYK111" s="123"/>
      <c r="AYL111" s="123"/>
      <c r="AYM111" s="123"/>
      <c r="AYN111" s="123"/>
      <c r="AYO111" s="123"/>
      <c r="AYP111" s="123"/>
      <c r="AYQ111" s="123"/>
      <c r="AYR111" s="123"/>
      <c r="AYS111" s="123"/>
      <c r="AYT111" s="123"/>
      <c r="AYU111" s="123"/>
      <c r="AYV111" s="123"/>
      <c r="AYW111" s="123"/>
      <c r="AYX111" s="123"/>
      <c r="AYY111" s="123"/>
      <c r="AYZ111" s="123"/>
      <c r="AZA111" s="123"/>
      <c r="AZB111" s="123"/>
      <c r="AZC111" s="123"/>
      <c r="AZD111" s="123"/>
      <c r="AZE111" s="123"/>
      <c r="AZF111" s="123"/>
      <c r="AZG111" s="123"/>
      <c r="AZH111" s="123"/>
      <c r="AZI111" s="123"/>
      <c r="AZJ111" s="123"/>
      <c r="AZK111" s="123"/>
      <c r="AZL111" s="123"/>
      <c r="AZM111" s="123"/>
      <c r="AZN111" s="123"/>
      <c r="AZO111" s="123"/>
      <c r="AZP111" s="123"/>
      <c r="AZQ111" s="123"/>
      <c r="AZR111" s="123"/>
      <c r="AZS111" s="123"/>
      <c r="AZT111" s="123"/>
      <c r="AZU111" s="123"/>
      <c r="AZV111" s="123"/>
      <c r="AZW111" s="123"/>
      <c r="AZX111" s="123"/>
      <c r="AZY111" s="123"/>
      <c r="AZZ111" s="123"/>
      <c r="BAA111" s="123"/>
      <c r="BAB111" s="123"/>
      <c r="BAC111" s="123"/>
      <c r="BAD111" s="123"/>
      <c r="BAE111" s="123"/>
      <c r="BAF111" s="123"/>
      <c r="BAG111" s="123"/>
      <c r="BAH111" s="123"/>
      <c r="BAI111" s="123"/>
      <c r="BAJ111" s="123"/>
      <c r="BAK111" s="123"/>
      <c r="BAL111" s="123"/>
      <c r="BAM111" s="123"/>
      <c r="BAN111" s="123"/>
      <c r="BAO111" s="123"/>
      <c r="BAP111" s="123"/>
      <c r="BAQ111" s="123"/>
      <c r="BAR111" s="123"/>
      <c r="BAS111" s="123"/>
      <c r="BAT111" s="123"/>
      <c r="BAU111" s="123"/>
      <c r="BAV111" s="123"/>
      <c r="BAW111" s="123"/>
      <c r="BAX111" s="123"/>
      <c r="BAY111" s="123"/>
      <c r="BAZ111" s="123"/>
      <c r="BBA111" s="123"/>
      <c r="BBB111" s="123"/>
      <c r="BBC111" s="123"/>
      <c r="BBD111" s="123"/>
      <c r="BBE111" s="123"/>
      <c r="BBF111" s="123"/>
      <c r="BBG111" s="123"/>
      <c r="BBH111" s="123"/>
      <c r="BBI111" s="123"/>
      <c r="BBJ111" s="123"/>
      <c r="BBK111" s="123"/>
      <c r="BBL111" s="123"/>
      <c r="BBM111" s="123"/>
      <c r="BBN111" s="123"/>
      <c r="BBO111" s="123"/>
      <c r="BBP111" s="123"/>
      <c r="BBQ111" s="123"/>
      <c r="BBR111" s="123"/>
      <c r="BBS111" s="123"/>
      <c r="BBT111" s="123"/>
      <c r="BBU111" s="123"/>
      <c r="BBV111" s="123"/>
      <c r="BBW111" s="123"/>
      <c r="BBX111" s="123"/>
      <c r="BBY111" s="123"/>
      <c r="BBZ111" s="123"/>
      <c r="BCA111" s="123"/>
      <c r="BCB111" s="123"/>
      <c r="BCC111" s="123"/>
      <c r="BCD111" s="123"/>
      <c r="BCE111" s="123"/>
      <c r="BCF111" s="123"/>
      <c r="BCG111" s="123"/>
      <c r="BCH111" s="123"/>
      <c r="BCI111" s="123"/>
      <c r="BCJ111" s="123"/>
      <c r="BCK111" s="123"/>
      <c r="BCL111" s="123"/>
      <c r="BCM111" s="123"/>
      <c r="BCN111" s="123"/>
      <c r="BCO111" s="123"/>
      <c r="BCP111" s="123"/>
      <c r="BCQ111" s="123"/>
      <c r="BCR111" s="123"/>
      <c r="BCS111" s="123"/>
      <c r="BCT111" s="123"/>
      <c r="BCU111" s="123"/>
      <c r="BCV111" s="123"/>
      <c r="BCW111" s="123"/>
      <c r="BCX111" s="123"/>
      <c r="BCY111" s="123"/>
      <c r="BCZ111" s="123"/>
      <c r="BDA111" s="123"/>
      <c r="BDB111" s="123"/>
      <c r="BDC111" s="123"/>
      <c r="BDD111" s="123"/>
      <c r="BDE111" s="123"/>
      <c r="BDF111" s="123"/>
      <c r="BDG111" s="123"/>
      <c r="BDH111" s="123"/>
      <c r="BDI111" s="123"/>
      <c r="BDJ111" s="123"/>
      <c r="BDK111" s="123"/>
      <c r="BDL111" s="123"/>
      <c r="BDM111" s="123"/>
      <c r="BDN111" s="123"/>
      <c r="BDO111" s="123"/>
      <c r="BDP111" s="123"/>
      <c r="BDQ111" s="123"/>
      <c r="BDR111" s="123"/>
      <c r="BDS111" s="123"/>
      <c r="BDT111" s="123"/>
      <c r="BDU111" s="123"/>
      <c r="BDV111" s="123"/>
      <c r="BDW111" s="123"/>
      <c r="BDX111" s="123"/>
      <c r="BDY111" s="123"/>
      <c r="BDZ111" s="123"/>
      <c r="BEA111" s="123"/>
      <c r="BEB111" s="123"/>
      <c r="BEC111" s="123"/>
      <c r="BED111" s="123"/>
      <c r="BEE111" s="123"/>
      <c r="BEF111" s="123"/>
      <c r="BEG111" s="123"/>
      <c r="BEH111" s="123"/>
      <c r="BEI111" s="123"/>
      <c r="BEJ111" s="123"/>
      <c r="BEK111" s="123"/>
      <c r="BEL111" s="123"/>
      <c r="BEM111" s="123"/>
      <c r="BEN111" s="123"/>
      <c r="BEO111" s="123"/>
      <c r="BEP111" s="123"/>
      <c r="BEQ111" s="123"/>
      <c r="BER111" s="123"/>
      <c r="BES111" s="123"/>
      <c r="BET111" s="123"/>
      <c r="BEU111" s="123"/>
      <c r="BEV111" s="123"/>
      <c r="BEW111" s="123"/>
      <c r="BEX111" s="123"/>
      <c r="BEY111" s="123"/>
      <c r="BEZ111" s="123"/>
      <c r="BFA111" s="123"/>
      <c r="BFB111" s="123"/>
      <c r="BFC111" s="123"/>
      <c r="BFD111" s="123"/>
      <c r="BFE111" s="123"/>
      <c r="BFF111" s="123"/>
      <c r="BFG111" s="123"/>
      <c r="BFH111" s="123"/>
      <c r="BFI111" s="123"/>
      <c r="BFJ111" s="123"/>
      <c r="BFK111" s="123"/>
      <c r="BFL111" s="123"/>
      <c r="BFM111" s="123"/>
      <c r="BFN111" s="123"/>
      <c r="BFO111" s="123"/>
      <c r="BFP111" s="123"/>
      <c r="BFQ111" s="123"/>
      <c r="BFR111" s="123"/>
      <c r="BFS111" s="123"/>
      <c r="BFT111" s="123"/>
      <c r="BFU111" s="123"/>
      <c r="BFV111" s="123"/>
      <c r="BFW111" s="123"/>
      <c r="BFX111" s="123"/>
      <c r="BFY111" s="123"/>
      <c r="BFZ111" s="123"/>
      <c r="BGA111" s="123"/>
      <c r="BGB111" s="123"/>
      <c r="BGC111" s="123"/>
      <c r="BGD111" s="123"/>
      <c r="BGE111" s="123"/>
      <c r="BGF111" s="123"/>
      <c r="BGG111" s="123"/>
      <c r="BGH111" s="123"/>
      <c r="BGI111" s="123"/>
      <c r="BGJ111" s="123"/>
      <c r="BGK111" s="123"/>
      <c r="BGL111" s="123"/>
      <c r="BGM111" s="123"/>
      <c r="BGN111" s="123"/>
      <c r="BGO111" s="123"/>
      <c r="BGP111" s="123"/>
      <c r="BGQ111" s="123"/>
      <c r="BGR111" s="123"/>
      <c r="BGS111" s="123"/>
      <c r="BGT111" s="123"/>
      <c r="BGU111" s="123"/>
      <c r="BGV111" s="123"/>
      <c r="BGW111" s="123"/>
      <c r="BGX111" s="123"/>
      <c r="BGY111" s="123"/>
      <c r="BGZ111" s="123"/>
      <c r="BHA111" s="123"/>
      <c r="BHB111" s="123"/>
      <c r="BHC111" s="123"/>
      <c r="BHD111" s="123"/>
      <c r="BHE111" s="123"/>
      <c r="BHF111" s="123"/>
      <c r="BHG111" s="123"/>
      <c r="BHH111" s="123"/>
      <c r="BHI111" s="123"/>
      <c r="BHJ111" s="123"/>
      <c r="BHK111" s="123"/>
      <c r="BHL111" s="123"/>
      <c r="BHM111" s="123"/>
      <c r="BHN111" s="123"/>
      <c r="BHO111" s="123"/>
      <c r="BHP111" s="123"/>
      <c r="BHQ111" s="123"/>
      <c r="BHR111" s="123"/>
      <c r="BHS111" s="123"/>
      <c r="BHT111" s="123"/>
      <c r="BHU111" s="123"/>
      <c r="BHV111" s="123"/>
      <c r="BHW111" s="123"/>
      <c r="BHX111" s="123"/>
      <c r="BHY111" s="123"/>
      <c r="BHZ111" s="123"/>
      <c r="BIA111" s="123"/>
      <c r="BIB111" s="123"/>
      <c r="BIC111" s="123"/>
      <c r="BID111" s="123"/>
      <c r="BIE111" s="123"/>
      <c r="BIF111" s="123"/>
      <c r="BIG111" s="123"/>
      <c r="BIH111" s="123"/>
      <c r="BII111" s="123"/>
      <c r="BIJ111" s="123"/>
      <c r="BIK111" s="123"/>
      <c r="BIL111" s="123"/>
      <c r="BIM111" s="123"/>
      <c r="BIN111" s="123"/>
      <c r="BIO111" s="123"/>
      <c r="BIP111" s="123"/>
      <c r="BIQ111" s="123"/>
      <c r="BIR111" s="123"/>
      <c r="BIS111" s="123"/>
      <c r="BIT111" s="123"/>
      <c r="BIU111" s="123"/>
      <c r="BIV111" s="123"/>
      <c r="BIW111" s="123"/>
      <c r="BIX111" s="123"/>
      <c r="BIY111" s="123"/>
      <c r="BIZ111" s="123"/>
      <c r="BJA111" s="123"/>
      <c r="BJB111" s="123"/>
      <c r="BJC111" s="123"/>
      <c r="BJD111" s="123"/>
      <c r="BJE111" s="123"/>
      <c r="BJF111" s="123"/>
      <c r="BJG111" s="123"/>
      <c r="BJH111" s="123"/>
      <c r="BJI111" s="123"/>
      <c r="BJJ111" s="123"/>
      <c r="BJK111" s="123"/>
      <c r="BJL111" s="123"/>
      <c r="BJM111" s="123"/>
      <c r="BJN111" s="123"/>
      <c r="BJO111" s="123"/>
      <c r="BJP111" s="123"/>
      <c r="BJQ111" s="123"/>
      <c r="BJR111" s="123"/>
      <c r="BJS111" s="123"/>
      <c r="BJT111" s="123"/>
      <c r="BJU111" s="123"/>
      <c r="BJV111" s="123"/>
      <c r="BJW111" s="123"/>
      <c r="BJX111" s="123"/>
      <c r="BJY111" s="123"/>
      <c r="BJZ111" s="123"/>
      <c r="BKA111" s="123"/>
      <c r="BKB111" s="123"/>
      <c r="BKC111" s="123"/>
      <c r="BKD111" s="123"/>
      <c r="BKE111" s="123"/>
      <c r="BKF111" s="123"/>
      <c r="BKG111" s="123"/>
      <c r="BKH111" s="123"/>
      <c r="BKI111" s="123"/>
      <c r="BKJ111" s="123"/>
      <c r="BKK111" s="123"/>
      <c r="BKL111" s="123"/>
      <c r="BKM111" s="123"/>
      <c r="BKN111" s="123"/>
      <c r="BKO111" s="123"/>
      <c r="BKP111" s="123"/>
      <c r="BKQ111" s="123"/>
      <c r="BKR111" s="123"/>
      <c r="BKS111" s="123"/>
      <c r="BKT111" s="123"/>
      <c r="BKU111" s="123"/>
      <c r="BKV111" s="123"/>
      <c r="BKW111" s="123"/>
      <c r="BKX111" s="123"/>
      <c r="BKY111" s="123"/>
      <c r="BKZ111" s="123"/>
      <c r="BLA111" s="123"/>
      <c r="BLB111" s="123"/>
      <c r="BLC111" s="123"/>
      <c r="BLD111" s="123"/>
      <c r="BLE111" s="123"/>
      <c r="BLF111" s="123"/>
      <c r="BLG111" s="123"/>
      <c r="BLH111" s="123"/>
      <c r="BLI111" s="123"/>
      <c r="BLJ111" s="123"/>
      <c r="BLK111" s="123"/>
      <c r="BLL111" s="123"/>
      <c r="BLM111" s="123"/>
      <c r="BLN111" s="123"/>
      <c r="BLO111" s="123"/>
      <c r="BLP111" s="123"/>
      <c r="BLQ111" s="123"/>
      <c r="BLR111" s="123"/>
      <c r="BLS111" s="123"/>
      <c r="BLT111" s="123"/>
      <c r="BLU111" s="123"/>
      <c r="BLV111" s="123"/>
      <c r="BLW111" s="123"/>
      <c r="BLX111" s="123"/>
      <c r="BLY111" s="123"/>
      <c r="BLZ111" s="123"/>
      <c r="BMA111" s="123"/>
      <c r="BMB111" s="123"/>
      <c r="BMC111" s="123"/>
      <c r="BMD111" s="123"/>
      <c r="BME111" s="123"/>
      <c r="BMF111" s="123"/>
      <c r="BMG111" s="123"/>
      <c r="BMH111" s="123"/>
      <c r="BMI111" s="123"/>
      <c r="BMJ111" s="123"/>
      <c r="BMK111" s="123"/>
      <c r="BML111" s="123"/>
      <c r="BMM111" s="123"/>
      <c r="BMN111" s="123"/>
      <c r="BMO111" s="123"/>
      <c r="BMP111" s="123"/>
      <c r="BMQ111" s="123"/>
      <c r="BMR111" s="123"/>
      <c r="BMS111" s="123"/>
      <c r="BMT111" s="123"/>
      <c r="BMU111" s="123"/>
      <c r="BMV111" s="123"/>
      <c r="BMW111" s="123"/>
      <c r="BMX111" s="123"/>
      <c r="BMY111" s="123"/>
      <c r="BMZ111" s="123"/>
      <c r="BNA111" s="123"/>
      <c r="BNB111" s="123"/>
      <c r="BNC111" s="123"/>
      <c r="BND111" s="123"/>
      <c r="BNE111" s="123"/>
      <c r="BNF111" s="123"/>
      <c r="BNG111" s="123"/>
      <c r="BNH111" s="123"/>
      <c r="BNI111" s="123"/>
      <c r="BNJ111" s="123"/>
      <c r="BNK111" s="123"/>
      <c r="BNL111" s="123"/>
      <c r="BNM111" s="123"/>
      <c r="BNN111" s="123"/>
      <c r="BNO111" s="123"/>
      <c r="BNP111" s="123"/>
      <c r="BNQ111" s="123"/>
      <c r="BNR111" s="123"/>
      <c r="BNS111" s="123"/>
      <c r="BNT111" s="123"/>
      <c r="BNU111" s="123"/>
      <c r="BNV111" s="123"/>
      <c r="BNW111" s="123"/>
      <c r="BNX111" s="123"/>
      <c r="BNY111" s="123"/>
      <c r="BNZ111" s="123"/>
      <c r="BOA111" s="123"/>
      <c r="BOB111" s="123"/>
      <c r="BOC111" s="123"/>
      <c r="BOD111" s="123"/>
      <c r="BOE111" s="123"/>
      <c r="BOF111" s="123"/>
      <c r="BOG111" s="123"/>
      <c r="BOH111" s="123"/>
      <c r="BOI111" s="123"/>
      <c r="BOJ111" s="123"/>
      <c r="BOK111" s="123"/>
      <c r="BOL111" s="123"/>
      <c r="BOM111" s="123"/>
      <c r="BON111" s="123"/>
      <c r="BOO111" s="123"/>
      <c r="BOP111" s="123"/>
      <c r="BOQ111" s="123"/>
      <c r="BOR111" s="123"/>
      <c r="BOS111" s="123"/>
      <c r="BOT111" s="123"/>
      <c r="BOU111" s="123"/>
      <c r="BOV111" s="123"/>
      <c r="BOW111" s="123"/>
      <c r="BOX111" s="123"/>
      <c r="BOY111" s="123"/>
      <c r="BOZ111" s="123"/>
      <c r="BPA111" s="123"/>
      <c r="BPB111" s="123"/>
      <c r="BPC111" s="123"/>
      <c r="BPD111" s="123"/>
      <c r="BPE111" s="123"/>
      <c r="BPF111" s="123"/>
      <c r="BPG111" s="123"/>
      <c r="BPH111" s="123"/>
      <c r="BPI111" s="123"/>
      <c r="BPJ111" s="123"/>
      <c r="BPK111" s="123"/>
      <c r="BPL111" s="123"/>
      <c r="BPM111" s="123"/>
      <c r="BPN111" s="123"/>
      <c r="BPO111" s="123"/>
      <c r="BPP111" s="123"/>
      <c r="BPQ111" s="123"/>
      <c r="BPR111" s="123"/>
      <c r="BPS111" s="123"/>
      <c r="BPT111" s="123"/>
      <c r="BPU111" s="123"/>
      <c r="BPV111" s="123"/>
      <c r="BPW111" s="123"/>
      <c r="BPX111" s="123"/>
      <c r="BPY111" s="123"/>
      <c r="BPZ111" s="123"/>
      <c r="BQA111" s="123"/>
      <c r="BQB111" s="123"/>
      <c r="BQC111" s="123"/>
      <c r="BQD111" s="123"/>
      <c r="BQE111" s="123"/>
      <c r="BQF111" s="123"/>
      <c r="BQG111" s="123"/>
      <c r="BQH111" s="123"/>
      <c r="BQI111" s="123"/>
      <c r="BQJ111" s="123"/>
      <c r="BQK111" s="123"/>
      <c r="BQL111" s="123"/>
      <c r="BQM111" s="123"/>
      <c r="BQN111" s="123"/>
      <c r="BQO111" s="123"/>
      <c r="BQP111" s="123"/>
      <c r="BQQ111" s="123"/>
      <c r="BQR111" s="123"/>
      <c r="BQS111" s="123"/>
      <c r="BQT111" s="123"/>
      <c r="BQU111" s="123"/>
      <c r="BQV111" s="123"/>
      <c r="BQW111" s="123"/>
      <c r="BQX111" s="123"/>
      <c r="BQY111" s="123"/>
      <c r="BQZ111" s="123"/>
      <c r="BRA111" s="123"/>
      <c r="BRB111" s="123"/>
      <c r="BRC111" s="123"/>
      <c r="BRD111" s="123"/>
      <c r="BRE111" s="123"/>
      <c r="BRF111" s="123"/>
      <c r="BRG111" s="123"/>
      <c r="BRH111" s="123"/>
      <c r="BRI111" s="123"/>
      <c r="BRJ111" s="123"/>
      <c r="BRK111" s="123"/>
      <c r="BRL111" s="123"/>
      <c r="BRM111" s="123"/>
      <c r="BRN111" s="123"/>
      <c r="BRO111" s="123"/>
      <c r="BRP111" s="123"/>
      <c r="BRQ111" s="123"/>
      <c r="BRR111" s="123"/>
      <c r="BRS111" s="123"/>
      <c r="BRT111" s="123"/>
      <c r="BRU111" s="123"/>
      <c r="BRV111" s="123"/>
      <c r="BRW111" s="123"/>
      <c r="BRX111" s="123"/>
      <c r="BRY111" s="123"/>
      <c r="BRZ111" s="123"/>
      <c r="BSA111" s="123"/>
      <c r="BSB111" s="123"/>
      <c r="BSC111" s="123"/>
      <c r="BSD111" s="123"/>
      <c r="BSE111" s="123"/>
      <c r="BSF111" s="123"/>
      <c r="BSG111" s="123"/>
      <c r="BSH111" s="123"/>
      <c r="BSI111" s="123"/>
      <c r="BSJ111" s="123"/>
      <c r="BSK111" s="123"/>
      <c r="BSL111" s="123"/>
      <c r="BSM111" s="123"/>
      <c r="BSN111" s="123"/>
      <c r="BSO111" s="123"/>
      <c r="BSP111" s="123"/>
      <c r="BSQ111" s="123"/>
      <c r="BSR111" s="123"/>
      <c r="BSS111" s="123"/>
      <c r="BST111" s="123"/>
      <c r="BSU111" s="123"/>
      <c r="BSV111" s="123"/>
      <c r="BSW111" s="123"/>
      <c r="BSX111" s="123"/>
      <c r="BSY111" s="123"/>
      <c r="BSZ111" s="123"/>
      <c r="BTA111" s="123"/>
      <c r="BTB111" s="123"/>
      <c r="BTC111" s="123"/>
      <c r="BTD111" s="123"/>
      <c r="BTE111" s="123"/>
      <c r="BTF111" s="123"/>
      <c r="BTG111" s="123"/>
      <c r="BTH111" s="123"/>
      <c r="BTI111" s="123"/>
      <c r="BTJ111" s="123"/>
      <c r="BTK111" s="123"/>
      <c r="BTL111" s="123"/>
      <c r="BTM111" s="123"/>
      <c r="BTN111" s="123"/>
      <c r="BTO111" s="123"/>
      <c r="BTP111" s="123"/>
      <c r="BTQ111" s="123"/>
      <c r="BTR111" s="123"/>
      <c r="BTS111" s="123"/>
      <c r="BTT111" s="123"/>
      <c r="BTU111" s="123"/>
      <c r="BTV111" s="123"/>
      <c r="BTW111" s="123"/>
      <c r="BTX111" s="123"/>
      <c r="BTY111" s="123"/>
      <c r="BTZ111" s="123"/>
      <c r="BUA111" s="123"/>
      <c r="BUB111" s="123"/>
      <c r="BUC111" s="123"/>
      <c r="BUD111" s="123"/>
      <c r="BUE111" s="123"/>
      <c r="BUF111" s="123"/>
      <c r="BUG111" s="123"/>
      <c r="BUH111" s="123"/>
      <c r="BUI111" s="123"/>
      <c r="BUJ111" s="123"/>
      <c r="BUK111" s="123"/>
      <c r="BUL111" s="123"/>
      <c r="BUM111" s="123"/>
      <c r="BUN111" s="123"/>
      <c r="BUO111" s="123"/>
      <c r="BUP111" s="123"/>
      <c r="BUQ111" s="123"/>
      <c r="BUR111" s="123"/>
      <c r="BUS111" s="123"/>
      <c r="BUT111" s="123"/>
      <c r="BUU111" s="123"/>
      <c r="BUV111" s="123"/>
      <c r="BUW111" s="123"/>
      <c r="BUX111" s="123"/>
      <c r="BUY111" s="123"/>
      <c r="BUZ111" s="123"/>
      <c r="BVA111" s="123"/>
      <c r="BVB111" s="123"/>
      <c r="BVC111" s="123"/>
      <c r="BVD111" s="123"/>
      <c r="BVE111" s="123"/>
      <c r="BVF111" s="123"/>
      <c r="BVG111" s="123"/>
      <c r="BVH111" s="123"/>
      <c r="BVI111" s="123"/>
      <c r="BVJ111" s="123"/>
      <c r="BVK111" s="123"/>
      <c r="BVL111" s="123"/>
      <c r="BVM111" s="123"/>
      <c r="BVN111" s="123"/>
      <c r="BVO111" s="123"/>
      <c r="BVP111" s="123"/>
      <c r="BVQ111" s="123"/>
      <c r="BVR111" s="123"/>
      <c r="BVS111" s="123"/>
      <c r="BVT111" s="123"/>
      <c r="BVU111" s="123"/>
      <c r="BVV111" s="123"/>
      <c r="BVW111" s="123"/>
      <c r="BVX111" s="123"/>
      <c r="BVY111" s="123"/>
      <c r="BVZ111" s="123"/>
      <c r="BWA111" s="123"/>
      <c r="BWB111" s="123"/>
      <c r="BWC111" s="123"/>
      <c r="BWD111" s="123"/>
      <c r="BWE111" s="123"/>
      <c r="BWF111" s="123"/>
      <c r="BWG111" s="123"/>
      <c r="BWH111" s="123"/>
      <c r="BWI111" s="123"/>
      <c r="BWJ111" s="123"/>
      <c r="BWK111" s="123"/>
      <c r="BWL111" s="123"/>
      <c r="BWM111" s="123"/>
      <c r="BWN111" s="123"/>
      <c r="BWO111" s="123"/>
      <c r="BWP111" s="123"/>
      <c r="BWQ111" s="123"/>
      <c r="BWR111" s="123"/>
      <c r="BWS111" s="123"/>
      <c r="BWT111" s="123"/>
      <c r="BWU111" s="123"/>
      <c r="BWV111" s="123"/>
      <c r="BWW111" s="123"/>
      <c r="BWX111" s="123"/>
      <c r="BWY111" s="123"/>
      <c r="BWZ111" s="123"/>
      <c r="BXA111" s="123"/>
      <c r="BXB111" s="123"/>
      <c r="BXC111" s="123"/>
      <c r="BXD111" s="123"/>
      <c r="BXE111" s="123"/>
      <c r="BXF111" s="123"/>
      <c r="BXG111" s="123"/>
      <c r="BXH111" s="123"/>
      <c r="BXI111" s="123"/>
      <c r="BXJ111" s="123"/>
      <c r="BXK111" s="123"/>
      <c r="BXL111" s="123"/>
      <c r="BXM111" s="123"/>
      <c r="BXN111" s="123"/>
      <c r="BXO111" s="123"/>
      <c r="BXP111" s="123"/>
      <c r="BXQ111" s="123"/>
      <c r="BXR111" s="123"/>
      <c r="BXS111" s="123"/>
      <c r="BXT111" s="123"/>
      <c r="BXU111" s="123"/>
      <c r="BXV111" s="123"/>
      <c r="BXW111" s="123"/>
      <c r="BXX111" s="123"/>
      <c r="BXY111" s="123"/>
      <c r="BXZ111" s="123"/>
      <c r="BYA111" s="123"/>
      <c r="BYB111" s="123"/>
      <c r="BYC111" s="123"/>
      <c r="BYD111" s="123"/>
      <c r="BYE111" s="123"/>
      <c r="BYF111" s="123"/>
      <c r="BYG111" s="123"/>
      <c r="BYH111" s="123"/>
      <c r="BYI111" s="123"/>
      <c r="BYJ111" s="123"/>
      <c r="BYK111" s="123"/>
      <c r="BYL111" s="123"/>
      <c r="BYM111" s="123"/>
      <c r="BYN111" s="123"/>
      <c r="BYO111" s="123"/>
      <c r="BYP111" s="123"/>
      <c r="BYQ111" s="123"/>
      <c r="BYR111" s="123"/>
      <c r="BYS111" s="123"/>
      <c r="BYT111" s="123"/>
      <c r="BYU111" s="123"/>
      <c r="BYV111" s="123"/>
      <c r="BYW111" s="123"/>
      <c r="BYX111" s="123"/>
      <c r="BYY111" s="123"/>
      <c r="BYZ111" s="123"/>
      <c r="BZA111" s="123"/>
      <c r="BZB111" s="123"/>
      <c r="BZC111" s="123"/>
      <c r="BZD111" s="123"/>
      <c r="BZE111" s="123"/>
      <c r="BZF111" s="123"/>
      <c r="BZG111" s="123"/>
      <c r="BZH111" s="123"/>
      <c r="BZI111" s="123"/>
      <c r="BZJ111" s="123"/>
      <c r="BZK111" s="123"/>
      <c r="BZL111" s="123"/>
      <c r="BZM111" s="123"/>
      <c r="BZN111" s="123"/>
      <c r="BZO111" s="123"/>
      <c r="BZP111" s="123"/>
      <c r="BZQ111" s="123"/>
      <c r="BZR111" s="123"/>
      <c r="BZS111" s="123"/>
      <c r="BZT111" s="123"/>
      <c r="BZU111" s="123"/>
      <c r="BZV111" s="123"/>
      <c r="BZW111" s="123"/>
      <c r="BZX111" s="123"/>
      <c r="BZY111" s="123"/>
      <c r="BZZ111" s="123"/>
      <c r="CAA111" s="123"/>
      <c r="CAB111" s="123"/>
      <c r="CAC111" s="123"/>
      <c r="CAD111" s="123"/>
      <c r="CAE111" s="123"/>
      <c r="CAF111" s="123"/>
      <c r="CAG111" s="123"/>
      <c r="CAH111" s="123"/>
      <c r="CAI111" s="123"/>
      <c r="CAJ111" s="123"/>
      <c r="CAK111" s="123"/>
      <c r="CAL111" s="123"/>
      <c r="CAM111" s="123"/>
      <c r="CAN111" s="123"/>
      <c r="CAO111" s="123"/>
      <c r="CAP111" s="123"/>
      <c r="CAQ111" s="123"/>
      <c r="CAR111" s="123"/>
      <c r="CAS111" s="123"/>
      <c r="CAT111" s="123"/>
      <c r="CAU111" s="123"/>
      <c r="CAV111" s="123"/>
      <c r="CAW111" s="123"/>
      <c r="CAX111" s="123"/>
      <c r="CAY111" s="123"/>
      <c r="CAZ111" s="123"/>
      <c r="CBA111" s="123"/>
      <c r="CBB111" s="123"/>
      <c r="CBC111" s="123"/>
      <c r="CBD111" s="123"/>
      <c r="CBE111" s="123"/>
      <c r="CBF111" s="123"/>
      <c r="CBG111" s="123"/>
      <c r="CBH111" s="123"/>
      <c r="CBI111" s="123"/>
      <c r="CBJ111" s="123"/>
      <c r="CBK111" s="123"/>
      <c r="CBL111" s="123"/>
      <c r="CBM111" s="123"/>
      <c r="CBN111" s="123"/>
      <c r="CBO111" s="123"/>
      <c r="CBP111" s="123"/>
      <c r="CBQ111" s="123"/>
      <c r="CBR111" s="123"/>
      <c r="CBS111" s="123"/>
      <c r="CBT111" s="123"/>
      <c r="CBU111" s="123"/>
      <c r="CBV111" s="123"/>
      <c r="CBW111" s="123"/>
      <c r="CBX111" s="123"/>
      <c r="CBY111" s="123"/>
      <c r="CBZ111" s="123"/>
      <c r="CCA111" s="123"/>
      <c r="CCB111" s="123"/>
      <c r="CCC111" s="123"/>
      <c r="CCD111" s="123"/>
      <c r="CCE111" s="123"/>
      <c r="CCF111" s="123"/>
      <c r="CCG111" s="123"/>
      <c r="CCH111" s="123"/>
      <c r="CCI111" s="123"/>
      <c r="CCJ111" s="123"/>
      <c r="CCK111" s="123"/>
      <c r="CCL111" s="123"/>
      <c r="CCM111" s="123"/>
      <c r="CCN111" s="123"/>
      <c r="CCO111" s="123"/>
      <c r="CCP111" s="123"/>
      <c r="CCQ111" s="123"/>
      <c r="CCR111" s="123"/>
      <c r="CCS111" s="123"/>
      <c r="CCT111" s="123"/>
      <c r="CCU111" s="123"/>
      <c r="CCV111" s="123"/>
      <c r="CCW111" s="123"/>
      <c r="CCX111" s="123"/>
      <c r="CCY111" s="123"/>
      <c r="CCZ111" s="123"/>
      <c r="CDA111" s="123"/>
      <c r="CDB111" s="123"/>
      <c r="CDC111" s="123"/>
      <c r="CDD111" s="123"/>
      <c r="CDE111" s="123"/>
      <c r="CDF111" s="123"/>
      <c r="CDG111" s="123"/>
      <c r="CDH111" s="123"/>
      <c r="CDI111" s="123"/>
      <c r="CDJ111" s="123"/>
      <c r="CDK111" s="123"/>
      <c r="CDL111" s="123"/>
      <c r="CDM111" s="123"/>
      <c r="CDN111" s="123"/>
      <c r="CDO111" s="123"/>
      <c r="CDP111" s="123"/>
      <c r="CDQ111" s="123"/>
      <c r="CDR111" s="123"/>
      <c r="CDS111" s="123"/>
      <c r="CDT111" s="123"/>
      <c r="CDU111" s="123"/>
      <c r="CDV111" s="123"/>
      <c r="CDW111" s="123"/>
      <c r="CDX111" s="123"/>
      <c r="CDY111" s="123"/>
      <c r="CDZ111" s="123"/>
      <c r="CEA111" s="123"/>
      <c r="CEB111" s="123"/>
      <c r="CEC111" s="123"/>
      <c r="CED111" s="123"/>
      <c r="CEE111" s="123"/>
      <c r="CEF111" s="123"/>
      <c r="CEG111" s="123"/>
      <c r="CEH111" s="123"/>
      <c r="CEI111" s="123"/>
      <c r="CEJ111" s="123"/>
      <c r="CEK111" s="123"/>
      <c r="CEL111" s="123"/>
      <c r="CEM111" s="123"/>
      <c r="CEN111" s="123"/>
      <c r="CEO111" s="123"/>
      <c r="CEP111" s="123"/>
      <c r="CEQ111" s="123"/>
      <c r="CER111" s="123"/>
      <c r="CES111" s="123"/>
      <c r="CET111" s="123"/>
      <c r="CEU111" s="123"/>
      <c r="CEV111" s="123"/>
      <c r="CEW111" s="123"/>
      <c r="CEX111" s="123"/>
      <c r="CEY111" s="123"/>
      <c r="CEZ111" s="123"/>
      <c r="CFA111" s="123"/>
      <c r="CFB111" s="123"/>
      <c r="CFC111" s="123"/>
      <c r="CFD111" s="123"/>
      <c r="CFE111" s="123"/>
      <c r="CFF111" s="123"/>
      <c r="CFG111" s="123"/>
      <c r="CFH111" s="123"/>
      <c r="CFI111" s="123"/>
      <c r="CFJ111" s="123"/>
      <c r="CFK111" s="123"/>
      <c r="CFL111" s="123"/>
      <c r="CFM111" s="123"/>
      <c r="CFN111" s="123"/>
      <c r="CFO111" s="123"/>
      <c r="CFP111" s="123"/>
      <c r="CFQ111" s="123"/>
      <c r="CFR111" s="123"/>
      <c r="CFS111" s="123"/>
      <c r="CFT111" s="123"/>
      <c r="CFU111" s="123"/>
      <c r="CFV111" s="123"/>
      <c r="CFW111" s="123"/>
      <c r="CFX111" s="123"/>
      <c r="CFY111" s="123"/>
      <c r="CFZ111" s="123"/>
      <c r="CGA111" s="123"/>
      <c r="CGB111" s="123"/>
      <c r="CGC111" s="123"/>
      <c r="CGD111" s="123"/>
      <c r="CGE111" s="123"/>
      <c r="CGF111" s="123"/>
      <c r="CGG111" s="123"/>
      <c r="CGH111" s="123"/>
      <c r="CGI111" s="123"/>
      <c r="CGJ111" s="123"/>
      <c r="CGK111" s="123"/>
      <c r="CGL111" s="123"/>
      <c r="CGM111" s="123"/>
      <c r="CGN111" s="123"/>
      <c r="CGO111" s="123"/>
      <c r="CGP111" s="123"/>
      <c r="CGQ111" s="123"/>
      <c r="CGR111" s="123"/>
      <c r="CGS111" s="123"/>
      <c r="CGT111" s="123"/>
      <c r="CGU111" s="123"/>
      <c r="CGV111" s="123"/>
      <c r="CGW111" s="123"/>
      <c r="CGX111" s="123"/>
      <c r="CGY111" s="123"/>
      <c r="CGZ111" s="123"/>
      <c r="CHA111" s="123"/>
      <c r="CHB111" s="123"/>
      <c r="CHC111" s="123"/>
      <c r="CHD111" s="123"/>
      <c r="CHE111" s="123"/>
      <c r="CHF111" s="123"/>
      <c r="CHG111" s="123"/>
      <c r="CHH111" s="123"/>
      <c r="CHI111" s="123"/>
      <c r="CHJ111" s="123"/>
      <c r="CHK111" s="123"/>
      <c r="CHL111" s="123"/>
      <c r="CHM111" s="123"/>
      <c r="CHN111" s="123"/>
      <c r="CHO111" s="123"/>
      <c r="CHP111" s="123"/>
      <c r="CHQ111" s="123"/>
      <c r="CHR111" s="123"/>
      <c r="CHS111" s="123"/>
      <c r="CHT111" s="123"/>
      <c r="CHU111" s="123"/>
      <c r="CHV111" s="123"/>
      <c r="CHW111" s="123"/>
      <c r="CHX111" s="123"/>
      <c r="CHY111" s="123"/>
      <c r="CHZ111" s="123"/>
      <c r="CIA111" s="123"/>
      <c r="CIB111" s="123"/>
      <c r="CIC111" s="123"/>
      <c r="CID111" s="123"/>
      <c r="CIE111" s="123"/>
      <c r="CIF111" s="123"/>
      <c r="CIG111" s="123"/>
      <c r="CIH111" s="123"/>
      <c r="CII111" s="123"/>
      <c r="CIJ111" s="123"/>
      <c r="CIK111" s="123"/>
      <c r="CIL111" s="123"/>
      <c r="CIM111" s="123"/>
      <c r="CIN111" s="123"/>
      <c r="CIO111" s="123"/>
      <c r="CIP111" s="123"/>
      <c r="CIQ111" s="123"/>
      <c r="CIR111" s="123"/>
      <c r="CIS111" s="123"/>
      <c r="CIT111" s="123"/>
      <c r="CIU111" s="123"/>
      <c r="CIV111" s="123"/>
      <c r="CIW111" s="123"/>
      <c r="CIX111" s="123"/>
      <c r="CIY111" s="123"/>
      <c r="CIZ111" s="123"/>
      <c r="CJA111" s="123"/>
      <c r="CJB111" s="123"/>
      <c r="CJC111" s="123"/>
      <c r="CJD111" s="123"/>
      <c r="CJE111" s="123"/>
      <c r="CJF111" s="123"/>
      <c r="CJG111" s="123"/>
      <c r="CJH111" s="123"/>
      <c r="CJI111" s="123"/>
      <c r="CJJ111" s="123"/>
      <c r="CJK111" s="123"/>
      <c r="CJL111" s="123"/>
      <c r="CJM111" s="123"/>
      <c r="CJN111" s="123"/>
      <c r="CJO111" s="123"/>
      <c r="CJP111" s="123"/>
      <c r="CJQ111" s="123"/>
      <c r="CJR111" s="123"/>
      <c r="CJS111" s="123"/>
      <c r="CJT111" s="123"/>
      <c r="CJU111" s="123"/>
      <c r="CJV111" s="123"/>
      <c r="CJW111" s="123"/>
      <c r="CJX111" s="123"/>
      <c r="CJY111" s="123"/>
      <c r="CJZ111" s="123"/>
      <c r="CKA111" s="123"/>
      <c r="CKB111" s="123"/>
      <c r="CKC111" s="123"/>
      <c r="CKD111" s="123"/>
      <c r="CKE111" s="123"/>
      <c r="CKF111" s="123"/>
      <c r="CKG111" s="123"/>
      <c r="CKH111" s="123"/>
      <c r="CKI111" s="123"/>
      <c r="CKJ111" s="123"/>
      <c r="CKK111" s="123"/>
      <c r="CKL111" s="123"/>
      <c r="CKM111" s="123"/>
      <c r="CKN111" s="123"/>
      <c r="CKO111" s="123"/>
      <c r="CKP111" s="123"/>
      <c r="CKQ111" s="123"/>
      <c r="CKR111" s="123"/>
      <c r="CKS111" s="123"/>
      <c r="CKT111" s="123"/>
      <c r="CKU111" s="123"/>
      <c r="CKV111" s="123"/>
      <c r="CKW111" s="123"/>
      <c r="CKX111" s="123"/>
      <c r="CKY111" s="123"/>
      <c r="CKZ111" s="123"/>
      <c r="CLA111" s="123"/>
      <c r="CLB111" s="123"/>
      <c r="CLC111" s="123"/>
      <c r="CLD111" s="123"/>
      <c r="CLE111" s="123"/>
      <c r="CLF111" s="123"/>
      <c r="CLG111" s="123"/>
      <c r="CLH111" s="123"/>
      <c r="CLI111" s="123"/>
      <c r="CLJ111" s="123"/>
      <c r="CLK111" s="123"/>
      <c r="CLL111" s="123"/>
      <c r="CLM111" s="123"/>
      <c r="CLN111" s="123"/>
      <c r="CLO111" s="123"/>
      <c r="CLP111" s="123"/>
      <c r="CLQ111" s="123"/>
      <c r="CLR111" s="123"/>
      <c r="CLS111" s="123"/>
      <c r="CLT111" s="123"/>
      <c r="CLU111" s="123"/>
      <c r="CLV111" s="123"/>
      <c r="CLW111" s="123"/>
      <c r="CLX111" s="123"/>
      <c r="CLY111" s="123"/>
      <c r="CLZ111" s="123"/>
      <c r="CMA111" s="123"/>
      <c r="CMB111" s="123"/>
      <c r="CMC111" s="123"/>
      <c r="CMD111" s="123"/>
      <c r="CME111" s="123"/>
      <c r="CMF111" s="123"/>
      <c r="CMG111" s="123"/>
      <c r="CMH111" s="123"/>
      <c r="CMI111" s="123"/>
      <c r="CMJ111" s="123"/>
      <c r="CMK111" s="123"/>
      <c r="CML111" s="123"/>
      <c r="CMM111" s="123"/>
      <c r="CMN111" s="123"/>
      <c r="CMO111" s="123"/>
      <c r="CMP111" s="123"/>
      <c r="CMQ111" s="123"/>
      <c r="CMR111" s="123"/>
      <c r="CMS111" s="123"/>
      <c r="CMT111" s="123"/>
      <c r="CMU111" s="123"/>
      <c r="CMV111" s="123"/>
      <c r="CMW111" s="123"/>
      <c r="CMX111" s="123"/>
      <c r="CMY111" s="123"/>
      <c r="CMZ111" s="123"/>
      <c r="CNA111" s="123"/>
      <c r="CNB111" s="123"/>
      <c r="CNC111" s="123"/>
      <c r="CND111" s="123"/>
      <c r="CNE111" s="123"/>
      <c r="CNF111" s="123"/>
      <c r="CNG111" s="123"/>
      <c r="CNH111" s="123"/>
      <c r="CNI111" s="123"/>
      <c r="CNJ111" s="123"/>
      <c r="CNK111" s="123"/>
      <c r="CNL111" s="123"/>
      <c r="CNM111" s="123"/>
      <c r="CNN111" s="123"/>
      <c r="CNO111" s="123"/>
      <c r="CNP111" s="123"/>
      <c r="CNQ111" s="123"/>
      <c r="CNR111" s="123"/>
      <c r="CNS111" s="123"/>
      <c r="CNT111" s="123"/>
      <c r="CNU111" s="123"/>
      <c r="CNV111" s="123"/>
      <c r="CNW111" s="123"/>
      <c r="CNX111" s="123"/>
      <c r="CNY111" s="123"/>
      <c r="CNZ111" s="123"/>
      <c r="COA111" s="123"/>
      <c r="COB111" s="123"/>
      <c r="COC111" s="123"/>
      <c r="COD111" s="123"/>
      <c r="COE111" s="123"/>
      <c r="COF111" s="123"/>
      <c r="COG111" s="123"/>
      <c r="COH111" s="123"/>
      <c r="COI111" s="123"/>
      <c r="COJ111" s="123"/>
      <c r="COK111" s="123"/>
      <c r="COL111" s="123"/>
      <c r="COM111" s="123"/>
      <c r="CON111" s="123"/>
      <c r="COO111" s="123"/>
      <c r="COP111" s="123"/>
      <c r="COQ111" s="123"/>
      <c r="COR111" s="123"/>
      <c r="COS111" s="123"/>
      <c r="COT111" s="123"/>
      <c r="COU111" s="123"/>
      <c r="COV111" s="123"/>
      <c r="COW111" s="123"/>
      <c r="COX111" s="123"/>
      <c r="COY111" s="123"/>
      <c r="COZ111" s="123"/>
      <c r="CPA111" s="123"/>
      <c r="CPB111" s="123"/>
      <c r="CPC111" s="123"/>
      <c r="CPD111" s="123"/>
      <c r="CPE111" s="123"/>
      <c r="CPF111" s="123"/>
      <c r="CPG111" s="123"/>
      <c r="CPH111" s="123"/>
      <c r="CPI111" s="123"/>
      <c r="CPJ111" s="123"/>
      <c r="CPK111" s="123"/>
      <c r="CPL111" s="123"/>
      <c r="CPM111" s="123"/>
      <c r="CPN111" s="123"/>
      <c r="CPO111" s="123"/>
      <c r="CPP111" s="123"/>
      <c r="CPQ111" s="123"/>
      <c r="CPR111" s="123"/>
      <c r="CPS111" s="123"/>
      <c r="CPT111" s="123"/>
      <c r="CPU111" s="123"/>
      <c r="CPV111" s="123"/>
      <c r="CPW111" s="123"/>
      <c r="CPX111" s="123"/>
      <c r="CPY111" s="123"/>
      <c r="CPZ111" s="123"/>
      <c r="CQA111" s="123"/>
      <c r="CQB111" s="123"/>
      <c r="CQC111" s="123"/>
      <c r="CQD111" s="123"/>
      <c r="CQE111" s="123"/>
      <c r="CQF111" s="123"/>
      <c r="CQG111" s="123"/>
      <c r="CQH111" s="123"/>
      <c r="CQI111" s="123"/>
      <c r="CQJ111" s="123"/>
      <c r="CQK111" s="123"/>
      <c r="CQL111" s="123"/>
      <c r="CQM111" s="123"/>
      <c r="CQN111" s="123"/>
      <c r="CQO111" s="123"/>
      <c r="CQP111" s="123"/>
      <c r="CQQ111" s="123"/>
      <c r="CQR111" s="123"/>
      <c r="CQS111" s="123"/>
      <c r="CQT111" s="123"/>
      <c r="CQU111" s="123"/>
      <c r="CQV111" s="123"/>
      <c r="CQW111" s="123"/>
      <c r="CQX111" s="123"/>
      <c r="CQY111" s="123"/>
      <c r="CQZ111" s="123"/>
      <c r="CRA111" s="123"/>
      <c r="CRB111" s="123"/>
      <c r="CRC111" s="123"/>
      <c r="CRD111" s="123"/>
      <c r="CRE111" s="123"/>
      <c r="CRF111" s="123"/>
      <c r="CRG111" s="123"/>
      <c r="CRH111" s="123"/>
      <c r="CRI111" s="123"/>
      <c r="CRJ111" s="123"/>
      <c r="CRK111" s="123"/>
      <c r="CRL111" s="123"/>
      <c r="CRM111" s="123"/>
      <c r="CRN111" s="123"/>
      <c r="CRO111" s="123"/>
      <c r="CRP111" s="123"/>
      <c r="CRQ111" s="123"/>
      <c r="CRR111" s="123"/>
      <c r="CRS111" s="123"/>
      <c r="CRT111" s="123"/>
      <c r="CRU111" s="123"/>
      <c r="CRV111" s="123"/>
      <c r="CRW111" s="123"/>
      <c r="CRX111" s="123"/>
      <c r="CRY111" s="123"/>
      <c r="CRZ111" s="123"/>
      <c r="CSA111" s="123"/>
      <c r="CSB111" s="123"/>
      <c r="CSC111" s="123"/>
      <c r="CSD111" s="123"/>
      <c r="CSE111" s="123"/>
      <c r="CSF111" s="123"/>
      <c r="CSG111" s="123"/>
      <c r="CSH111" s="123"/>
      <c r="CSI111" s="123"/>
      <c r="CSJ111" s="123"/>
      <c r="CSK111" s="123"/>
      <c r="CSL111" s="123"/>
      <c r="CSM111" s="123"/>
      <c r="CSN111" s="123"/>
      <c r="CSO111" s="123"/>
      <c r="CSP111" s="123"/>
      <c r="CSQ111" s="123"/>
      <c r="CSR111" s="123"/>
      <c r="CSS111" s="123"/>
      <c r="CST111" s="123"/>
      <c r="CSU111" s="123"/>
      <c r="CSV111" s="123"/>
      <c r="CSW111" s="123"/>
      <c r="CSX111" s="123"/>
      <c r="CSY111" s="123"/>
      <c r="CSZ111" s="123"/>
      <c r="CTA111" s="123"/>
      <c r="CTB111" s="123"/>
      <c r="CTC111" s="123"/>
      <c r="CTD111" s="123"/>
      <c r="CTE111" s="123"/>
      <c r="CTF111" s="123"/>
      <c r="CTG111" s="123"/>
      <c r="CTH111" s="123"/>
      <c r="CTI111" s="123"/>
      <c r="CTJ111" s="123"/>
      <c r="CTK111" s="123"/>
      <c r="CTL111" s="123"/>
      <c r="CTM111" s="123"/>
      <c r="CTN111" s="123"/>
      <c r="CTO111" s="123"/>
      <c r="CTP111" s="123"/>
      <c r="CTQ111" s="123"/>
      <c r="CTR111" s="123"/>
      <c r="CTS111" s="123"/>
      <c r="CTT111" s="123"/>
      <c r="CTU111" s="123"/>
      <c r="CTV111" s="123"/>
      <c r="CTW111" s="123"/>
      <c r="CTX111" s="123"/>
      <c r="CTY111" s="123"/>
      <c r="CTZ111" s="123"/>
      <c r="CUA111" s="123"/>
      <c r="CUB111" s="123"/>
      <c r="CUC111" s="123"/>
      <c r="CUD111" s="123"/>
      <c r="CUE111" s="123"/>
      <c r="CUF111" s="123"/>
      <c r="CUG111" s="123"/>
      <c r="CUH111" s="123"/>
      <c r="CUI111" s="123"/>
      <c r="CUJ111" s="123"/>
      <c r="CUK111" s="123"/>
      <c r="CUL111" s="123"/>
      <c r="CUM111" s="123"/>
      <c r="CUN111" s="123"/>
      <c r="CUO111" s="123"/>
      <c r="CUP111" s="123"/>
      <c r="CUQ111" s="123"/>
      <c r="CUR111" s="123"/>
      <c r="CUS111" s="123"/>
      <c r="CUT111" s="123"/>
      <c r="CUU111" s="123"/>
      <c r="CUV111" s="123"/>
      <c r="CUW111" s="123"/>
      <c r="CUX111" s="123"/>
      <c r="CUY111" s="123"/>
      <c r="CUZ111" s="123"/>
      <c r="CVA111" s="123"/>
      <c r="CVB111" s="123"/>
      <c r="CVC111" s="123"/>
      <c r="CVD111" s="123"/>
      <c r="CVE111" s="123"/>
      <c r="CVF111" s="123"/>
      <c r="CVG111" s="123"/>
      <c r="CVH111" s="123"/>
      <c r="CVI111" s="123"/>
      <c r="CVJ111" s="123"/>
      <c r="CVK111" s="123"/>
      <c r="CVL111" s="123"/>
      <c r="CVM111" s="123"/>
      <c r="CVN111" s="123"/>
      <c r="CVO111" s="123"/>
      <c r="CVP111" s="123"/>
      <c r="CVQ111" s="123"/>
      <c r="CVR111" s="123"/>
      <c r="CVS111" s="123"/>
      <c r="CVT111" s="123"/>
      <c r="CVU111" s="123"/>
      <c r="CVV111" s="123"/>
      <c r="CVW111" s="123"/>
      <c r="CVX111" s="123"/>
      <c r="CVY111" s="123"/>
      <c r="CVZ111" s="123"/>
      <c r="CWA111" s="123"/>
      <c r="CWB111" s="123"/>
      <c r="CWC111" s="123"/>
      <c r="CWD111" s="123"/>
      <c r="CWE111" s="123"/>
      <c r="CWF111" s="123"/>
      <c r="CWG111" s="123"/>
      <c r="CWH111" s="123"/>
      <c r="CWI111" s="123"/>
      <c r="CWJ111" s="123"/>
      <c r="CWK111" s="123"/>
      <c r="CWL111" s="123"/>
      <c r="CWM111" s="123"/>
      <c r="CWN111" s="123"/>
      <c r="CWO111" s="123"/>
      <c r="CWP111" s="123"/>
      <c r="CWQ111" s="123"/>
      <c r="CWR111" s="123"/>
      <c r="CWS111" s="123"/>
      <c r="CWT111" s="123"/>
      <c r="CWU111" s="123"/>
      <c r="CWV111" s="123"/>
      <c r="CWW111" s="123"/>
      <c r="CWX111" s="123"/>
      <c r="CWY111" s="123"/>
      <c r="CWZ111" s="123"/>
      <c r="CXA111" s="123"/>
      <c r="CXB111" s="123"/>
      <c r="CXC111" s="123"/>
      <c r="CXD111" s="123"/>
      <c r="CXE111" s="123"/>
      <c r="CXF111" s="123"/>
      <c r="CXG111" s="123"/>
      <c r="CXH111" s="123"/>
      <c r="CXI111" s="123"/>
      <c r="CXJ111" s="123"/>
      <c r="CXK111" s="123"/>
      <c r="CXL111" s="123"/>
      <c r="CXM111" s="123"/>
      <c r="CXN111" s="123"/>
      <c r="CXO111" s="123"/>
      <c r="CXP111" s="123"/>
      <c r="CXQ111" s="123"/>
      <c r="CXR111" s="123"/>
      <c r="CXS111" s="123"/>
      <c r="CXT111" s="123"/>
      <c r="CXU111" s="123"/>
      <c r="CXV111" s="123"/>
      <c r="CXW111" s="123"/>
      <c r="CXX111" s="123"/>
      <c r="CXY111" s="123"/>
      <c r="CXZ111" s="123"/>
      <c r="CYA111" s="123"/>
      <c r="CYB111" s="123"/>
      <c r="CYC111" s="123"/>
      <c r="CYD111" s="123"/>
      <c r="CYE111" s="123"/>
      <c r="CYF111" s="123"/>
      <c r="CYG111" s="123"/>
      <c r="CYH111" s="123"/>
      <c r="CYI111" s="123"/>
      <c r="CYJ111" s="123"/>
      <c r="CYK111" s="123"/>
      <c r="CYL111" s="123"/>
      <c r="CYM111" s="123"/>
      <c r="CYN111" s="123"/>
      <c r="CYO111" s="123"/>
      <c r="CYP111" s="123"/>
      <c r="CYQ111" s="123"/>
      <c r="CYR111" s="123"/>
      <c r="CYS111" s="123"/>
      <c r="CYT111" s="123"/>
      <c r="CYU111" s="123"/>
      <c r="CYV111" s="123"/>
      <c r="CYW111" s="123"/>
      <c r="CYX111" s="123"/>
      <c r="CYY111" s="123"/>
      <c r="CYZ111" s="123"/>
      <c r="CZA111" s="123"/>
      <c r="CZB111" s="123"/>
      <c r="CZC111" s="123"/>
      <c r="CZD111" s="123"/>
      <c r="CZE111" s="123"/>
      <c r="CZF111" s="123"/>
      <c r="CZG111" s="123"/>
      <c r="CZH111" s="123"/>
      <c r="CZI111" s="123"/>
      <c r="CZJ111" s="123"/>
      <c r="CZK111" s="123"/>
      <c r="CZL111" s="123"/>
      <c r="CZM111" s="123"/>
      <c r="CZN111" s="123"/>
      <c r="CZO111" s="123"/>
      <c r="CZP111" s="123"/>
      <c r="CZQ111" s="123"/>
      <c r="CZR111" s="123"/>
      <c r="CZS111" s="123"/>
      <c r="CZT111" s="123"/>
      <c r="CZU111" s="123"/>
      <c r="CZV111" s="123"/>
      <c r="CZW111" s="123"/>
      <c r="CZX111" s="123"/>
      <c r="CZY111" s="123"/>
      <c r="CZZ111" s="123"/>
      <c r="DAA111" s="123"/>
      <c r="DAB111" s="123"/>
      <c r="DAC111" s="123"/>
      <c r="DAD111" s="123"/>
      <c r="DAE111" s="123"/>
      <c r="DAF111" s="123"/>
      <c r="DAG111" s="123"/>
      <c r="DAH111" s="123"/>
      <c r="DAI111" s="123"/>
      <c r="DAJ111" s="123"/>
      <c r="DAK111" s="123"/>
      <c r="DAL111" s="123"/>
      <c r="DAM111" s="123"/>
      <c r="DAN111" s="123"/>
      <c r="DAO111" s="123"/>
      <c r="DAP111" s="123"/>
      <c r="DAQ111" s="123"/>
      <c r="DAR111" s="123"/>
      <c r="DAS111" s="123"/>
      <c r="DAT111" s="123"/>
      <c r="DAU111" s="123"/>
      <c r="DAV111" s="123"/>
      <c r="DAW111" s="123"/>
      <c r="DAX111" s="123"/>
      <c r="DAY111" s="123"/>
      <c r="DAZ111" s="123"/>
      <c r="DBA111" s="123"/>
      <c r="DBB111" s="123"/>
      <c r="DBC111" s="123"/>
      <c r="DBD111" s="123"/>
      <c r="DBE111" s="123"/>
      <c r="DBF111" s="123"/>
      <c r="DBG111" s="123"/>
      <c r="DBH111" s="123"/>
      <c r="DBI111" s="123"/>
      <c r="DBJ111" s="123"/>
      <c r="DBK111" s="123"/>
      <c r="DBL111" s="123"/>
      <c r="DBM111" s="123"/>
      <c r="DBN111" s="123"/>
      <c r="DBO111" s="123"/>
      <c r="DBP111" s="123"/>
      <c r="DBQ111" s="123"/>
      <c r="DBR111" s="123"/>
      <c r="DBS111" s="123"/>
      <c r="DBT111" s="123"/>
      <c r="DBU111" s="123"/>
      <c r="DBV111" s="123"/>
      <c r="DBW111" s="123"/>
      <c r="DBX111" s="123"/>
      <c r="DBY111" s="123"/>
      <c r="DBZ111" s="123"/>
      <c r="DCA111" s="123"/>
      <c r="DCB111" s="123"/>
      <c r="DCC111" s="123"/>
      <c r="DCD111" s="123"/>
      <c r="DCE111" s="123"/>
      <c r="DCF111" s="123"/>
      <c r="DCG111" s="123"/>
      <c r="DCH111" s="123"/>
      <c r="DCI111" s="123"/>
      <c r="DCJ111" s="123"/>
      <c r="DCK111" s="123"/>
      <c r="DCL111" s="123"/>
      <c r="DCM111" s="123"/>
      <c r="DCN111" s="123"/>
      <c r="DCO111" s="123"/>
      <c r="DCP111" s="123"/>
      <c r="DCQ111" s="123"/>
      <c r="DCR111" s="123"/>
      <c r="DCS111" s="123"/>
      <c r="DCT111" s="123"/>
      <c r="DCU111" s="123"/>
      <c r="DCV111" s="123"/>
      <c r="DCW111" s="123"/>
      <c r="DCX111" s="123"/>
      <c r="DCY111" s="123"/>
      <c r="DCZ111" s="123"/>
      <c r="DDA111" s="123"/>
      <c r="DDB111" s="123"/>
      <c r="DDC111" s="123"/>
      <c r="DDD111" s="123"/>
      <c r="DDE111" s="123"/>
      <c r="DDF111" s="123"/>
      <c r="DDG111" s="123"/>
      <c r="DDH111" s="123"/>
      <c r="DDI111" s="123"/>
      <c r="DDJ111" s="123"/>
      <c r="DDK111" s="123"/>
      <c r="DDL111" s="123"/>
      <c r="DDM111" s="123"/>
      <c r="DDN111" s="123"/>
      <c r="DDO111" s="123"/>
      <c r="DDP111" s="123"/>
      <c r="DDQ111" s="123"/>
      <c r="DDR111" s="123"/>
      <c r="DDS111" s="123"/>
      <c r="DDT111" s="123"/>
      <c r="DDU111" s="123"/>
      <c r="DDV111" s="123"/>
      <c r="DDW111" s="123"/>
      <c r="DDX111" s="123"/>
      <c r="DDY111" s="123"/>
      <c r="DDZ111" s="123"/>
      <c r="DEA111" s="123"/>
      <c r="DEB111" s="123"/>
      <c r="DEC111" s="123"/>
      <c r="DED111" s="123"/>
      <c r="DEE111" s="123"/>
      <c r="DEF111" s="123"/>
      <c r="DEG111" s="123"/>
      <c r="DEH111" s="123"/>
      <c r="DEI111" s="123"/>
      <c r="DEJ111" s="123"/>
      <c r="DEK111" s="123"/>
      <c r="DEL111" s="123"/>
      <c r="DEM111" s="123"/>
      <c r="DEN111" s="123"/>
      <c r="DEO111" s="123"/>
      <c r="DEP111" s="123"/>
      <c r="DEQ111" s="123"/>
      <c r="DER111" s="123"/>
      <c r="DES111" s="123"/>
      <c r="DET111" s="123"/>
      <c r="DEU111" s="123"/>
      <c r="DEV111" s="123"/>
      <c r="DEW111" s="123"/>
      <c r="DEX111" s="123"/>
      <c r="DEY111" s="123"/>
      <c r="DEZ111" s="123"/>
      <c r="DFA111" s="123"/>
      <c r="DFB111" s="123"/>
      <c r="DFC111" s="123"/>
      <c r="DFD111" s="123"/>
      <c r="DFE111" s="123"/>
      <c r="DFF111" s="123"/>
      <c r="DFG111" s="123"/>
      <c r="DFH111" s="123"/>
      <c r="DFI111" s="123"/>
      <c r="DFJ111" s="123"/>
      <c r="DFK111" s="123"/>
      <c r="DFL111" s="123"/>
      <c r="DFM111" s="123"/>
      <c r="DFN111" s="123"/>
      <c r="DFO111" s="123"/>
      <c r="DFP111" s="123"/>
      <c r="DFQ111" s="123"/>
      <c r="DFR111" s="123"/>
      <c r="DFS111" s="123"/>
      <c r="DFT111" s="123"/>
      <c r="DFU111" s="123"/>
      <c r="DFV111" s="123"/>
      <c r="DFW111" s="123"/>
      <c r="DFX111" s="123"/>
      <c r="DFY111" s="123"/>
      <c r="DFZ111" s="123"/>
      <c r="DGA111" s="123"/>
      <c r="DGB111" s="123"/>
      <c r="DGC111" s="123"/>
      <c r="DGD111" s="123"/>
      <c r="DGE111" s="123"/>
      <c r="DGF111" s="123"/>
      <c r="DGG111" s="123"/>
      <c r="DGH111" s="123"/>
      <c r="DGI111" s="123"/>
      <c r="DGJ111" s="123"/>
      <c r="DGK111" s="123"/>
      <c r="DGL111" s="123"/>
      <c r="DGM111" s="123"/>
      <c r="DGN111" s="123"/>
      <c r="DGO111" s="123"/>
      <c r="DGP111" s="123"/>
      <c r="DGQ111" s="123"/>
      <c r="DGR111" s="123"/>
      <c r="DGS111" s="123"/>
      <c r="DGT111" s="123"/>
      <c r="DGU111" s="123"/>
      <c r="DGV111" s="123"/>
      <c r="DGW111" s="123"/>
      <c r="DGX111" s="123"/>
      <c r="DGY111" s="123"/>
      <c r="DGZ111" s="123"/>
      <c r="DHA111" s="123"/>
      <c r="DHB111" s="123"/>
      <c r="DHC111" s="123"/>
      <c r="DHD111" s="123"/>
      <c r="DHE111" s="123"/>
      <c r="DHF111" s="123"/>
      <c r="DHG111" s="123"/>
      <c r="DHH111" s="123"/>
      <c r="DHI111" s="123"/>
      <c r="DHJ111" s="123"/>
      <c r="DHK111" s="123"/>
      <c r="DHL111" s="123"/>
      <c r="DHM111" s="123"/>
      <c r="DHN111" s="123"/>
      <c r="DHO111" s="123"/>
      <c r="DHP111" s="123"/>
      <c r="DHQ111" s="123"/>
      <c r="DHR111" s="123"/>
      <c r="DHS111" s="123"/>
      <c r="DHT111" s="123"/>
      <c r="DHU111" s="123"/>
      <c r="DHV111" s="123"/>
      <c r="DHW111" s="123"/>
      <c r="DHX111" s="123"/>
      <c r="DHY111" s="123"/>
      <c r="DHZ111" s="123"/>
      <c r="DIA111" s="123"/>
      <c r="DIB111" s="123"/>
      <c r="DIC111" s="123"/>
      <c r="DID111" s="123"/>
      <c r="DIE111" s="123"/>
      <c r="DIF111" s="123"/>
      <c r="DIG111" s="123"/>
      <c r="DIH111" s="123"/>
      <c r="DII111" s="123"/>
      <c r="DIJ111" s="123"/>
      <c r="DIK111" s="123"/>
      <c r="DIL111" s="123"/>
      <c r="DIM111" s="123"/>
      <c r="DIN111" s="123"/>
      <c r="DIO111" s="123"/>
      <c r="DIP111" s="123"/>
      <c r="DIQ111" s="123"/>
      <c r="DIR111" s="123"/>
      <c r="DIS111" s="123"/>
      <c r="DIT111" s="123"/>
      <c r="DIU111" s="123"/>
      <c r="DIV111" s="123"/>
      <c r="DIW111" s="123"/>
      <c r="DIX111" s="123"/>
      <c r="DIY111" s="123"/>
      <c r="DIZ111" s="123"/>
      <c r="DJA111" s="123"/>
      <c r="DJB111" s="123"/>
      <c r="DJC111" s="123"/>
      <c r="DJD111" s="123"/>
      <c r="DJE111" s="123"/>
      <c r="DJF111" s="123"/>
      <c r="DJG111" s="123"/>
      <c r="DJH111" s="123"/>
      <c r="DJI111" s="123"/>
      <c r="DJJ111" s="123"/>
      <c r="DJK111" s="123"/>
      <c r="DJL111" s="123"/>
      <c r="DJM111" s="123"/>
      <c r="DJN111" s="123"/>
      <c r="DJO111" s="123"/>
      <c r="DJP111" s="123"/>
      <c r="DJQ111" s="123"/>
      <c r="DJR111" s="123"/>
      <c r="DJS111" s="123"/>
      <c r="DJT111" s="123"/>
      <c r="DJU111" s="123"/>
      <c r="DJV111" s="123"/>
      <c r="DJW111" s="123"/>
      <c r="DJX111" s="123"/>
      <c r="DJY111" s="123"/>
      <c r="DJZ111" s="123"/>
      <c r="DKA111" s="123"/>
      <c r="DKB111" s="123"/>
      <c r="DKC111" s="123"/>
      <c r="DKD111" s="123"/>
      <c r="DKE111" s="123"/>
      <c r="DKF111" s="123"/>
      <c r="DKG111" s="123"/>
      <c r="DKH111" s="123"/>
      <c r="DKI111" s="123"/>
      <c r="DKJ111" s="123"/>
      <c r="DKK111" s="123"/>
      <c r="DKL111" s="123"/>
      <c r="DKM111" s="123"/>
      <c r="DKN111" s="123"/>
      <c r="DKO111" s="123"/>
      <c r="DKP111" s="123"/>
      <c r="DKQ111" s="123"/>
      <c r="DKR111" s="123"/>
      <c r="DKS111" s="123"/>
      <c r="DKT111" s="123"/>
      <c r="DKU111" s="123"/>
      <c r="DKV111" s="123"/>
      <c r="DKW111" s="123"/>
      <c r="DKX111" s="123"/>
      <c r="DKY111" s="123"/>
      <c r="DKZ111" s="123"/>
      <c r="DLA111" s="123"/>
      <c r="DLB111" s="123"/>
      <c r="DLC111" s="123"/>
      <c r="DLD111" s="123"/>
      <c r="DLE111" s="123"/>
      <c r="DLF111" s="123"/>
      <c r="DLG111" s="123"/>
      <c r="DLH111" s="123"/>
      <c r="DLI111" s="123"/>
      <c r="DLJ111" s="123"/>
      <c r="DLK111" s="123"/>
      <c r="DLL111" s="123"/>
      <c r="DLM111" s="123"/>
      <c r="DLN111" s="123"/>
      <c r="DLO111" s="123"/>
      <c r="DLP111" s="123"/>
      <c r="DLQ111" s="123"/>
      <c r="DLR111" s="123"/>
      <c r="DLS111" s="123"/>
      <c r="DLT111" s="123"/>
      <c r="DLU111" s="123"/>
      <c r="DLV111" s="123"/>
      <c r="DLW111" s="123"/>
      <c r="DLX111" s="123"/>
      <c r="DLY111" s="123"/>
      <c r="DLZ111" s="123"/>
      <c r="DMA111" s="123"/>
      <c r="DMB111" s="123"/>
      <c r="DMC111" s="123"/>
      <c r="DMD111" s="123"/>
      <c r="DME111" s="123"/>
      <c r="DMF111" s="123"/>
      <c r="DMG111" s="123"/>
      <c r="DMH111" s="123"/>
      <c r="DMI111" s="123"/>
      <c r="DMJ111" s="123"/>
      <c r="DMK111" s="123"/>
      <c r="DML111" s="123"/>
      <c r="DMM111" s="123"/>
      <c r="DMN111" s="123"/>
      <c r="DMO111" s="123"/>
      <c r="DMP111" s="123"/>
      <c r="DMQ111" s="123"/>
      <c r="DMR111" s="123"/>
      <c r="DMS111" s="123"/>
      <c r="DMT111" s="123"/>
      <c r="DMU111" s="123"/>
      <c r="DMV111" s="123"/>
      <c r="DMW111" s="123"/>
      <c r="DMX111" s="123"/>
      <c r="DMY111" s="123"/>
      <c r="DMZ111" s="123"/>
      <c r="DNA111" s="123"/>
      <c r="DNB111" s="123"/>
      <c r="DNC111" s="123"/>
      <c r="DND111" s="123"/>
      <c r="DNE111" s="123"/>
      <c r="DNF111" s="123"/>
      <c r="DNG111" s="123"/>
      <c r="DNH111" s="123"/>
      <c r="DNI111" s="123"/>
      <c r="DNJ111" s="123"/>
      <c r="DNK111" s="123"/>
      <c r="DNL111" s="123"/>
      <c r="DNM111" s="123"/>
      <c r="DNN111" s="123"/>
      <c r="DNO111" s="123"/>
      <c r="DNP111" s="123"/>
      <c r="DNQ111" s="123"/>
      <c r="DNR111" s="123"/>
      <c r="DNS111" s="123"/>
      <c r="DNT111" s="123"/>
      <c r="DNU111" s="123"/>
      <c r="DNV111" s="123"/>
      <c r="DNW111" s="123"/>
      <c r="DNX111" s="123"/>
      <c r="DNY111" s="123"/>
      <c r="DNZ111" s="123"/>
      <c r="DOA111" s="123"/>
      <c r="DOB111" s="123"/>
      <c r="DOC111" s="123"/>
      <c r="DOD111" s="123"/>
      <c r="DOE111" s="123"/>
      <c r="DOF111" s="123"/>
      <c r="DOG111" s="123"/>
      <c r="DOH111" s="123"/>
      <c r="DOI111" s="123"/>
      <c r="DOJ111" s="123"/>
      <c r="DOK111" s="123"/>
      <c r="DOL111" s="123"/>
      <c r="DOM111" s="123"/>
      <c r="DON111" s="123"/>
      <c r="DOO111" s="123"/>
      <c r="DOP111" s="123"/>
      <c r="DOQ111" s="123"/>
      <c r="DOR111" s="123"/>
      <c r="DOS111" s="123"/>
      <c r="DOT111" s="123"/>
      <c r="DOU111" s="123"/>
      <c r="DOV111" s="123"/>
      <c r="DOW111" s="123"/>
      <c r="DOX111" s="123"/>
      <c r="DOY111" s="123"/>
      <c r="DOZ111" s="123"/>
      <c r="DPA111" s="123"/>
      <c r="DPB111" s="123"/>
      <c r="DPC111" s="123"/>
      <c r="DPD111" s="123"/>
      <c r="DPE111" s="123"/>
      <c r="DPF111" s="123"/>
      <c r="DPG111" s="123"/>
      <c r="DPH111" s="123"/>
      <c r="DPI111" s="123"/>
      <c r="DPJ111" s="123"/>
      <c r="DPK111" s="123"/>
      <c r="DPL111" s="123"/>
      <c r="DPM111" s="123"/>
      <c r="DPN111" s="123"/>
      <c r="DPO111" s="123"/>
      <c r="DPP111" s="123"/>
      <c r="DPQ111" s="123"/>
      <c r="DPR111" s="123"/>
      <c r="DPS111" s="123"/>
      <c r="DPT111" s="123"/>
      <c r="DPU111" s="123"/>
      <c r="DPV111" s="123"/>
      <c r="DPW111" s="123"/>
      <c r="DPX111" s="123"/>
      <c r="DPY111" s="123"/>
      <c r="DPZ111" s="123"/>
      <c r="DQA111" s="123"/>
      <c r="DQB111" s="123"/>
      <c r="DQC111" s="123"/>
      <c r="DQD111" s="123"/>
      <c r="DQE111" s="123"/>
      <c r="DQF111" s="123"/>
      <c r="DQG111" s="123"/>
      <c r="DQH111" s="123"/>
      <c r="DQI111" s="123"/>
      <c r="DQJ111" s="123"/>
      <c r="DQK111" s="123"/>
      <c r="DQL111" s="123"/>
      <c r="DQM111" s="123"/>
      <c r="DQN111" s="123"/>
      <c r="DQO111" s="123"/>
      <c r="DQP111" s="123"/>
      <c r="DQQ111" s="123"/>
      <c r="DQR111" s="123"/>
      <c r="DQS111" s="123"/>
      <c r="DQT111" s="123"/>
      <c r="DQU111" s="123"/>
      <c r="DQV111" s="123"/>
      <c r="DQW111" s="123"/>
      <c r="DQX111" s="123"/>
      <c r="DQY111" s="123"/>
      <c r="DQZ111" s="123"/>
      <c r="DRA111" s="123"/>
      <c r="DRB111" s="123"/>
      <c r="DRC111" s="123"/>
      <c r="DRD111" s="123"/>
      <c r="DRE111" s="123"/>
      <c r="DRF111" s="123"/>
      <c r="DRG111" s="123"/>
      <c r="DRH111" s="123"/>
      <c r="DRI111" s="123"/>
      <c r="DRJ111" s="123"/>
      <c r="DRK111" s="123"/>
      <c r="DRL111" s="123"/>
      <c r="DRM111" s="123"/>
      <c r="DRN111" s="123"/>
      <c r="DRO111" s="123"/>
      <c r="DRP111" s="123"/>
      <c r="DRQ111" s="123"/>
      <c r="DRR111" s="123"/>
      <c r="DRS111" s="123"/>
      <c r="DRT111" s="123"/>
      <c r="DRU111" s="123"/>
      <c r="DRV111" s="123"/>
      <c r="DRW111" s="123"/>
      <c r="DRX111" s="123"/>
      <c r="DRY111" s="123"/>
      <c r="DRZ111" s="123"/>
      <c r="DSA111" s="123"/>
      <c r="DSB111" s="123"/>
      <c r="DSC111" s="123"/>
      <c r="DSD111" s="123"/>
      <c r="DSE111" s="123"/>
      <c r="DSF111" s="123"/>
      <c r="DSG111" s="123"/>
      <c r="DSH111" s="123"/>
      <c r="DSI111" s="123"/>
      <c r="DSJ111" s="123"/>
      <c r="DSK111" s="123"/>
      <c r="DSL111" s="123"/>
      <c r="DSM111" s="123"/>
      <c r="DSN111" s="123"/>
      <c r="DSO111" s="123"/>
      <c r="DSP111" s="123"/>
      <c r="DSQ111" s="123"/>
      <c r="DSR111" s="123"/>
      <c r="DSS111" s="123"/>
      <c r="DST111" s="123"/>
      <c r="DSU111" s="123"/>
      <c r="DSV111" s="123"/>
      <c r="DSW111" s="123"/>
      <c r="DSX111" s="123"/>
      <c r="DSY111" s="123"/>
      <c r="DSZ111" s="123"/>
      <c r="DTA111" s="123"/>
      <c r="DTB111" s="123"/>
      <c r="DTC111" s="123"/>
      <c r="DTD111" s="123"/>
      <c r="DTE111" s="123"/>
      <c r="DTF111" s="123"/>
      <c r="DTG111" s="123"/>
      <c r="DTH111" s="123"/>
      <c r="DTI111" s="123"/>
      <c r="DTJ111" s="123"/>
      <c r="DTK111" s="123"/>
      <c r="DTL111" s="123"/>
      <c r="DTM111" s="123"/>
      <c r="DTN111" s="123"/>
      <c r="DTO111" s="123"/>
      <c r="DTP111" s="123"/>
      <c r="DTQ111" s="123"/>
      <c r="DTR111" s="123"/>
      <c r="DTS111" s="123"/>
      <c r="DTT111" s="123"/>
      <c r="DTU111" s="123"/>
      <c r="DTV111" s="123"/>
      <c r="DTW111" s="123"/>
      <c r="DTX111" s="123"/>
      <c r="DTY111" s="123"/>
      <c r="DTZ111" s="123"/>
      <c r="DUA111" s="123"/>
      <c r="DUB111" s="123"/>
      <c r="DUC111" s="123"/>
      <c r="DUD111" s="123"/>
      <c r="DUE111" s="123"/>
      <c r="DUF111" s="123"/>
      <c r="DUG111" s="123"/>
      <c r="DUH111" s="123"/>
      <c r="DUI111" s="123"/>
      <c r="DUJ111" s="123"/>
      <c r="DUK111" s="123"/>
      <c r="DUL111" s="123"/>
      <c r="DUM111" s="123"/>
      <c r="DUN111" s="123"/>
      <c r="DUO111" s="123"/>
      <c r="DUP111" s="123"/>
      <c r="DUQ111" s="123"/>
      <c r="DUR111" s="123"/>
      <c r="DUS111" s="123"/>
      <c r="DUT111" s="123"/>
      <c r="DUU111" s="123"/>
      <c r="DUV111" s="123"/>
      <c r="DUW111" s="123"/>
      <c r="DUX111" s="123"/>
      <c r="DUY111" s="123"/>
      <c r="DUZ111" s="123"/>
      <c r="DVA111" s="123"/>
      <c r="DVB111" s="123"/>
      <c r="DVC111" s="123"/>
      <c r="DVD111" s="123"/>
      <c r="DVE111" s="123"/>
      <c r="DVF111" s="123"/>
      <c r="DVG111" s="123"/>
      <c r="DVH111" s="123"/>
      <c r="DVI111" s="123"/>
      <c r="DVJ111" s="123"/>
      <c r="DVK111" s="123"/>
      <c r="DVL111" s="123"/>
      <c r="DVM111" s="123"/>
      <c r="DVN111" s="123"/>
      <c r="DVO111" s="123"/>
      <c r="DVP111" s="123"/>
      <c r="DVQ111" s="123"/>
      <c r="DVR111" s="123"/>
      <c r="DVS111" s="123"/>
      <c r="DVT111" s="123"/>
      <c r="DVU111" s="123"/>
      <c r="DVV111" s="123"/>
      <c r="DVW111" s="123"/>
      <c r="DVX111" s="123"/>
      <c r="DVY111" s="123"/>
      <c r="DVZ111" s="123"/>
      <c r="DWA111" s="123"/>
      <c r="DWB111" s="123"/>
      <c r="DWC111" s="123"/>
      <c r="DWD111" s="123"/>
      <c r="DWE111" s="123"/>
      <c r="DWF111" s="123"/>
      <c r="DWG111" s="123"/>
      <c r="DWH111" s="123"/>
      <c r="DWI111" s="123"/>
      <c r="DWJ111" s="123"/>
      <c r="DWK111" s="123"/>
      <c r="DWL111" s="123"/>
      <c r="DWM111" s="123"/>
      <c r="DWN111" s="123"/>
      <c r="DWO111" s="123"/>
      <c r="DWP111" s="123"/>
      <c r="DWQ111" s="123"/>
      <c r="DWR111" s="123"/>
      <c r="DWS111" s="123"/>
      <c r="DWT111" s="123"/>
      <c r="DWU111" s="123"/>
      <c r="DWV111" s="123"/>
      <c r="DWW111" s="123"/>
      <c r="DWX111" s="123"/>
      <c r="DWY111" s="123"/>
      <c r="DWZ111" s="123"/>
      <c r="DXA111" s="123"/>
      <c r="DXB111" s="123"/>
      <c r="DXC111" s="123"/>
      <c r="DXD111" s="123"/>
      <c r="DXE111" s="123"/>
      <c r="DXF111" s="123"/>
      <c r="DXG111" s="123"/>
      <c r="DXH111" s="123"/>
      <c r="DXI111" s="123"/>
      <c r="DXJ111" s="123"/>
      <c r="DXK111" s="123"/>
      <c r="DXL111" s="123"/>
      <c r="DXM111" s="123"/>
      <c r="DXN111" s="123"/>
      <c r="DXO111" s="123"/>
      <c r="DXP111" s="123"/>
      <c r="DXQ111" s="123"/>
      <c r="DXR111" s="123"/>
      <c r="DXS111" s="123"/>
      <c r="DXT111" s="123"/>
      <c r="DXU111" s="123"/>
      <c r="DXV111" s="123"/>
      <c r="DXW111" s="123"/>
      <c r="DXX111" s="123"/>
      <c r="DXY111" s="123"/>
      <c r="DXZ111" s="123"/>
      <c r="DYA111" s="123"/>
      <c r="DYB111" s="123"/>
      <c r="DYC111" s="123"/>
      <c r="DYD111" s="123"/>
      <c r="DYE111" s="123"/>
      <c r="DYF111" s="123"/>
      <c r="DYG111" s="123"/>
      <c r="DYH111" s="123"/>
      <c r="DYI111" s="123"/>
      <c r="DYJ111" s="123"/>
      <c r="DYK111" s="123"/>
      <c r="DYL111" s="123"/>
      <c r="DYM111" s="123"/>
      <c r="DYN111" s="123"/>
      <c r="DYO111" s="123"/>
      <c r="DYP111" s="123"/>
      <c r="DYQ111" s="123"/>
      <c r="DYR111" s="123"/>
      <c r="DYS111" s="123"/>
      <c r="DYT111" s="123"/>
      <c r="DYU111" s="123"/>
      <c r="DYV111" s="123"/>
      <c r="DYW111" s="123"/>
      <c r="DYX111" s="123"/>
      <c r="DYY111" s="123"/>
      <c r="DYZ111" s="123"/>
      <c r="DZA111" s="123"/>
      <c r="DZB111" s="123"/>
      <c r="DZC111" s="123"/>
      <c r="DZD111" s="123"/>
      <c r="DZE111" s="123"/>
      <c r="DZF111" s="123"/>
      <c r="DZG111" s="123"/>
      <c r="DZH111" s="123"/>
      <c r="DZI111" s="123"/>
      <c r="DZJ111" s="123"/>
      <c r="DZK111" s="123"/>
      <c r="DZL111" s="123"/>
      <c r="DZM111" s="123"/>
      <c r="DZN111" s="123"/>
      <c r="DZO111" s="123"/>
      <c r="DZP111" s="123"/>
      <c r="DZQ111" s="123"/>
      <c r="DZR111" s="123"/>
      <c r="DZS111" s="123"/>
      <c r="DZT111" s="123"/>
      <c r="DZU111" s="123"/>
      <c r="DZV111" s="123"/>
      <c r="DZW111" s="123"/>
      <c r="DZX111" s="123"/>
      <c r="DZY111" s="123"/>
      <c r="DZZ111" s="123"/>
      <c r="EAA111" s="123"/>
      <c r="EAB111" s="123"/>
      <c r="EAC111" s="123"/>
      <c r="EAD111" s="123"/>
      <c r="EAE111" s="123"/>
      <c r="EAF111" s="123"/>
      <c r="EAG111" s="123"/>
      <c r="EAH111" s="123"/>
      <c r="EAI111" s="123"/>
      <c r="EAJ111" s="123"/>
      <c r="EAK111" s="123"/>
      <c r="EAL111" s="123"/>
      <c r="EAM111" s="123"/>
      <c r="EAN111" s="123"/>
      <c r="EAO111" s="123"/>
      <c r="EAP111" s="123"/>
      <c r="EAQ111" s="123"/>
      <c r="EAR111" s="123"/>
      <c r="EAS111" s="123"/>
      <c r="EAT111" s="123"/>
      <c r="EAU111" s="123"/>
      <c r="EAV111" s="123"/>
      <c r="EAW111" s="123"/>
      <c r="EAX111" s="123"/>
      <c r="EAY111" s="123"/>
      <c r="EAZ111" s="123"/>
      <c r="EBA111" s="123"/>
      <c r="EBB111" s="123"/>
      <c r="EBC111" s="123"/>
      <c r="EBD111" s="123"/>
      <c r="EBE111" s="123"/>
      <c r="EBF111" s="123"/>
      <c r="EBG111" s="123"/>
      <c r="EBH111" s="123"/>
      <c r="EBI111" s="123"/>
      <c r="EBJ111" s="123"/>
      <c r="EBK111" s="123"/>
      <c r="EBL111" s="123"/>
      <c r="EBM111" s="123"/>
      <c r="EBN111" s="123"/>
      <c r="EBO111" s="123"/>
      <c r="EBP111" s="123"/>
      <c r="EBQ111" s="123"/>
      <c r="EBR111" s="123"/>
      <c r="EBS111" s="123"/>
      <c r="EBT111" s="123"/>
      <c r="EBU111" s="123"/>
      <c r="EBV111" s="123"/>
      <c r="EBW111" s="123"/>
      <c r="EBX111" s="123"/>
      <c r="EBY111" s="123"/>
      <c r="EBZ111" s="123"/>
      <c r="ECA111" s="123"/>
      <c r="ECB111" s="123"/>
      <c r="ECC111" s="123"/>
      <c r="ECD111" s="123"/>
      <c r="ECE111" s="123"/>
      <c r="ECF111" s="123"/>
      <c r="ECG111" s="123"/>
      <c r="ECH111" s="123"/>
      <c r="ECI111" s="123"/>
      <c r="ECJ111" s="123"/>
      <c r="ECK111" s="123"/>
      <c r="ECL111" s="123"/>
      <c r="ECM111" s="123"/>
      <c r="ECN111" s="123"/>
      <c r="ECO111" s="123"/>
      <c r="ECP111" s="123"/>
      <c r="ECQ111" s="123"/>
      <c r="ECR111" s="123"/>
      <c r="ECS111" s="123"/>
      <c r="ECT111" s="123"/>
      <c r="ECU111" s="123"/>
      <c r="ECV111" s="123"/>
      <c r="ECW111" s="123"/>
      <c r="ECX111" s="123"/>
      <c r="ECY111" s="123"/>
      <c r="ECZ111" s="123"/>
      <c r="EDA111" s="123"/>
      <c r="EDB111" s="123"/>
      <c r="EDC111" s="123"/>
      <c r="EDD111" s="123"/>
      <c r="EDE111" s="123"/>
      <c r="EDF111" s="123"/>
      <c r="EDG111" s="123"/>
      <c r="EDH111" s="123"/>
      <c r="EDI111" s="123"/>
      <c r="EDJ111" s="123"/>
      <c r="EDK111" s="123"/>
      <c r="EDL111" s="123"/>
      <c r="EDM111" s="123"/>
      <c r="EDN111" s="123"/>
      <c r="EDO111" s="123"/>
      <c r="EDP111" s="123"/>
      <c r="EDQ111" s="123"/>
      <c r="EDR111" s="123"/>
      <c r="EDS111" s="123"/>
      <c r="EDT111" s="123"/>
      <c r="EDU111" s="123"/>
      <c r="EDV111" s="123"/>
      <c r="EDW111" s="123"/>
      <c r="EDX111" s="123"/>
      <c r="EDY111" s="123"/>
      <c r="EDZ111" s="123"/>
      <c r="EEA111" s="123"/>
      <c r="EEB111" s="123"/>
      <c r="EEC111" s="123"/>
      <c r="EED111" s="123"/>
      <c r="EEE111" s="123"/>
      <c r="EEF111" s="123"/>
      <c r="EEG111" s="123"/>
      <c r="EEH111" s="123"/>
      <c r="EEI111" s="123"/>
      <c r="EEJ111" s="123"/>
      <c r="EEK111" s="123"/>
      <c r="EEL111" s="123"/>
      <c r="EEM111" s="123"/>
      <c r="EEN111" s="123"/>
      <c r="EEO111" s="123"/>
      <c r="EEP111" s="123"/>
      <c r="EEQ111" s="123"/>
      <c r="EER111" s="123"/>
      <c r="EES111" s="123"/>
      <c r="EET111" s="123"/>
      <c r="EEU111" s="123"/>
      <c r="EEV111" s="123"/>
      <c r="EEW111" s="123"/>
      <c r="EEX111" s="123"/>
      <c r="EEY111" s="123"/>
      <c r="EEZ111" s="123"/>
      <c r="EFA111" s="123"/>
      <c r="EFB111" s="123"/>
      <c r="EFC111" s="123"/>
      <c r="EFD111" s="123"/>
      <c r="EFE111" s="123"/>
      <c r="EFF111" s="123"/>
      <c r="EFG111" s="123"/>
      <c r="EFH111" s="123"/>
      <c r="EFI111" s="123"/>
      <c r="EFJ111" s="123"/>
      <c r="EFK111" s="123"/>
      <c r="EFL111" s="123"/>
      <c r="EFM111" s="123"/>
      <c r="EFN111" s="123"/>
      <c r="EFO111" s="123"/>
      <c r="EFP111" s="123"/>
      <c r="EFQ111" s="123"/>
      <c r="EFR111" s="123"/>
      <c r="EFS111" s="123"/>
      <c r="EFT111" s="123"/>
      <c r="EFU111" s="123"/>
      <c r="EFV111" s="123"/>
      <c r="EFW111" s="123"/>
      <c r="EFX111" s="123"/>
      <c r="EFY111" s="123"/>
      <c r="EFZ111" s="123"/>
      <c r="EGA111" s="123"/>
      <c r="EGB111" s="123"/>
      <c r="EGC111" s="123"/>
      <c r="EGD111" s="123"/>
      <c r="EGE111" s="123"/>
      <c r="EGF111" s="123"/>
      <c r="EGG111" s="123"/>
      <c r="EGH111" s="123"/>
      <c r="EGI111" s="123"/>
      <c r="EGJ111" s="123"/>
      <c r="EGK111" s="123"/>
      <c r="EGL111" s="123"/>
      <c r="EGM111" s="123"/>
      <c r="EGN111" s="123"/>
      <c r="EGO111" s="123"/>
      <c r="EGP111" s="123"/>
      <c r="EGQ111" s="123"/>
      <c r="EGR111" s="123"/>
      <c r="EGS111" s="123"/>
      <c r="EGT111" s="123"/>
      <c r="EGU111" s="123"/>
      <c r="EGV111" s="123"/>
      <c r="EGW111" s="123"/>
      <c r="EGX111" s="123"/>
      <c r="EGY111" s="123"/>
      <c r="EGZ111" s="123"/>
      <c r="EHA111" s="123"/>
      <c r="EHB111" s="123"/>
      <c r="EHC111" s="123"/>
      <c r="EHD111" s="123"/>
      <c r="EHE111" s="123"/>
      <c r="EHF111" s="123"/>
      <c r="EHG111" s="123"/>
      <c r="EHH111" s="123"/>
      <c r="EHI111" s="123"/>
      <c r="EHJ111" s="123"/>
      <c r="EHK111" s="123"/>
      <c r="EHL111" s="123"/>
      <c r="EHM111" s="123"/>
      <c r="EHN111" s="123"/>
      <c r="EHO111" s="123"/>
      <c r="EHP111" s="123"/>
      <c r="EHQ111" s="123"/>
      <c r="EHR111" s="123"/>
      <c r="EHS111" s="123"/>
      <c r="EHT111" s="123"/>
      <c r="EHU111" s="123"/>
      <c r="EHV111" s="123"/>
      <c r="EHW111" s="123"/>
      <c r="EHX111" s="123"/>
      <c r="EHY111" s="123"/>
      <c r="EHZ111" s="123"/>
      <c r="EIA111" s="123"/>
      <c r="EIB111" s="123"/>
      <c r="EIC111" s="123"/>
      <c r="EID111" s="123"/>
      <c r="EIE111" s="123"/>
      <c r="EIF111" s="123"/>
      <c r="EIG111" s="123"/>
      <c r="EIH111" s="123"/>
      <c r="EII111" s="123"/>
      <c r="EIJ111" s="123"/>
      <c r="EIK111" s="123"/>
      <c r="EIL111" s="123"/>
      <c r="EIM111" s="123"/>
      <c r="EIN111" s="123"/>
      <c r="EIO111" s="123"/>
      <c r="EIP111" s="123"/>
      <c r="EIQ111" s="123"/>
      <c r="EIR111" s="123"/>
      <c r="EIS111" s="123"/>
      <c r="EIT111" s="123"/>
      <c r="EIU111" s="123"/>
      <c r="EIV111" s="123"/>
      <c r="EIW111" s="123"/>
      <c r="EIX111" s="123"/>
      <c r="EIY111" s="123"/>
      <c r="EIZ111" s="123"/>
      <c r="EJA111" s="123"/>
      <c r="EJB111" s="123"/>
      <c r="EJC111" s="123"/>
      <c r="EJD111" s="123"/>
      <c r="EJE111" s="123"/>
      <c r="EJF111" s="123"/>
      <c r="EJG111" s="123"/>
      <c r="EJH111" s="123"/>
      <c r="EJI111" s="123"/>
      <c r="EJJ111" s="123"/>
      <c r="EJK111" s="123"/>
      <c r="EJL111" s="123"/>
      <c r="EJM111" s="123"/>
      <c r="EJN111" s="123"/>
      <c r="EJO111" s="123"/>
      <c r="EJP111" s="123"/>
      <c r="EJQ111" s="123"/>
      <c r="EJR111" s="123"/>
      <c r="EJS111" s="123"/>
      <c r="EJT111" s="123"/>
      <c r="EJU111" s="123"/>
      <c r="EJV111" s="123"/>
      <c r="EJW111" s="123"/>
      <c r="EJX111" s="123"/>
      <c r="EJY111" s="123"/>
      <c r="EJZ111" s="123"/>
      <c r="EKA111" s="123"/>
      <c r="EKB111" s="123"/>
      <c r="EKC111" s="123"/>
      <c r="EKD111" s="123"/>
      <c r="EKE111" s="123"/>
      <c r="EKF111" s="123"/>
      <c r="EKG111" s="123"/>
      <c r="EKH111" s="123"/>
      <c r="EKI111" s="123"/>
      <c r="EKJ111" s="123"/>
      <c r="EKK111" s="123"/>
      <c r="EKL111" s="123"/>
      <c r="EKM111" s="123"/>
      <c r="EKN111" s="123"/>
      <c r="EKO111" s="123"/>
      <c r="EKP111" s="123"/>
      <c r="EKQ111" s="123"/>
      <c r="EKR111" s="123"/>
      <c r="EKS111" s="123"/>
      <c r="EKT111" s="123"/>
      <c r="EKU111" s="123"/>
      <c r="EKV111" s="123"/>
      <c r="EKW111" s="123"/>
      <c r="EKX111" s="123"/>
      <c r="EKY111" s="123"/>
      <c r="EKZ111" s="123"/>
      <c r="ELA111" s="123"/>
      <c r="ELB111" s="123"/>
      <c r="ELC111" s="123"/>
      <c r="ELD111" s="123"/>
      <c r="ELE111" s="123"/>
      <c r="ELF111" s="123"/>
      <c r="ELG111" s="123"/>
      <c r="ELH111" s="123"/>
      <c r="ELI111" s="123"/>
      <c r="ELJ111" s="123"/>
      <c r="ELK111" s="123"/>
      <c r="ELL111" s="123"/>
      <c r="ELM111" s="123"/>
      <c r="ELN111" s="123"/>
      <c r="ELO111" s="123"/>
      <c r="ELP111" s="123"/>
      <c r="ELQ111" s="123"/>
      <c r="ELR111" s="123"/>
      <c r="ELS111" s="123"/>
      <c r="ELT111" s="123"/>
      <c r="ELU111" s="123"/>
      <c r="ELV111" s="123"/>
      <c r="ELW111" s="123"/>
      <c r="ELX111" s="123"/>
      <c r="ELY111" s="123"/>
      <c r="ELZ111" s="123"/>
      <c r="EMA111" s="123"/>
      <c r="EMB111" s="123"/>
      <c r="EMC111" s="123"/>
      <c r="EMD111" s="123"/>
      <c r="EME111" s="123"/>
      <c r="EMF111" s="123"/>
      <c r="EMG111" s="123"/>
      <c r="EMH111" s="123"/>
      <c r="EMI111" s="123"/>
      <c r="EMJ111" s="123"/>
      <c r="EMK111" s="123"/>
      <c r="EML111" s="123"/>
      <c r="EMM111" s="123"/>
      <c r="EMN111" s="123"/>
      <c r="EMO111" s="123"/>
      <c r="EMP111" s="123"/>
      <c r="EMQ111" s="123"/>
      <c r="EMR111" s="123"/>
      <c r="EMS111" s="123"/>
      <c r="EMT111" s="123"/>
      <c r="EMU111" s="123"/>
      <c r="EMV111" s="123"/>
      <c r="EMW111" s="123"/>
      <c r="EMX111" s="123"/>
      <c r="EMY111" s="123"/>
      <c r="EMZ111" s="123"/>
      <c r="ENA111" s="123"/>
      <c r="ENB111" s="123"/>
      <c r="ENC111" s="123"/>
      <c r="END111" s="123"/>
      <c r="ENE111" s="123"/>
      <c r="ENF111" s="123"/>
      <c r="ENG111" s="123"/>
      <c r="ENH111" s="123"/>
      <c r="ENI111" s="123"/>
      <c r="ENJ111" s="123"/>
      <c r="ENK111" s="123"/>
      <c r="ENL111" s="123"/>
      <c r="ENM111" s="123"/>
      <c r="ENN111" s="123"/>
      <c r="ENO111" s="123"/>
      <c r="ENP111" s="123"/>
      <c r="ENQ111" s="123"/>
      <c r="ENR111" s="123"/>
      <c r="ENS111" s="123"/>
      <c r="ENT111" s="123"/>
      <c r="ENU111" s="123"/>
      <c r="ENV111" s="123"/>
      <c r="ENW111" s="123"/>
      <c r="ENX111" s="123"/>
      <c r="ENY111" s="123"/>
      <c r="ENZ111" s="123"/>
      <c r="EOA111" s="123"/>
      <c r="EOB111" s="123"/>
      <c r="EOC111" s="123"/>
      <c r="EOD111" s="123"/>
      <c r="EOE111" s="123"/>
      <c r="EOF111" s="123"/>
      <c r="EOG111" s="123"/>
      <c r="EOH111" s="123"/>
      <c r="EOI111" s="123"/>
      <c r="EOJ111" s="123"/>
      <c r="EOK111" s="123"/>
      <c r="EOL111" s="123"/>
      <c r="EOM111" s="123"/>
      <c r="EON111" s="123"/>
      <c r="EOO111" s="123"/>
      <c r="EOP111" s="123"/>
      <c r="EOQ111" s="123"/>
      <c r="EOR111" s="123"/>
      <c r="EOS111" s="123"/>
      <c r="EOT111" s="123"/>
      <c r="EOU111" s="123"/>
      <c r="EOV111" s="123"/>
      <c r="EOW111" s="123"/>
      <c r="EOX111" s="123"/>
      <c r="EOY111" s="123"/>
      <c r="EOZ111" s="123"/>
      <c r="EPA111" s="123"/>
      <c r="EPB111" s="123"/>
      <c r="EPC111" s="123"/>
      <c r="EPD111" s="123"/>
      <c r="EPE111" s="123"/>
      <c r="EPF111" s="123"/>
      <c r="EPG111" s="123"/>
      <c r="EPH111" s="123"/>
      <c r="EPI111" s="123"/>
      <c r="EPJ111" s="123"/>
      <c r="EPK111" s="123"/>
      <c r="EPL111" s="123"/>
      <c r="EPM111" s="123"/>
      <c r="EPN111" s="123"/>
      <c r="EPO111" s="123"/>
      <c r="EPP111" s="123"/>
      <c r="EPQ111" s="123"/>
      <c r="EPR111" s="123"/>
      <c r="EPS111" s="123"/>
      <c r="EPT111" s="123"/>
      <c r="EPU111" s="123"/>
      <c r="EPV111" s="123"/>
      <c r="EPW111" s="123"/>
      <c r="EPX111" s="123"/>
      <c r="EPY111" s="123"/>
      <c r="EPZ111" s="123"/>
      <c r="EQA111" s="123"/>
      <c r="EQB111" s="123"/>
      <c r="EQC111" s="123"/>
      <c r="EQD111" s="123"/>
      <c r="EQE111" s="123"/>
      <c r="EQF111" s="123"/>
      <c r="EQG111" s="123"/>
      <c r="EQH111" s="123"/>
      <c r="EQI111" s="123"/>
      <c r="EQJ111" s="123"/>
      <c r="EQK111" s="123"/>
      <c r="EQL111" s="123"/>
      <c r="EQM111" s="123"/>
      <c r="EQN111" s="123"/>
      <c r="EQO111" s="123"/>
      <c r="EQP111" s="123"/>
      <c r="EQQ111" s="123"/>
      <c r="EQR111" s="123"/>
      <c r="EQS111" s="123"/>
      <c r="EQT111" s="123"/>
      <c r="EQU111" s="123"/>
      <c r="EQV111" s="123"/>
      <c r="EQW111" s="123"/>
      <c r="EQX111" s="123"/>
      <c r="EQY111" s="123"/>
      <c r="EQZ111" s="123"/>
      <c r="ERA111" s="123"/>
      <c r="ERB111" s="123"/>
      <c r="ERC111" s="123"/>
      <c r="ERD111" s="123"/>
      <c r="ERE111" s="123"/>
      <c r="ERF111" s="123"/>
      <c r="ERG111" s="123"/>
      <c r="ERH111" s="123"/>
      <c r="ERI111" s="123"/>
      <c r="ERJ111" s="123"/>
      <c r="ERK111" s="123"/>
      <c r="ERL111" s="123"/>
      <c r="ERM111" s="123"/>
      <c r="ERN111" s="123"/>
      <c r="ERO111" s="123"/>
      <c r="ERP111" s="123"/>
      <c r="ERQ111" s="123"/>
      <c r="ERR111" s="123"/>
      <c r="ERS111" s="123"/>
      <c r="ERT111" s="123"/>
      <c r="ERU111" s="123"/>
      <c r="ERV111" s="123"/>
      <c r="ERW111" s="123"/>
      <c r="ERX111" s="123"/>
      <c r="ERY111" s="123"/>
      <c r="ERZ111" s="123"/>
      <c r="ESA111" s="123"/>
      <c r="ESB111" s="123"/>
      <c r="ESC111" s="123"/>
      <c r="ESD111" s="123"/>
      <c r="ESE111" s="123"/>
      <c r="ESF111" s="123"/>
      <c r="ESG111" s="123"/>
      <c r="ESH111" s="123"/>
      <c r="ESI111" s="123"/>
      <c r="ESJ111" s="123"/>
      <c r="ESK111" s="123"/>
      <c r="ESL111" s="123"/>
      <c r="ESM111" s="123"/>
      <c r="ESN111" s="123"/>
      <c r="ESO111" s="123"/>
      <c r="ESP111" s="123"/>
      <c r="ESQ111" s="123"/>
      <c r="ESR111" s="123"/>
      <c r="ESS111" s="123"/>
      <c r="EST111" s="123"/>
      <c r="ESU111" s="123"/>
      <c r="ESV111" s="123"/>
      <c r="ESW111" s="123"/>
      <c r="ESX111" s="123"/>
      <c r="ESY111" s="123"/>
      <c r="ESZ111" s="123"/>
      <c r="ETA111" s="123"/>
      <c r="ETB111" s="123"/>
      <c r="ETC111" s="123"/>
      <c r="ETD111" s="123"/>
      <c r="ETE111" s="123"/>
      <c r="ETF111" s="123"/>
      <c r="ETG111" s="123"/>
      <c r="ETH111" s="123"/>
      <c r="ETI111" s="123"/>
      <c r="ETJ111" s="123"/>
      <c r="ETK111" s="123"/>
      <c r="ETL111" s="123"/>
      <c r="ETM111" s="123"/>
      <c r="ETN111" s="123"/>
      <c r="ETO111" s="123"/>
      <c r="ETP111" s="123"/>
      <c r="ETQ111" s="123"/>
      <c r="ETR111" s="123"/>
      <c r="ETS111" s="123"/>
      <c r="ETT111" s="123"/>
      <c r="ETU111" s="123"/>
      <c r="ETV111" s="123"/>
      <c r="ETW111" s="123"/>
      <c r="ETX111" s="123"/>
      <c r="ETY111" s="123"/>
      <c r="ETZ111" s="123"/>
      <c r="EUA111" s="123"/>
      <c r="EUB111" s="123"/>
      <c r="EUC111" s="123"/>
      <c r="EUD111" s="123"/>
      <c r="EUE111" s="123"/>
      <c r="EUF111" s="123"/>
      <c r="EUG111" s="123"/>
      <c r="EUH111" s="123"/>
      <c r="EUI111" s="123"/>
      <c r="EUJ111" s="123"/>
      <c r="EUK111" s="123"/>
      <c r="EUL111" s="123"/>
      <c r="EUM111" s="123"/>
      <c r="EUN111" s="123"/>
      <c r="EUO111" s="123"/>
      <c r="EUP111" s="123"/>
      <c r="EUQ111" s="123"/>
      <c r="EUR111" s="123"/>
      <c r="EUS111" s="123"/>
      <c r="EUT111" s="123"/>
      <c r="EUU111" s="123"/>
      <c r="EUV111" s="123"/>
      <c r="EUW111" s="123"/>
      <c r="EUX111" s="123"/>
      <c r="EUY111" s="123"/>
      <c r="EUZ111" s="123"/>
      <c r="EVA111" s="123"/>
      <c r="EVB111" s="123"/>
      <c r="EVC111" s="123"/>
      <c r="EVD111" s="123"/>
      <c r="EVE111" s="123"/>
      <c r="EVF111" s="123"/>
      <c r="EVG111" s="123"/>
      <c r="EVH111" s="123"/>
      <c r="EVI111" s="123"/>
      <c r="EVJ111" s="123"/>
      <c r="EVK111" s="123"/>
      <c r="EVL111" s="123"/>
      <c r="EVM111" s="123"/>
      <c r="EVN111" s="123"/>
      <c r="EVO111" s="123"/>
      <c r="EVP111" s="123"/>
      <c r="EVQ111" s="123"/>
      <c r="EVR111" s="123"/>
      <c r="EVS111" s="123"/>
      <c r="EVT111" s="123"/>
      <c r="EVU111" s="123"/>
      <c r="EVV111" s="123"/>
      <c r="EVW111" s="123"/>
      <c r="EVX111" s="123"/>
      <c r="EVY111" s="123"/>
      <c r="EVZ111" s="123"/>
      <c r="EWA111" s="123"/>
      <c r="EWB111" s="123"/>
      <c r="EWC111" s="123"/>
      <c r="EWD111" s="123"/>
      <c r="EWE111" s="123"/>
      <c r="EWF111" s="123"/>
      <c r="EWG111" s="123"/>
      <c r="EWH111" s="123"/>
      <c r="EWI111" s="123"/>
      <c r="EWJ111" s="123"/>
      <c r="EWK111" s="123"/>
      <c r="EWL111" s="123"/>
      <c r="EWM111" s="123"/>
      <c r="EWN111" s="123"/>
      <c r="EWO111" s="123"/>
      <c r="EWP111" s="123"/>
      <c r="EWQ111" s="123"/>
      <c r="EWR111" s="123"/>
      <c r="EWS111" s="123"/>
      <c r="EWT111" s="123"/>
      <c r="EWU111" s="123"/>
      <c r="EWV111" s="123"/>
      <c r="EWW111" s="123"/>
      <c r="EWX111" s="123"/>
      <c r="EWY111" s="123"/>
      <c r="EWZ111" s="123"/>
      <c r="EXA111" s="123"/>
      <c r="EXB111" s="123"/>
      <c r="EXC111" s="123"/>
      <c r="EXD111" s="123"/>
      <c r="EXE111" s="123"/>
      <c r="EXF111" s="123"/>
      <c r="EXG111" s="123"/>
      <c r="EXH111" s="123"/>
      <c r="EXI111" s="123"/>
      <c r="EXJ111" s="123"/>
      <c r="EXK111" s="123"/>
      <c r="EXL111" s="123"/>
      <c r="EXM111" s="123"/>
      <c r="EXN111" s="123"/>
      <c r="EXO111" s="123"/>
      <c r="EXP111" s="123"/>
      <c r="EXQ111" s="123"/>
      <c r="EXR111" s="123"/>
      <c r="EXS111" s="123"/>
      <c r="EXT111" s="123"/>
      <c r="EXU111" s="123"/>
      <c r="EXV111" s="123"/>
      <c r="EXW111" s="123"/>
      <c r="EXX111" s="123"/>
      <c r="EXY111" s="123"/>
      <c r="EXZ111" s="123"/>
      <c r="EYA111" s="123"/>
      <c r="EYB111" s="123"/>
      <c r="EYC111" s="123"/>
      <c r="EYD111" s="123"/>
      <c r="EYE111" s="123"/>
      <c r="EYF111" s="123"/>
      <c r="EYG111" s="123"/>
      <c r="EYH111" s="123"/>
      <c r="EYI111" s="123"/>
      <c r="EYJ111" s="123"/>
      <c r="EYK111" s="123"/>
      <c r="EYL111" s="123"/>
      <c r="EYM111" s="123"/>
      <c r="EYN111" s="123"/>
      <c r="EYO111" s="123"/>
      <c r="EYP111" s="123"/>
      <c r="EYQ111" s="123"/>
      <c r="EYR111" s="123"/>
      <c r="EYS111" s="123"/>
      <c r="EYT111" s="123"/>
      <c r="EYU111" s="123"/>
      <c r="EYV111" s="123"/>
      <c r="EYW111" s="123"/>
      <c r="EYX111" s="123"/>
      <c r="EYY111" s="123"/>
      <c r="EYZ111" s="123"/>
      <c r="EZA111" s="123"/>
      <c r="EZB111" s="123"/>
      <c r="EZC111" s="123"/>
      <c r="EZD111" s="123"/>
      <c r="EZE111" s="123"/>
      <c r="EZF111" s="123"/>
      <c r="EZG111" s="123"/>
      <c r="EZH111" s="123"/>
      <c r="EZI111" s="123"/>
      <c r="EZJ111" s="123"/>
      <c r="EZK111" s="123"/>
      <c r="EZL111" s="123"/>
      <c r="EZM111" s="123"/>
      <c r="EZN111" s="123"/>
      <c r="EZO111" s="123"/>
      <c r="EZP111" s="123"/>
      <c r="EZQ111" s="123"/>
      <c r="EZR111" s="123"/>
      <c r="EZS111" s="123"/>
      <c r="EZT111" s="123"/>
      <c r="EZU111" s="123"/>
      <c r="EZV111" s="123"/>
      <c r="EZW111" s="123"/>
      <c r="EZX111" s="123"/>
      <c r="EZY111" s="123"/>
      <c r="EZZ111" s="123"/>
      <c r="FAA111" s="123"/>
      <c r="FAB111" s="123"/>
      <c r="FAC111" s="123"/>
      <c r="FAD111" s="123"/>
      <c r="FAE111" s="123"/>
      <c r="FAF111" s="123"/>
      <c r="FAG111" s="123"/>
      <c r="FAH111" s="123"/>
      <c r="FAI111" s="123"/>
      <c r="FAJ111" s="123"/>
      <c r="FAK111" s="123"/>
      <c r="FAL111" s="123"/>
      <c r="FAM111" s="123"/>
      <c r="FAN111" s="123"/>
      <c r="FAO111" s="123"/>
      <c r="FAP111" s="123"/>
      <c r="FAQ111" s="123"/>
      <c r="FAR111" s="123"/>
      <c r="FAS111" s="123"/>
      <c r="FAT111" s="123"/>
      <c r="FAU111" s="123"/>
      <c r="FAV111" s="123"/>
      <c r="FAW111" s="123"/>
      <c r="FAX111" s="123"/>
      <c r="FAY111" s="123"/>
      <c r="FAZ111" s="123"/>
      <c r="FBA111" s="123"/>
      <c r="FBB111" s="123"/>
      <c r="FBC111" s="123"/>
      <c r="FBD111" s="123"/>
      <c r="FBE111" s="123"/>
      <c r="FBF111" s="123"/>
      <c r="FBG111" s="123"/>
      <c r="FBH111" s="123"/>
      <c r="FBI111" s="123"/>
      <c r="FBJ111" s="123"/>
      <c r="FBK111" s="123"/>
      <c r="FBL111" s="123"/>
      <c r="FBM111" s="123"/>
      <c r="FBN111" s="123"/>
      <c r="FBO111" s="123"/>
      <c r="FBP111" s="123"/>
      <c r="FBQ111" s="123"/>
      <c r="FBR111" s="123"/>
      <c r="FBS111" s="123"/>
      <c r="FBT111" s="123"/>
      <c r="FBU111" s="123"/>
      <c r="FBV111" s="123"/>
      <c r="FBW111" s="123"/>
      <c r="FBX111" s="123"/>
      <c r="FBY111" s="123"/>
      <c r="FBZ111" s="123"/>
      <c r="FCA111" s="123"/>
      <c r="FCB111" s="123"/>
      <c r="FCC111" s="123"/>
      <c r="FCD111" s="123"/>
      <c r="FCE111" s="123"/>
      <c r="FCF111" s="123"/>
      <c r="FCG111" s="123"/>
      <c r="FCH111" s="123"/>
      <c r="FCI111" s="123"/>
      <c r="FCJ111" s="123"/>
      <c r="FCK111" s="123"/>
      <c r="FCL111" s="123"/>
      <c r="FCM111" s="123"/>
      <c r="FCN111" s="123"/>
      <c r="FCO111" s="123"/>
      <c r="FCP111" s="123"/>
      <c r="FCQ111" s="123"/>
      <c r="FCR111" s="123"/>
      <c r="FCS111" s="123"/>
      <c r="FCT111" s="123"/>
      <c r="FCU111" s="123"/>
      <c r="FCV111" s="123"/>
      <c r="FCW111" s="123"/>
      <c r="FCX111" s="123"/>
      <c r="FCY111" s="123"/>
      <c r="FCZ111" s="123"/>
      <c r="FDA111" s="123"/>
      <c r="FDB111" s="123"/>
      <c r="FDC111" s="123"/>
      <c r="FDD111" s="123"/>
      <c r="FDE111" s="123"/>
      <c r="FDF111" s="123"/>
      <c r="FDG111" s="123"/>
      <c r="FDH111" s="123"/>
      <c r="FDI111" s="123"/>
      <c r="FDJ111" s="123"/>
      <c r="FDK111" s="123"/>
      <c r="FDL111" s="123"/>
      <c r="FDM111" s="123"/>
      <c r="FDN111" s="123"/>
      <c r="FDO111" s="123"/>
      <c r="FDP111" s="123"/>
      <c r="FDQ111" s="123"/>
      <c r="FDR111" s="123"/>
      <c r="FDS111" s="123"/>
      <c r="FDT111" s="123"/>
      <c r="FDU111" s="123"/>
      <c r="FDV111" s="123"/>
      <c r="FDW111" s="123"/>
      <c r="FDX111" s="123"/>
      <c r="FDY111" s="123"/>
      <c r="FDZ111" s="123"/>
      <c r="FEA111" s="123"/>
      <c r="FEB111" s="123"/>
      <c r="FEC111" s="123"/>
      <c r="FED111" s="123"/>
      <c r="FEE111" s="123"/>
      <c r="FEF111" s="123"/>
      <c r="FEG111" s="123"/>
      <c r="FEH111" s="123"/>
      <c r="FEI111" s="123"/>
      <c r="FEJ111" s="123"/>
      <c r="FEK111" s="123"/>
      <c r="FEL111" s="123"/>
      <c r="FEM111" s="123"/>
      <c r="FEN111" s="123"/>
      <c r="FEO111" s="123"/>
      <c r="FEP111" s="123"/>
      <c r="FEQ111" s="123"/>
      <c r="FER111" s="123"/>
      <c r="FES111" s="123"/>
      <c r="FET111" s="123"/>
      <c r="FEU111" s="123"/>
      <c r="FEV111" s="123"/>
      <c r="FEW111" s="123"/>
      <c r="FEX111" s="123"/>
      <c r="FEY111" s="123"/>
      <c r="FEZ111" s="123"/>
      <c r="FFA111" s="123"/>
      <c r="FFB111" s="123"/>
      <c r="FFC111" s="123"/>
      <c r="FFD111" s="123"/>
      <c r="FFE111" s="123"/>
      <c r="FFF111" s="123"/>
      <c r="FFG111" s="123"/>
      <c r="FFH111" s="123"/>
      <c r="FFI111" s="123"/>
      <c r="FFJ111" s="123"/>
      <c r="FFK111" s="123"/>
      <c r="FFL111" s="123"/>
      <c r="FFM111" s="123"/>
      <c r="FFN111" s="123"/>
      <c r="FFO111" s="123"/>
      <c r="FFP111" s="123"/>
      <c r="FFQ111" s="123"/>
      <c r="FFR111" s="123"/>
      <c r="FFS111" s="123"/>
      <c r="FFT111" s="123"/>
      <c r="FFU111" s="123"/>
      <c r="FFV111" s="123"/>
      <c r="FFW111" s="123"/>
      <c r="FFX111" s="123"/>
      <c r="FFY111" s="123"/>
      <c r="FFZ111" s="123"/>
      <c r="FGA111" s="123"/>
      <c r="FGB111" s="123"/>
      <c r="FGC111" s="123"/>
      <c r="FGD111" s="123"/>
      <c r="FGE111" s="123"/>
      <c r="FGF111" s="123"/>
      <c r="FGG111" s="123"/>
      <c r="FGH111" s="123"/>
      <c r="FGI111" s="123"/>
      <c r="FGJ111" s="123"/>
      <c r="FGK111" s="123"/>
      <c r="FGL111" s="123"/>
      <c r="FGM111" s="123"/>
      <c r="FGN111" s="123"/>
      <c r="FGO111" s="123"/>
      <c r="FGP111" s="123"/>
      <c r="FGQ111" s="123"/>
      <c r="FGR111" s="123"/>
      <c r="FGS111" s="123"/>
      <c r="FGT111" s="123"/>
      <c r="FGU111" s="123"/>
      <c r="FGV111" s="123"/>
      <c r="FGW111" s="123"/>
      <c r="FGX111" s="123"/>
      <c r="FGY111" s="123"/>
      <c r="FGZ111" s="123"/>
      <c r="FHA111" s="123"/>
      <c r="FHB111" s="123"/>
      <c r="FHC111" s="123"/>
      <c r="FHD111" s="123"/>
      <c r="FHE111" s="123"/>
      <c r="FHF111" s="123"/>
      <c r="FHG111" s="123"/>
      <c r="FHH111" s="123"/>
      <c r="FHI111" s="123"/>
      <c r="FHJ111" s="123"/>
      <c r="FHK111" s="123"/>
      <c r="FHL111" s="123"/>
      <c r="FHM111" s="123"/>
      <c r="FHN111" s="123"/>
      <c r="FHO111" s="123"/>
      <c r="FHP111" s="123"/>
      <c r="FHQ111" s="123"/>
      <c r="FHR111" s="123"/>
      <c r="FHS111" s="123"/>
      <c r="FHT111" s="123"/>
      <c r="FHU111" s="123"/>
      <c r="FHV111" s="123"/>
      <c r="FHW111" s="123"/>
      <c r="FHX111" s="123"/>
      <c r="FHY111" s="123"/>
      <c r="FHZ111" s="123"/>
      <c r="FIA111" s="123"/>
      <c r="FIB111" s="123"/>
      <c r="FIC111" s="123"/>
      <c r="FID111" s="123"/>
      <c r="FIE111" s="123"/>
      <c r="FIF111" s="123"/>
      <c r="FIG111" s="123"/>
      <c r="FIH111" s="123"/>
      <c r="FII111" s="123"/>
      <c r="FIJ111" s="123"/>
      <c r="FIK111" s="123"/>
      <c r="FIL111" s="123"/>
      <c r="FIM111" s="123"/>
      <c r="FIN111" s="123"/>
      <c r="FIO111" s="123"/>
      <c r="FIP111" s="123"/>
      <c r="FIQ111" s="123"/>
      <c r="FIR111" s="123"/>
      <c r="FIS111" s="123"/>
      <c r="FIT111" s="123"/>
      <c r="FIU111" s="123"/>
      <c r="FIV111" s="123"/>
      <c r="FIW111" s="123"/>
      <c r="FIX111" s="123"/>
      <c r="FIY111" s="123"/>
      <c r="FIZ111" s="123"/>
      <c r="FJA111" s="123"/>
      <c r="FJB111" s="123"/>
      <c r="FJC111" s="123"/>
      <c r="FJD111" s="123"/>
      <c r="FJE111" s="123"/>
      <c r="FJF111" s="123"/>
      <c r="FJG111" s="123"/>
      <c r="FJH111" s="123"/>
      <c r="FJI111" s="123"/>
      <c r="FJJ111" s="123"/>
      <c r="FJK111" s="123"/>
      <c r="FJL111" s="123"/>
      <c r="FJM111" s="123"/>
      <c r="FJN111" s="123"/>
      <c r="FJO111" s="123"/>
      <c r="FJP111" s="123"/>
      <c r="FJQ111" s="123"/>
      <c r="FJR111" s="123"/>
      <c r="FJS111" s="123"/>
      <c r="FJT111" s="123"/>
      <c r="FJU111" s="123"/>
      <c r="FJV111" s="123"/>
      <c r="FJW111" s="123"/>
      <c r="FJX111" s="123"/>
      <c r="FJY111" s="123"/>
      <c r="FJZ111" s="123"/>
      <c r="FKA111" s="123"/>
      <c r="FKB111" s="123"/>
      <c r="FKC111" s="123"/>
      <c r="FKD111" s="123"/>
      <c r="FKE111" s="123"/>
      <c r="FKF111" s="123"/>
      <c r="FKG111" s="123"/>
      <c r="FKH111" s="123"/>
      <c r="FKI111" s="123"/>
      <c r="FKJ111" s="123"/>
      <c r="FKK111" s="123"/>
      <c r="FKL111" s="123"/>
      <c r="FKM111" s="123"/>
      <c r="FKN111" s="123"/>
      <c r="FKO111" s="123"/>
      <c r="FKP111" s="123"/>
      <c r="FKQ111" s="123"/>
      <c r="FKR111" s="123"/>
      <c r="FKS111" s="123"/>
      <c r="FKT111" s="123"/>
      <c r="FKU111" s="123"/>
      <c r="FKV111" s="123"/>
      <c r="FKW111" s="123"/>
      <c r="FKX111" s="123"/>
      <c r="FKY111" s="123"/>
      <c r="FKZ111" s="123"/>
      <c r="FLA111" s="123"/>
      <c r="FLB111" s="123"/>
      <c r="FLC111" s="123"/>
      <c r="FLD111" s="123"/>
      <c r="FLE111" s="123"/>
      <c r="FLF111" s="123"/>
      <c r="FLG111" s="123"/>
      <c r="FLH111" s="123"/>
      <c r="FLI111" s="123"/>
      <c r="FLJ111" s="123"/>
      <c r="FLK111" s="123"/>
      <c r="FLL111" s="123"/>
      <c r="FLM111" s="123"/>
      <c r="FLN111" s="123"/>
      <c r="FLO111" s="123"/>
      <c r="FLP111" s="123"/>
      <c r="FLQ111" s="123"/>
      <c r="FLR111" s="123"/>
      <c r="FLS111" s="123"/>
      <c r="FLT111" s="123"/>
      <c r="FLU111" s="123"/>
      <c r="FLV111" s="123"/>
      <c r="FLW111" s="123"/>
      <c r="FLX111" s="123"/>
      <c r="FLY111" s="123"/>
      <c r="FLZ111" s="123"/>
      <c r="FMA111" s="123"/>
      <c r="FMB111" s="123"/>
      <c r="FMC111" s="123"/>
      <c r="FMD111" s="123"/>
      <c r="FME111" s="123"/>
      <c r="FMF111" s="123"/>
      <c r="FMG111" s="123"/>
      <c r="FMH111" s="123"/>
      <c r="FMI111" s="123"/>
      <c r="FMJ111" s="123"/>
      <c r="FMK111" s="123"/>
      <c r="FML111" s="123"/>
      <c r="FMM111" s="123"/>
      <c r="FMN111" s="123"/>
      <c r="FMO111" s="123"/>
      <c r="FMP111" s="123"/>
      <c r="FMQ111" s="123"/>
      <c r="FMR111" s="123"/>
      <c r="FMS111" s="123"/>
      <c r="FMT111" s="123"/>
      <c r="FMU111" s="123"/>
      <c r="FMV111" s="123"/>
      <c r="FMW111" s="123"/>
      <c r="FMX111" s="123"/>
      <c r="FMY111" s="123"/>
      <c r="FMZ111" s="123"/>
      <c r="FNA111" s="123"/>
      <c r="FNB111" s="123"/>
      <c r="FNC111" s="123"/>
      <c r="FND111" s="123"/>
      <c r="FNE111" s="123"/>
      <c r="FNF111" s="123"/>
      <c r="FNG111" s="123"/>
      <c r="FNH111" s="123"/>
      <c r="FNI111" s="123"/>
      <c r="FNJ111" s="123"/>
      <c r="FNK111" s="123"/>
      <c r="FNL111" s="123"/>
      <c r="FNM111" s="123"/>
      <c r="FNN111" s="123"/>
      <c r="FNO111" s="123"/>
      <c r="FNP111" s="123"/>
      <c r="FNQ111" s="123"/>
      <c r="FNR111" s="123"/>
      <c r="FNS111" s="123"/>
      <c r="FNT111" s="123"/>
      <c r="FNU111" s="123"/>
      <c r="FNV111" s="123"/>
      <c r="FNW111" s="123"/>
      <c r="FNX111" s="123"/>
      <c r="FNY111" s="123"/>
      <c r="FNZ111" s="123"/>
      <c r="FOA111" s="123"/>
      <c r="FOB111" s="123"/>
      <c r="FOC111" s="123"/>
      <c r="FOD111" s="123"/>
      <c r="FOE111" s="123"/>
      <c r="FOF111" s="123"/>
      <c r="FOG111" s="123"/>
      <c r="FOH111" s="123"/>
      <c r="FOI111" s="123"/>
      <c r="FOJ111" s="123"/>
      <c r="FOK111" s="123"/>
      <c r="FOL111" s="123"/>
      <c r="FOM111" s="123"/>
      <c r="FON111" s="123"/>
      <c r="FOO111" s="123"/>
      <c r="FOP111" s="123"/>
      <c r="FOQ111" s="123"/>
      <c r="FOR111" s="123"/>
      <c r="FOS111" s="123"/>
      <c r="FOT111" s="123"/>
      <c r="FOU111" s="123"/>
      <c r="FOV111" s="123"/>
      <c r="FOW111" s="123"/>
      <c r="FOX111" s="123"/>
      <c r="FOY111" s="123"/>
      <c r="FOZ111" s="123"/>
      <c r="FPA111" s="123"/>
      <c r="FPB111" s="123"/>
      <c r="FPC111" s="123"/>
      <c r="FPD111" s="123"/>
      <c r="FPE111" s="123"/>
      <c r="FPF111" s="123"/>
      <c r="FPG111" s="123"/>
      <c r="FPH111" s="123"/>
      <c r="FPI111" s="123"/>
      <c r="FPJ111" s="123"/>
      <c r="FPK111" s="123"/>
      <c r="FPL111" s="123"/>
      <c r="FPM111" s="123"/>
      <c r="FPN111" s="123"/>
      <c r="FPO111" s="123"/>
      <c r="FPP111" s="123"/>
      <c r="FPQ111" s="123"/>
      <c r="FPR111" s="123"/>
      <c r="FPS111" s="123"/>
      <c r="FPT111" s="123"/>
      <c r="FPU111" s="123"/>
      <c r="FPV111" s="123"/>
      <c r="FPW111" s="123"/>
      <c r="FPX111" s="123"/>
      <c r="FPY111" s="123"/>
      <c r="FPZ111" s="123"/>
      <c r="FQA111" s="123"/>
      <c r="FQB111" s="123"/>
      <c r="FQC111" s="123"/>
      <c r="FQD111" s="123"/>
      <c r="FQE111" s="123"/>
      <c r="FQF111" s="123"/>
      <c r="FQG111" s="123"/>
      <c r="FQH111" s="123"/>
      <c r="FQI111" s="123"/>
      <c r="FQJ111" s="123"/>
      <c r="FQK111" s="123"/>
      <c r="FQL111" s="123"/>
      <c r="FQM111" s="123"/>
      <c r="FQN111" s="123"/>
      <c r="FQO111" s="123"/>
      <c r="FQP111" s="123"/>
      <c r="FQQ111" s="123"/>
      <c r="FQR111" s="123"/>
      <c r="FQS111" s="123"/>
      <c r="FQT111" s="123"/>
      <c r="FQU111" s="123"/>
      <c r="FQV111" s="123"/>
      <c r="FQW111" s="123"/>
      <c r="FQX111" s="123"/>
      <c r="FQY111" s="123"/>
      <c r="FQZ111" s="123"/>
      <c r="FRA111" s="123"/>
      <c r="FRB111" s="123"/>
      <c r="FRC111" s="123"/>
      <c r="FRD111" s="123"/>
      <c r="FRE111" s="123"/>
      <c r="FRF111" s="123"/>
      <c r="FRG111" s="123"/>
      <c r="FRH111" s="123"/>
      <c r="FRI111" s="123"/>
      <c r="FRJ111" s="123"/>
      <c r="FRK111" s="123"/>
      <c r="FRL111" s="123"/>
      <c r="FRM111" s="123"/>
      <c r="FRN111" s="123"/>
      <c r="FRO111" s="123"/>
      <c r="FRP111" s="123"/>
      <c r="FRQ111" s="123"/>
      <c r="FRR111" s="123"/>
      <c r="FRS111" s="123"/>
      <c r="FRT111" s="123"/>
      <c r="FRU111" s="123"/>
      <c r="FRV111" s="123"/>
      <c r="FRW111" s="123"/>
      <c r="FRX111" s="123"/>
      <c r="FRY111" s="123"/>
      <c r="FRZ111" s="123"/>
      <c r="FSA111" s="123"/>
      <c r="FSB111" s="123"/>
      <c r="FSC111" s="123"/>
      <c r="FSD111" s="123"/>
      <c r="FSE111" s="123"/>
      <c r="FSF111" s="123"/>
      <c r="FSG111" s="123"/>
      <c r="FSH111" s="123"/>
      <c r="FSI111" s="123"/>
      <c r="FSJ111" s="123"/>
      <c r="FSK111" s="123"/>
      <c r="FSL111" s="123"/>
      <c r="FSM111" s="123"/>
      <c r="FSN111" s="123"/>
      <c r="FSO111" s="123"/>
      <c r="FSP111" s="123"/>
      <c r="FSQ111" s="123"/>
      <c r="FSR111" s="123"/>
      <c r="FSS111" s="123"/>
      <c r="FST111" s="123"/>
      <c r="FSU111" s="123"/>
      <c r="FSV111" s="123"/>
      <c r="FSW111" s="123"/>
      <c r="FSX111" s="123"/>
      <c r="FSY111" s="123"/>
      <c r="FSZ111" s="123"/>
      <c r="FTA111" s="123"/>
      <c r="FTB111" s="123"/>
      <c r="FTC111" s="123"/>
      <c r="FTD111" s="123"/>
      <c r="FTE111" s="123"/>
      <c r="FTF111" s="123"/>
      <c r="FTG111" s="123"/>
      <c r="FTH111" s="123"/>
      <c r="FTI111" s="123"/>
      <c r="FTJ111" s="123"/>
      <c r="FTK111" s="123"/>
      <c r="FTL111" s="123"/>
      <c r="FTM111" s="123"/>
      <c r="FTN111" s="123"/>
      <c r="FTO111" s="123"/>
      <c r="FTP111" s="123"/>
      <c r="FTQ111" s="123"/>
      <c r="FTR111" s="123"/>
      <c r="FTS111" s="123"/>
      <c r="FTT111" s="123"/>
      <c r="FTU111" s="123"/>
      <c r="FTV111" s="123"/>
      <c r="FTW111" s="123"/>
      <c r="FTX111" s="123"/>
      <c r="FTY111" s="123"/>
      <c r="FTZ111" s="123"/>
      <c r="FUA111" s="123"/>
      <c r="FUB111" s="123"/>
      <c r="FUC111" s="123"/>
      <c r="FUD111" s="123"/>
      <c r="FUE111" s="123"/>
      <c r="FUF111" s="123"/>
      <c r="FUG111" s="123"/>
      <c r="FUH111" s="123"/>
      <c r="FUI111" s="123"/>
      <c r="FUJ111" s="123"/>
      <c r="FUK111" s="123"/>
      <c r="FUL111" s="123"/>
      <c r="FUM111" s="123"/>
      <c r="FUN111" s="123"/>
      <c r="FUO111" s="123"/>
      <c r="FUP111" s="123"/>
      <c r="FUQ111" s="123"/>
      <c r="FUR111" s="123"/>
      <c r="FUS111" s="123"/>
      <c r="FUT111" s="123"/>
      <c r="FUU111" s="123"/>
      <c r="FUV111" s="123"/>
      <c r="FUW111" s="123"/>
      <c r="FUX111" s="123"/>
      <c r="FUY111" s="123"/>
      <c r="FUZ111" s="123"/>
      <c r="FVA111" s="123"/>
      <c r="FVB111" s="123"/>
      <c r="FVC111" s="123"/>
      <c r="FVD111" s="123"/>
      <c r="FVE111" s="123"/>
      <c r="FVF111" s="123"/>
      <c r="FVG111" s="123"/>
      <c r="FVH111" s="123"/>
      <c r="FVI111" s="123"/>
      <c r="FVJ111" s="123"/>
      <c r="FVK111" s="123"/>
      <c r="FVL111" s="123"/>
      <c r="FVM111" s="123"/>
      <c r="FVN111" s="123"/>
      <c r="FVO111" s="123"/>
      <c r="FVP111" s="123"/>
      <c r="FVQ111" s="123"/>
      <c r="FVR111" s="123"/>
      <c r="FVS111" s="123"/>
      <c r="FVT111" s="123"/>
      <c r="FVU111" s="123"/>
      <c r="FVV111" s="123"/>
      <c r="FVW111" s="123"/>
      <c r="FVX111" s="123"/>
      <c r="FVY111" s="123"/>
      <c r="FVZ111" s="123"/>
      <c r="FWA111" s="123"/>
      <c r="FWB111" s="123"/>
      <c r="FWC111" s="123"/>
      <c r="FWD111" s="123"/>
      <c r="FWE111" s="123"/>
      <c r="FWF111" s="123"/>
      <c r="FWG111" s="123"/>
      <c r="FWH111" s="123"/>
      <c r="FWI111" s="123"/>
      <c r="FWJ111" s="123"/>
      <c r="FWK111" s="123"/>
      <c r="FWL111" s="123"/>
      <c r="FWM111" s="123"/>
      <c r="FWN111" s="123"/>
      <c r="FWO111" s="123"/>
      <c r="FWP111" s="123"/>
      <c r="FWQ111" s="123"/>
      <c r="FWR111" s="123"/>
      <c r="FWS111" s="123"/>
      <c r="FWT111" s="123"/>
      <c r="FWU111" s="123"/>
      <c r="FWV111" s="123"/>
      <c r="FWW111" s="123"/>
      <c r="FWX111" s="123"/>
      <c r="FWY111" s="123"/>
      <c r="FWZ111" s="123"/>
      <c r="FXA111" s="123"/>
      <c r="FXB111" s="123"/>
      <c r="FXC111" s="123"/>
      <c r="FXD111" s="123"/>
      <c r="FXE111" s="123"/>
      <c r="FXF111" s="123"/>
      <c r="FXG111" s="123"/>
      <c r="FXH111" s="123"/>
      <c r="FXI111" s="123"/>
      <c r="FXJ111" s="123"/>
      <c r="FXK111" s="123"/>
      <c r="FXL111" s="123"/>
      <c r="FXM111" s="123"/>
      <c r="FXN111" s="123"/>
      <c r="FXO111" s="123"/>
      <c r="FXP111" s="123"/>
      <c r="FXQ111" s="123"/>
      <c r="FXR111" s="123"/>
      <c r="FXS111" s="123"/>
      <c r="FXT111" s="123"/>
      <c r="FXU111" s="123"/>
      <c r="FXV111" s="123"/>
      <c r="FXW111" s="123"/>
      <c r="FXX111" s="123"/>
      <c r="FXY111" s="123"/>
      <c r="FXZ111" s="123"/>
      <c r="FYA111" s="123"/>
      <c r="FYB111" s="123"/>
      <c r="FYC111" s="123"/>
      <c r="FYD111" s="123"/>
      <c r="FYE111" s="123"/>
      <c r="FYF111" s="123"/>
      <c r="FYG111" s="123"/>
      <c r="FYH111" s="123"/>
      <c r="FYI111" s="123"/>
      <c r="FYJ111" s="123"/>
      <c r="FYK111" s="123"/>
      <c r="FYL111" s="123"/>
      <c r="FYM111" s="123"/>
      <c r="FYN111" s="123"/>
      <c r="FYO111" s="123"/>
      <c r="FYP111" s="123"/>
      <c r="FYQ111" s="123"/>
      <c r="FYR111" s="123"/>
      <c r="FYS111" s="123"/>
      <c r="FYT111" s="123"/>
      <c r="FYU111" s="123"/>
      <c r="FYV111" s="123"/>
      <c r="FYW111" s="123"/>
      <c r="FYX111" s="123"/>
      <c r="FYY111" s="123"/>
      <c r="FYZ111" s="123"/>
      <c r="FZA111" s="123"/>
      <c r="FZB111" s="123"/>
      <c r="FZC111" s="123"/>
      <c r="FZD111" s="123"/>
      <c r="FZE111" s="123"/>
      <c r="FZF111" s="123"/>
      <c r="FZG111" s="123"/>
      <c r="FZH111" s="123"/>
      <c r="FZI111" s="123"/>
      <c r="FZJ111" s="123"/>
      <c r="FZK111" s="123"/>
      <c r="FZL111" s="123"/>
      <c r="FZM111" s="123"/>
      <c r="FZN111" s="123"/>
      <c r="FZO111" s="123"/>
      <c r="FZP111" s="123"/>
      <c r="FZQ111" s="123"/>
      <c r="FZR111" s="123"/>
      <c r="FZS111" s="123"/>
      <c r="FZT111" s="123"/>
      <c r="FZU111" s="123"/>
      <c r="FZV111" s="123"/>
      <c r="FZW111" s="123"/>
      <c r="FZX111" s="123"/>
      <c r="FZY111" s="123"/>
      <c r="FZZ111" s="123"/>
      <c r="GAA111" s="123"/>
      <c r="GAB111" s="123"/>
      <c r="GAC111" s="123"/>
      <c r="GAD111" s="123"/>
      <c r="GAE111" s="123"/>
      <c r="GAF111" s="123"/>
      <c r="GAG111" s="123"/>
      <c r="GAH111" s="123"/>
      <c r="GAI111" s="123"/>
      <c r="GAJ111" s="123"/>
      <c r="GAK111" s="123"/>
      <c r="GAL111" s="123"/>
      <c r="GAM111" s="123"/>
      <c r="GAN111" s="123"/>
      <c r="GAO111" s="123"/>
      <c r="GAP111" s="123"/>
      <c r="GAQ111" s="123"/>
      <c r="GAR111" s="123"/>
      <c r="GAS111" s="123"/>
      <c r="GAT111" s="123"/>
      <c r="GAU111" s="123"/>
      <c r="GAV111" s="123"/>
      <c r="GAW111" s="123"/>
      <c r="GAX111" s="123"/>
      <c r="GAY111" s="123"/>
      <c r="GAZ111" s="123"/>
      <c r="GBA111" s="123"/>
      <c r="GBB111" s="123"/>
      <c r="GBC111" s="123"/>
      <c r="GBD111" s="123"/>
      <c r="GBE111" s="123"/>
      <c r="GBF111" s="123"/>
      <c r="GBG111" s="123"/>
      <c r="GBH111" s="123"/>
      <c r="GBI111" s="123"/>
      <c r="GBJ111" s="123"/>
      <c r="GBK111" s="123"/>
      <c r="GBL111" s="123"/>
      <c r="GBM111" s="123"/>
      <c r="GBN111" s="123"/>
      <c r="GBO111" s="123"/>
      <c r="GBP111" s="123"/>
      <c r="GBQ111" s="123"/>
      <c r="GBR111" s="123"/>
      <c r="GBS111" s="123"/>
      <c r="GBT111" s="123"/>
      <c r="GBU111" s="123"/>
      <c r="GBV111" s="123"/>
      <c r="GBW111" s="123"/>
      <c r="GBX111" s="123"/>
      <c r="GBY111" s="123"/>
      <c r="GBZ111" s="123"/>
      <c r="GCA111" s="123"/>
      <c r="GCB111" s="123"/>
      <c r="GCC111" s="123"/>
      <c r="GCD111" s="123"/>
      <c r="GCE111" s="123"/>
      <c r="GCF111" s="123"/>
      <c r="GCG111" s="123"/>
      <c r="GCH111" s="123"/>
      <c r="GCI111" s="123"/>
      <c r="GCJ111" s="123"/>
      <c r="GCK111" s="123"/>
      <c r="GCL111" s="123"/>
      <c r="GCM111" s="123"/>
      <c r="GCN111" s="123"/>
      <c r="GCO111" s="123"/>
      <c r="GCP111" s="123"/>
      <c r="GCQ111" s="123"/>
      <c r="GCR111" s="123"/>
      <c r="GCS111" s="123"/>
      <c r="GCT111" s="123"/>
      <c r="GCU111" s="123"/>
      <c r="GCV111" s="123"/>
      <c r="GCW111" s="123"/>
      <c r="GCX111" s="123"/>
      <c r="GCY111" s="123"/>
      <c r="GCZ111" s="123"/>
      <c r="GDA111" s="123"/>
      <c r="GDB111" s="123"/>
      <c r="GDC111" s="123"/>
      <c r="GDD111" s="123"/>
      <c r="GDE111" s="123"/>
      <c r="GDF111" s="123"/>
      <c r="GDG111" s="123"/>
      <c r="GDH111" s="123"/>
      <c r="GDI111" s="123"/>
      <c r="GDJ111" s="123"/>
      <c r="GDK111" s="123"/>
      <c r="GDL111" s="123"/>
      <c r="GDM111" s="123"/>
      <c r="GDN111" s="123"/>
      <c r="GDO111" s="123"/>
      <c r="GDP111" s="123"/>
      <c r="GDQ111" s="123"/>
      <c r="GDR111" s="123"/>
      <c r="GDS111" s="123"/>
      <c r="GDT111" s="123"/>
      <c r="GDU111" s="123"/>
      <c r="GDV111" s="123"/>
      <c r="GDW111" s="123"/>
      <c r="GDX111" s="123"/>
      <c r="GDY111" s="123"/>
      <c r="GDZ111" s="123"/>
      <c r="GEA111" s="123"/>
      <c r="GEB111" s="123"/>
      <c r="GEC111" s="123"/>
      <c r="GED111" s="123"/>
      <c r="GEE111" s="123"/>
      <c r="GEF111" s="123"/>
      <c r="GEG111" s="123"/>
      <c r="GEH111" s="123"/>
      <c r="GEI111" s="123"/>
      <c r="GEJ111" s="123"/>
      <c r="GEK111" s="123"/>
      <c r="GEL111" s="123"/>
      <c r="GEM111" s="123"/>
      <c r="GEN111" s="123"/>
      <c r="GEO111" s="123"/>
      <c r="GEP111" s="123"/>
      <c r="GEQ111" s="123"/>
      <c r="GER111" s="123"/>
      <c r="GES111" s="123"/>
      <c r="GET111" s="123"/>
      <c r="GEU111" s="123"/>
      <c r="GEV111" s="123"/>
      <c r="GEW111" s="123"/>
      <c r="GEX111" s="123"/>
      <c r="GEY111" s="123"/>
      <c r="GEZ111" s="123"/>
      <c r="GFA111" s="123"/>
      <c r="GFB111" s="123"/>
      <c r="GFC111" s="123"/>
      <c r="GFD111" s="123"/>
      <c r="GFE111" s="123"/>
      <c r="GFF111" s="123"/>
      <c r="GFG111" s="123"/>
      <c r="GFH111" s="123"/>
      <c r="GFI111" s="123"/>
      <c r="GFJ111" s="123"/>
      <c r="GFK111" s="123"/>
      <c r="GFL111" s="123"/>
      <c r="GFM111" s="123"/>
      <c r="GFN111" s="123"/>
      <c r="GFO111" s="123"/>
      <c r="GFP111" s="123"/>
      <c r="GFQ111" s="123"/>
      <c r="GFR111" s="123"/>
      <c r="GFS111" s="123"/>
      <c r="GFT111" s="123"/>
      <c r="GFU111" s="123"/>
      <c r="GFV111" s="123"/>
      <c r="GFW111" s="123"/>
      <c r="GFX111" s="123"/>
      <c r="GFY111" s="123"/>
      <c r="GFZ111" s="123"/>
      <c r="GGA111" s="123"/>
      <c r="GGB111" s="123"/>
      <c r="GGC111" s="123"/>
      <c r="GGD111" s="123"/>
      <c r="GGE111" s="123"/>
      <c r="GGF111" s="123"/>
      <c r="GGG111" s="123"/>
      <c r="GGH111" s="123"/>
      <c r="GGI111" s="123"/>
      <c r="GGJ111" s="123"/>
      <c r="GGK111" s="123"/>
      <c r="GGL111" s="123"/>
      <c r="GGM111" s="123"/>
      <c r="GGN111" s="123"/>
      <c r="GGO111" s="123"/>
      <c r="GGP111" s="123"/>
      <c r="GGQ111" s="123"/>
      <c r="GGR111" s="123"/>
      <c r="GGS111" s="123"/>
      <c r="GGT111" s="123"/>
      <c r="GGU111" s="123"/>
      <c r="GGV111" s="123"/>
      <c r="GGW111" s="123"/>
      <c r="GGX111" s="123"/>
      <c r="GGY111" s="123"/>
      <c r="GGZ111" s="123"/>
      <c r="GHA111" s="123"/>
      <c r="GHB111" s="123"/>
      <c r="GHC111" s="123"/>
      <c r="GHD111" s="123"/>
      <c r="GHE111" s="123"/>
      <c r="GHF111" s="123"/>
      <c r="GHG111" s="123"/>
      <c r="GHH111" s="123"/>
      <c r="GHI111" s="123"/>
      <c r="GHJ111" s="123"/>
      <c r="GHK111" s="123"/>
      <c r="GHL111" s="123"/>
      <c r="GHM111" s="123"/>
      <c r="GHN111" s="123"/>
      <c r="GHO111" s="123"/>
      <c r="GHP111" s="123"/>
      <c r="GHQ111" s="123"/>
      <c r="GHR111" s="123"/>
      <c r="GHS111" s="123"/>
      <c r="GHT111" s="123"/>
      <c r="GHU111" s="123"/>
      <c r="GHV111" s="123"/>
      <c r="GHW111" s="123"/>
      <c r="GHX111" s="123"/>
      <c r="GHY111" s="123"/>
      <c r="GHZ111" s="123"/>
      <c r="GIA111" s="123"/>
      <c r="GIB111" s="123"/>
      <c r="GIC111" s="123"/>
      <c r="GID111" s="123"/>
      <c r="GIE111" s="123"/>
      <c r="GIF111" s="123"/>
      <c r="GIG111" s="123"/>
      <c r="GIH111" s="123"/>
      <c r="GII111" s="123"/>
      <c r="GIJ111" s="123"/>
      <c r="GIK111" s="123"/>
      <c r="GIL111" s="123"/>
      <c r="GIM111" s="123"/>
      <c r="GIN111" s="123"/>
      <c r="GIO111" s="123"/>
      <c r="GIP111" s="123"/>
      <c r="GIQ111" s="123"/>
      <c r="GIR111" s="123"/>
      <c r="GIS111" s="123"/>
      <c r="GIT111" s="123"/>
      <c r="GIU111" s="123"/>
      <c r="GIV111" s="123"/>
      <c r="GIW111" s="123"/>
      <c r="GIX111" s="123"/>
      <c r="GIY111" s="123"/>
      <c r="GIZ111" s="123"/>
      <c r="GJA111" s="123"/>
      <c r="GJB111" s="123"/>
      <c r="GJC111" s="123"/>
      <c r="GJD111" s="123"/>
      <c r="GJE111" s="123"/>
      <c r="GJF111" s="123"/>
      <c r="GJG111" s="123"/>
      <c r="GJH111" s="123"/>
      <c r="GJI111" s="123"/>
      <c r="GJJ111" s="123"/>
      <c r="GJK111" s="123"/>
      <c r="GJL111" s="123"/>
      <c r="GJM111" s="123"/>
      <c r="GJN111" s="123"/>
      <c r="GJO111" s="123"/>
      <c r="GJP111" s="123"/>
      <c r="GJQ111" s="123"/>
      <c r="GJR111" s="123"/>
      <c r="GJS111" s="123"/>
      <c r="GJT111" s="123"/>
      <c r="GJU111" s="123"/>
      <c r="GJV111" s="123"/>
      <c r="GJW111" s="123"/>
      <c r="GJX111" s="123"/>
      <c r="GJY111" s="123"/>
      <c r="GJZ111" s="123"/>
      <c r="GKA111" s="123"/>
      <c r="GKB111" s="123"/>
      <c r="GKC111" s="123"/>
      <c r="GKD111" s="123"/>
      <c r="GKE111" s="123"/>
      <c r="GKF111" s="123"/>
      <c r="GKG111" s="123"/>
      <c r="GKH111" s="123"/>
      <c r="GKI111" s="123"/>
      <c r="GKJ111" s="123"/>
      <c r="GKK111" s="123"/>
      <c r="GKL111" s="123"/>
      <c r="GKM111" s="123"/>
      <c r="GKN111" s="123"/>
      <c r="GKO111" s="123"/>
      <c r="GKP111" s="123"/>
      <c r="GKQ111" s="123"/>
      <c r="GKR111" s="123"/>
      <c r="GKS111" s="123"/>
      <c r="GKT111" s="123"/>
      <c r="GKU111" s="123"/>
      <c r="GKV111" s="123"/>
      <c r="GKW111" s="123"/>
      <c r="GKX111" s="123"/>
      <c r="GKY111" s="123"/>
      <c r="GKZ111" s="123"/>
      <c r="GLA111" s="123"/>
      <c r="GLB111" s="123"/>
      <c r="GLC111" s="123"/>
      <c r="GLD111" s="123"/>
      <c r="GLE111" s="123"/>
      <c r="GLF111" s="123"/>
      <c r="GLG111" s="123"/>
      <c r="GLH111" s="123"/>
      <c r="GLI111" s="123"/>
      <c r="GLJ111" s="123"/>
      <c r="GLK111" s="123"/>
      <c r="GLL111" s="123"/>
      <c r="GLM111" s="123"/>
      <c r="GLN111" s="123"/>
      <c r="GLO111" s="123"/>
      <c r="GLP111" s="123"/>
      <c r="GLQ111" s="123"/>
      <c r="GLR111" s="123"/>
      <c r="GLS111" s="123"/>
      <c r="GLT111" s="123"/>
      <c r="GLU111" s="123"/>
      <c r="GLV111" s="123"/>
      <c r="GLW111" s="123"/>
      <c r="GLX111" s="123"/>
      <c r="GLY111" s="123"/>
      <c r="GLZ111" s="123"/>
      <c r="GMA111" s="123"/>
      <c r="GMB111" s="123"/>
      <c r="GMC111" s="123"/>
      <c r="GMD111" s="123"/>
      <c r="GME111" s="123"/>
      <c r="GMF111" s="123"/>
      <c r="GMG111" s="123"/>
      <c r="GMH111" s="123"/>
      <c r="GMI111" s="123"/>
      <c r="GMJ111" s="123"/>
      <c r="GMK111" s="123"/>
      <c r="GML111" s="123"/>
      <c r="GMM111" s="123"/>
      <c r="GMN111" s="123"/>
      <c r="GMO111" s="123"/>
      <c r="GMP111" s="123"/>
      <c r="GMQ111" s="123"/>
      <c r="GMR111" s="123"/>
      <c r="GMS111" s="123"/>
      <c r="GMT111" s="123"/>
      <c r="GMU111" s="123"/>
      <c r="GMV111" s="123"/>
      <c r="GMW111" s="123"/>
      <c r="GMX111" s="123"/>
      <c r="GMY111" s="123"/>
      <c r="GMZ111" s="123"/>
      <c r="GNA111" s="123"/>
      <c r="GNB111" s="123"/>
      <c r="GNC111" s="123"/>
      <c r="GND111" s="123"/>
      <c r="GNE111" s="123"/>
      <c r="GNF111" s="123"/>
      <c r="GNG111" s="123"/>
      <c r="GNH111" s="123"/>
      <c r="GNI111" s="123"/>
      <c r="GNJ111" s="123"/>
      <c r="GNK111" s="123"/>
      <c r="GNL111" s="123"/>
      <c r="GNM111" s="123"/>
      <c r="GNN111" s="123"/>
      <c r="GNO111" s="123"/>
      <c r="GNP111" s="123"/>
      <c r="GNQ111" s="123"/>
      <c r="GNR111" s="123"/>
      <c r="GNS111" s="123"/>
      <c r="GNT111" s="123"/>
      <c r="GNU111" s="123"/>
      <c r="GNV111" s="123"/>
      <c r="GNW111" s="123"/>
      <c r="GNX111" s="123"/>
      <c r="GNY111" s="123"/>
      <c r="GNZ111" s="123"/>
      <c r="GOA111" s="123"/>
      <c r="GOB111" s="123"/>
      <c r="GOC111" s="123"/>
      <c r="GOD111" s="123"/>
      <c r="GOE111" s="123"/>
      <c r="GOF111" s="123"/>
      <c r="GOG111" s="123"/>
      <c r="GOH111" s="123"/>
      <c r="GOI111" s="123"/>
      <c r="GOJ111" s="123"/>
      <c r="GOK111" s="123"/>
      <c r="GOL111" s="123"/>
      <c r="GOM111" s="123"/>
      <c r="GON111" s="123"/>
      <c r="GOO111" s="123"/>
      <c r="GOP111" s="123"/>
      <c r="GOQ111" s="123"/>
      <c r="GOR111" s="123"/>
      <c r="GOS111" s="123"/>
      <c r="GOT111" s="123"/>
      <c r="GOU111" s="123"/>
      <c r="GOV111" s="123"/>
      <c r="GOW111" s="123"/>
      <c r="GOX111" s="123"/>
      <c r="GOY111" s="123"/>
      <c r="GOZ111" s="123"/>
      <c r="GPA111" s="123"/>
      <c r="GPB111" s="123"/>
      <c r="GPC111" s="123"/>
      <c r="GPD111" s="123"/>
      <c r="GPE111" s="123"/>
      <c r="GPF111" s="123"/>
      <c r="GPG111" s="123"/>
      <c r="GPH111" s="123"/>
      <c r="GPI111" s="123"/>
      <c r="GPJ111" s="123"/>
      <c r="GPK111" s="123"/>
      <c r="GPL111" s="123"/>
      <c r="GPM111" s="123"/>
      <c r="GPN111" s="123"/>
      <c r="GPO111" s="123"/>
      <c r="GPP111" s="123"/>
      <c r="GPQ111" s="123"/>
      <c r="GPR111" s="123"/>
      <c r="GPS111" s="123"/>
      <c r="GPT111" s="123"/>
      <c r="GPU111" s="123"/>
      <c r="GPV111" s="123"/>
      <c r="GPW111" s="123"/>
      <c r="GPX111" s="123"/>
      <c r="GPY111" s="123"/>
      <c r="GPZ111" s="123"/>
      <c r="GQA111" s="123"/>
      <c r="GQB111" s="123"/>
      <c r="GQC111" s="123"/>
      <c r="GQD111" s="123"/>
      <c r="GQE111" s="123"/>
      <c r="GQF111" s="123"/>
      <c r="GQG111" s="123"/>
      <c r="GQH111" s="123"/>
      <c r="GQI111" s="123"/>
      <c r="GQJ111" s="123"/>
      <c r="GQK111" s="123"/>
      <c r="GQL111" s="123"/>
      <c r="GQM111" s="123"/>
      <c r="GQN111" s="123"/>
      <c r="GQO111" s="123"/>
      <c r="GQP111" s="123"/>
      <c r="GQQ111" s="123"/>
      <c r="GQR111" s="123"/>
      <c r="GQS111" s="123"/>
      <c r="GQT111" s="123"/>
      <c r="GQU111" s="123"/>
      <c r="GQV111" s="123"/>
      <c r="GQW111" s="123"/>
      <c r="GQX111" s="123"/>
      <c r="GQY111" s="123"/>
      <c r="GQZ111" s="123"/>
      <c r="GRA111" s="123"/>
      <c r="GRB111" s="123"/>
      <c r="GRC111" s="123"/>
      <c r="GRD111" s="123"/>
      <c r="GRE111" s="123"/>
      <c r="GRF111" s="123"/>
      <c r="GRG111" s="123"/>
      <c r="GRH111" s="123"/>
      <c r="GRI111" s="123"/>
      <c r="GRJ111" s="123"/>
      <c r="GRK111" s="123"/>
      <c r="GRL111" s="123"/>
      <c r="GRM111" s="123"/>
      <c r="GRN111" s="123"/>
      <c r="GRO111" s="123"/>
      <c r="GRP111" s="123"/>
      <c r="GRQ111" s="123"/>
      <c r="GRR111" s="123"/>
      <c r="GRS111" s="123"/>
      <c r="GRT111" s="123"/>
      <c r="GRU111" s="123"/>
      <c r="GRV111" s="123"/>
      <c r="GRW111" s="123"/>
      <c r="GRX111" s="123"/>
      <c r="GRY111" s="123"/>
      <c r="GRZ111" s="123"/>
      <c r="GSA111" s="123"/>
      <c r="GSB111" s="123"/>
      <c r="GSC111" s="123"/>
      <c r="GSD111" s="123"/>
      <c r="GSE111" s="123"/>
      <c r="GSF111" s="123"/>
      <c r="GSG111" s="123"/>
      <c r="GSH111" s="123"/>
      <c r="GSI111" s="123"/>
      <c r="GSJ111" s="123"/>
      <c r="GSK111" s="123"/>
      <c r="GSL111" s="123"/>
      <c r="GSM111" s="123"/>
      <c r="GSN111" s="123"/>
      <c r="GSO111" s="123"/>
      <c r="GSP111" s="123"/>
      <c r="GSQ111" s="123"/>
      <c r="GSR111" s="123"/>
      <c r="GSS111" s="123"/>
      <c r="GST111" s="123"/>
      <c r="GSU111" s="123"/>
      <c r="GSV111" s="123"/>
      <c r="GSW111" s="123"/>
      <c r="GSX111" s="123"/>
      <c r="GSY111" s="123"/>
      <c r="GSZ111" s="123"/>
      <c r="GTA111" s="123"/>
      <c r="GTB111" s="123"/>
      <c r="GTC111" s="123"/>
      <c r="GTD111" s="123"/>
      <c r="GTE111" s="123"/>
      <c r="GTF111" s="123"/>
      <c r="GTG111" s="123"/>
      <c r="GTH111" s="123"/>
      <c r="GTI111" s="123"/>
      <c r="GTJ111" s="123"/>
      <c r="GTK111" s="123"/>
      <c r="GTL111" s="123"/>
      <c r="GTM111" s="123"/>
      <c r="GTN111" s="123"/>
      <c r="GTO111" s="123"/>
      <c r="GTP111" s="123"/>
      <c r="GTQ111" s="123"/>
      <c r="GTR111" s="123"/>
      <c r="GTS111" s="123"/>
      <c r="GTT111" s="123"/>
      <c r="GTU111" s="123"/>
      <c r="GTV111" s="123"/>
      <c r="GTW111" s="123"/>
      <c r="GTX111" s="123"/>
      <c r="GTY111" s="123"/>
      <c r="GTZ111" s="123"/>
      <c r="GUA111" s="123"/>
      <c r="GUB111" s="123"/>
      <c r="GUC111" s="123"/>
      <c r="GUD111" s="123"/>
      <c r="GUE111" s="123"/>
      <c r="GUF111" s="123"/>
      <c r="GUG111" s="123"/>
      <c r="GUH111" s="123"/>
      <c r="GUI111" s="123"/>
      <c r="GUJ111" s="123"/>
      <c r="GUK111" s="123"/>
      <c r="GUL111" s="123"/>
      <c r="GUM111" s="123"/>
      <c r="GUN111" s="123"/>
      <c r="GUO111" s="123"/>
      <c r="GUP111" s="123"/>
      <c r="GUQ111" s="123"/>
      <c r="GUR111" s="123"/>
      <c r="GUS111" s="123"/>
      <c r="GUT111" s="123"/>
      <c r="GUU111" s="123"/>
      <c r="GUV111" s="123"/>
      <c r="GUW111" s="123"/>
      <c r="GUX111" s="123"/>
      <c r="GUY111" s="123"/>
      <c r="GUZ111" s="123"/>
      <c r="GVA111" s="123"/>
      <c r="GVB111" s="123"/>
      <c r="GVC111" s="123"/>
      <c r="GVD111" s="123"/>
      <c r="GVE111" s="123"/>
      <c r="GVF111" s="123"/>
      <c r="GVG111" s="123"/>
      <c r="GVH111" s="123"/>
      <c r="GVI111" s="123"/>
      <c r="GVJ111" s="123"/>
      <c r="GVK111" s="123"/>
      <c r="GVL111" s="123"/>
      <c r="GVM111" s="123"/>
      <c r="GVN111" s="123"/>
      <c r="GVO111" s="123"/>
      <c r="GVP111" s="123"/>
      <c r="GVQ111" s="123"/>
      <c r="GVR111" s="123"/>
      <c r="GVS111" s="123"/>
      <c r="GVT111" s="123"/>
      <c r="GVU111" s="123"/>
      <c r="GVV111" s="123"/>
      <c r="GVW111" s="123"/>
      <c r="GVX111" s="123"/>
      <c r="GVY111" s="123"/>
      <c r="GVZ111" s="123"/>
      <c r="GWA111" s="123"/>
      <c r="GWB111" s="123"/>
      <c r="GWC111" s="123"/>
      <c r="GWD111" s="123"/>
      <c r="GWE111" s="123"/>
      <c r="GWF111" s="123"/>
      <c r="GWG111" s="123"/>
      <c r="GWH111" s="123"/>
      <c r="GWI111" s="123"/>
      <c r="GWJ111" s="123"/>
      <c r="GWK111" s="123"/>
      <c r="GWL111" s="123"/>
      <c r="GWM111" s="123"/>
      <c r="GWN111" s="123"/>
      <c r="GWO111" s="123"/>
      <c r="GWP111" s="123"/>
      <c r="GWQ111" s="123"/>
      <c r="GWR111" s="123"/>
      <c r="GWS111" s="123"/>
      <c r="GWT111" s="123"/>
      <c r="GWU111" s="123"/>
      <c r="GWV111" s="123"/>
      <c r="GWW111" s="123"/>
      <c r="GWX111" s="123"/>
      <c r="GWY111" s="123"/>
      <c r="GWZ111" s="123"/>
      <c r="GXA111" s="123"/>
      <c r="GXB111" s="123"/>
      <c r="GXC111" s="123"/>
      <c r="GXD111" s="123"/>
      <c r="GXE111" s="123"/>
      <c r="GXF111" s="123"/>
      <c r="GXG111" s="123"/>
      <c r="GXH111" s="123"/>
      <c r="GXI111" s="123"/>
      <c r="GXJ111" s="123"/>
      <c r="GXK111" s="123"/>
      <c r="GXL111" s="123"/>
      <c r="GXM111" s="123"/>
      <c r="GXN111" s="123"/>
      <c r="GXO111" s="123"/>
      <c r="GXP111" s="123"/>
      <c r="GXQ111" s="123"/>
      <c r="GXR111" s="123"/>
      <c r="GXS111" s="123"/>
      <c r="GXT111" s="123"/>
      <c r="GXU111" s="123"/>
      <c r="GXV111" s="123"/>
      <c r="GXW111" s="123"/>
      <c r="GXX111" s="123"/>
      <c r="GXY111" s="123"/>
      <c r="GXZ111" s="123"/>
      <c r="GYA111" s="123"/>
      <c r="GYB111" s="123"/>
      <c r="GYC111" s="123"/>
      <c r="GYD111" s="123"/>
      <c r="GYE111" s="123"/>
      <c r="GYF111" s="123"/>
      <c r="GYG111" s="123"/>
      <c r="GYH111" s="123"/>
      <c r="GYI111" s="123"/>
      <c r="GYJ111" s="123"/>
      <c r="GYK111" s="123"/>
      <c r="GYL111" s="123"/>
      <c r="GYM111" s="123"/>
      <c r="GYN111" s="123"/>
      <c r="GYO111" s="123"/>
      <c r="GYP111" s="123"/>
      <c r="GYQ111" s="123"/>
      <c r="GYR111" s="123"/>
      <c r="GYS111" s="123"/>
      <c r="GYT111" s="123"/>
      <c r="GYU111" s="123"/>
      <c r="GYV111" s="123"/>
      <c r="GYW111" s="123"/>
      <c r="GYX111" s="123"/>
      <c r="GYY111" s="123"/>
      <c r="GYZ111" s="123"/>
      <c r="GZA111" s="123"/>
      <c r="GZB111" s="123"/>
      <c r="GZC111" s="123"/>
      <c r="GZD111" s="123"/>
      <c r="GZE111" s="123"/>
      <c r="GZF111" s="123"/>
      <c r="GZG111" s="123"/>
      <c r="GZH111" s="123"/>
      <c r="GZI111" s="123"/>
      <c r="GZJ111" s="123"/>
      <c r="GZK111" s="123"/>
      <c r="GZL111" s="123"/>
      <c r="GZM111" s="123"/>
      <c r="GZN111" s="123"/>
      <c r="GZO111" s="123"/>
      <c r="GZP111" s="123"/>
      <c r="GZQ111" s="123"/>
      <c r="GZR111" s="123"/>
      <c r="GZS111" s="123"/>
      <c r="GZT111" s="123"/>
      <c r="GZU111" s="123"/>
      <c r="GZV111" s="123"/>
      <c r="GZW111" s="123"/>
      <c r="GZX111" s="123"/>
      <c r="GZY111" s="123"/>
      <c r="GZZ111" s="123"/>
      <c r="HAA111" s="123"/>
      <c r="HAB111" s="123"/>
      <c r="HAC111" s="123"/>
      <c r="HAD111" s="123"/>
      <c r="HAE111" s="123"/>
      <c r="HAF111" s="123"/>
      <c r="HAG111" s="123"/>
      <c r="HAH111" s="123"/>
      <c r="HAI111" s="123"/>
      <c r="HAJ111" s="123"/>
      <c r="HAK111" s="123"/>
      <c r="HAL111" s="123"/>
      <c r="HAM111" s="123"/>
      <c r="HAN111" s="123"/>
      <c r="HAO111" s="123"/>
      <c r="HAP111" s="123"/>
      <c r="HAQ111" s="123"/>
      <c r="HAR111" s="123"/>
      <c r="HAS111" s="123"/>
      <c r="HAT111" s="123"/>
      <c r="HAU111" s="123"/>
      <c r="HAV111" s="123"/>
      <c r="HAW111" s="123"/>
      <c r="HAX111" s="123"/>
      <c r="HAY111" s="123"/>
      <c r="HAZ111" s="123"/>
      <c r="HBA111" s="123"/>
      <c r="HBB111" s="123"/>
      <c r="HBC111" s="123"/>
      <c r="HBD111" s="123"/>
      <c r="HBE111" s="123"/>
      <c r="HBF111" s="123"/>
      <c r="HBG111" s="123"/>
      <c r="HBH111" s="123"/>
      <c r="HBI111" s="123"/>
      <c r="HBJ111" s="123"/>
      <c r="HBK111" s="123"/>
      <c r="HBL111" s="123"/>
      <c r="HBM111" s="123"/>
      <c r="HBN111" s="123"/>
      <c r="HBO111" s="123"/>
      <c r="HBP111" s="123"/>
      <c r="HBQ111" s="123"/>
      <c r="HBR111" s="123"/>
      <c r="HBS111" s="123"/>
      <c r="HBT111" s="123"/>
      <c r="HBU111" s="123"/>
      <c r="HBV111" s="123"/>
      <c r="HBW111" s="123"/>
      <c r="HBX111" s="123"/>
      <c r="HBY111" s="123"/>
      <c r="HBZ111" s="123"/>
      <c r="HCA111" s="123"/>
      <c r="HCB111" s="123"/>
      <c r="HCC111" s="123"/>
      <c r="HCD111" s="123"/>
      <c r="HCE111" s="123"/>
      <c r="HCF111" s="123"/>
      <c r="HCG111" s="123"/>
      <c r="HCH111" s="123"/>
      <c r="HCI111" s="123"/>
      <c r="HCJ111" s="123"/>
      <c r="HCK111" s="123"/>
      <c r="HCL111" s="123"/>
      <c r="HCM111" s="123"/>
      <c r="HCN111" s="123"/>
      <c r="HCO111" s="123"/>
      <c r="HCP111" s="123"/>
      <c r="HCQ111" s="123"/>
      <c r="HCR111" s="123"/>
      <c r="HCS111" s="123"/>
      <c r="HCT111" s="123"/>
      <c r="HCU111" s="123"/>
      <c r="HCV111" s="123"/>
      <c r="HCW111" s="123"/>
      <c r="HCX111" s="123"/>
      <c r="HCY111" s="123"/>
      <c r="HCZ111" s="123"/>
      <c r="HDA111" s="123"/>
      <c r="HDB111" s="123"/>
      <c r="HDC111" s="123"/>
      <c r="HDD111" s="123"/>
      <c r="HDE111" s="123"/>
      <c r="HDF111" s="123"/>
      <c r="HDG111" s="123"/>
      <c r="HDH111" s="123"/>
      <c r="HDI111" s="123"/>
      <c r="HDJ111" s="123"/>
      <c r="HDK111" s="123"/>
      <c r="HDL111" s="123"/>
      <c r="HDM111" s="123"/>
      <c r="HDN111" s="123"/>
      <c r="HDO111" s="123"/>
      <c r="HDP111" s="123"/>
      <c r="HDQ111" s="123"/>
      <c r="HDR111" s="123"/>
      <c r="HDS111" s="123"/>
      <c r="HDT111" s="123"/>
      <c r="HDU111" s="123"/>
      <c r="HDV111" s="123"/>
      <c r="HDW111" s="123"/>
      <c r="HDX111" s="123"/>
      <c r="HDY111" s="123"/>
      <c r="HDZ111" s="123"/>
      <c r="HEA111" s="123"/>
      <c r="HEB111" s="123"/>
      <c r="HEC111" s="123"/>
      <c r="HED111" s="123"/>
      <c r="HEE111" s="123"/>
      <c r="HEF111" s="123"/>
      <c r="HEG111" s="123"/>
      <c r="HEH111" s="123"/>
      <c r="HEI111" s="123"/>
      <c r="HEJ111" s="123"/>
      <c r="HEK111" s="123"/>
      <c r="HEL111" s="123"/>
      <c r="HEM111" s="123"/>
      <c r="HEN111" s="123"/>
      <c r="HEO111" s="123"/>
      <c r="HEP111" s="123"/>
      <c r="HEQ111" s="123"/>
      <c r="HER111" s="123"/>
      <c r="HES111" s="123"/>
      <c r="HET111" s="123"/>
      <c r="HEU111" s="123"/>
      <c r="HEV111" s="123"/>
      <c r="HEW111" s="123"/>
      <c r="HEX111" s="123"/>
      <c r="HEY111" s="123"/>
      <c r="HEZ111" s="123"/>
      <c r="HFA111" s="123"/>
      <c r="HFB111" s="123"/>
      <c r="HFC111" s="123"/>
      <c r="HFD111" s="123"/>
      <c r="HFE111" s="123"/>
      <c r="HFF111" s="123"/>
      <c r="HFG111" s="123"/>
      <c r="HFH111" s="123"/>
      <c r="HFI111" s="123"/>
      <c r="HFJ111" s="123"/>
      <c r="HFK111" s="123"/>
      <c r="HFL111" s="123"/>
      <c r="HFM111" s="123"/>
      <c r="HFN111" s="123"/>
      <c r="HFO111" s="123"/>
      <c r="HFP111" s="123"/>
      <c r="HFQ111" s="123"/>
      <c r="HFR111" s="123"/>
      <c r="HFS111" s="123"/>
      <c r="HFT111" s="123"/>
      <c r="HFU111" s="123"/>
      <c r="HFV111" s="123"/>
      <c r="HFW111" s="123"/>
      <c r="HFX111" s="123"/>
      <c r="HFY111" s="123"/>
      <c r="HFZ111" s="123"/>
      <c r="HGA111" s="123"/>
      <c r="HGB111" s="123"/>
      <c r="HGC111" s="123"/>
      <c r="HGD111" s="123"/>
      <c r="HGE111" s="123"/>
      <c r="HGF111" s="123"/>
      <c r="HGG111" s="123"/>
      <c r="HGH111" s="123"/>
      <c r="HGI111" s="123"/>
      <c r="HGJ111" s="123"/>
      <c r="HGK111" s="123"/>
      <c r="HGL111" s="123"/>
      <c r="HGM111" s="123"/>
      <c r="HGN111" s="123"/>
      <c r="HGO111" s="123"/>
      <c r="HGP111" s="123"/>
      <c r="HGQ111" s="123"/>
      <c r="HGR111" s="123"/>
      <c r="HGS111" s="123"/>
      <c r="HGT111" s="123"/>
      <c r="HGU111" s="123"/>
      <c r="HGV111" s="123"/>
      <c r="HGW111" s="123"/>
      <c r="HGX111" s="123"/>
      <c r="HGY111" s="123"/>
      <c r="HGZ111" s="123"/>
      <c r="HHA111" s="123"/>
      <c r="HHB111" s="123"/>
      <c r="HHC111" s="123"/>
      <c r="HHD111" s="123"/>
      <c r="HHE111" s="123"/>
      <c r="HHF111" s="123"/>
      <c r="HHG111" s="123"/>
      <c r="HHH111" s="123"/>
      <c r="HHI111" s="123"/>
      <c r="HHJ111" s="123"/>
      <c r="HHK111" s="123"/>
      <c r="HHL111" s="123"/>
      <c r="HHM111" s="123"/>
      <c r="HHN111" s="123"/>
      <c r="HHO111" s="123"/>
      <c r="HHP111" s="123"/>
      <c r="HHQ111" s="123"/>
      <c r="HHR111" s="123"/>
      <c r="HHS111" s="123"/>
      <c r="HHT111" s="123"/>
      <c r="HHU111" s="123"/>
      <c r="HHV111" s="123"/>
      <c r="HHW111" s="123"/>
      <c r="HHX111" s="123"/>
      <c r="HHY111" s="123"/>
      <c r="HHZ111" s="123"/>
      <c r="HIA111" s="123"/>
      <c r="HIB111" s="123"/>
      <c r="HIC111" s="123"/>
      <c r="HID111" s="123"/>
      <c r="HIE111" s="123"/>
      <c r="HIF111" s="123"/>
      <c r="HIG111" s="123"/>
      <c r="HIH111" s="123"/>
      <c r="HII111" s="123"/>
      <c r="HIJ111" s="123"/>
      <c r="HIK111" s="123"/>
      <c r="HIL111" s="123"/>
      <c r="HIM111" s="123"/>
      <c r="HIN111" s="123"/>
      <c r="HIO111" s="123"/>
      <c r="HIP111" s="123"/>
      <c r="HIQ111" s="123"/>
      <c r="HIR111" s="123"/>
      <c r="HIS111" s="123"/>
      <c r="HIT111" s="123"/>
      <c r="HIU111" s="123"/>
      <c r="HIV111" s="123"/>
      <c r="HIW111" s="123"/>
      <c r="HIX111" s="123"/>
      <c r="HIY111" s="123"/>
      <c r="HIZ111" s="123"/>
      <c r="HJA111" s="123"/>
      <c r="HJB111" s="123"/>
      <c r="HJC111" s="123"/>
      <c r="HJD111" s="123"/>
      <c r="HJE111" s="123"/>
      <c r="HJF111" s="123"/>
      <c r="HJG111" s="123"/>
      <c r="HJH111" s="123"/>
      <c r="HJI111" s="123"/>
      <c r="HJJ111" s="123"/>
      <c r="HJK111" s="123"/>
      <c r="HJL111" s="123"/>
      <c r="HJM111" s="123"/>
      <c r="HJN111" s="123"/>
      <c r="HJO111" s="123"/>
      <c r="HJP111" s="123"/>
      <c r="HJQ111" s="123"/>
      <c r="HJR111" s="123"/>
      <c r="HJS111" s="123"/>
      <c r="HJT111" s="123"/>
      <c r="HJU111" s="123"/>
      <c r="HJV111" s="123"/>
      <c r="HJW111" s="123"/>
      <c r="HJX111" s="123"/>
      <c r="HJY111" s="123"/>
      <c r="HJZ111" s="123"/>
      <c r="HKA111" s="123"/>
      <c r="HKB111" s="123"/>
      <c r="HKC111" s="123"/>
      <c r="HKD111" s="123"/>
      <c r="HKE111" s="123"/>
      <c r="HKF111" s="123"/>
      <c r="HKG111" s="123"/>
      <c r="HKH111" s="123"/>
      <c r="HKI111" s="123"/>
      <c r="HKJ111" s="123"/>
      <c r="HKK111" s="123"/>
      <c r="HKL111" s="123"/>
      <c r="HKM111" s="123"/>
      <c r="HKN111" s="123"/>
      <c r="HKO111" s="123"/>
      <c r="HKP111" s="123"/>
      <c r="HKQ111" s="123"/>
      <c r="HKR111" s="123"/>
      <c r="HKS111" s="123"/>
      <c r="HKT111" s="123"/>
      <c r="HKU111" s="123"/>
      <c r="HKV111" s="123"/>
      <c r="HKW111" s="123"/>
      <c r="HKX111" s="123"/>
      <c r="HKY111" s="123"/>
      <c r="HKZ111" s="123"/>
      <c r="HLA111" s="123"/>
      <c r="HLB111" s="123"/>
      <c r="HLC111" s="123"/>
      <c r="HLD111" s="123"/>
      <c r="HLE111" s="123"/>
      <c r="HLF111" s="123"/>
      <c r="HLG111" s="123"/>
      <c r="HLH111" s="123"/>
      <c r="HLI111" s="123"/>
      <c r="HLJ111" s="123"/>
      <c r="HLK111" s="123"/>
      <c r="HLL111" s="123"/>
      <c r="HLM111" s="123"/>
      <c r="HLN111" s="123"/>
      <c r="HLO111" s="123"/>
      <c r="HLP111" s="123"/>
      <c r="HLQ111" s="123"/>
      <c r="HLR111" s="123"/>
      <c r="HLS111" s="123"/>
      <c r="HLT111" s="123"/>
      <c r="HLU111" s="123"/>
      <c r="HLV111" s="123"/>
      <c r="HLW111" s="123"/>
      <c r="HLX111" s="123"/>
      <c r="HLY111" s="123"/>
      <c r="HLZ111" s="123"/>
      <c r="HMA111" s="123"/>
      <c r="HMB111" s="123"/>
      <c r="HMC111" s="123"/>
      <c r="HMD111" s="123"/>
      <c r="HME111" s="123"/>
      <c r="HMF111" s="123"/>
      <c r="HMG111" s="123"/>
      <c r="HMH111" s="123"/>
      <c r="HMI111" s="123"/>
      <c r="HMJ111" s="123"/>
      <c r="HMK111" s="123"/>
      <c r="HML111" s="123"/>
      <c r="HMM111" s="123"/>
      <c r="HMN111" s="123"/>
      <c r="HMO111" s="123"/>
      <c r="HMP111" s="123"/>
      <c r="HMQ111" s="123"/>
      <c r="HMR111" s="123"/>
      <c r="HMS111" s="123"/>
      <c r="HMT111" s="123"/>
      <c r="HMU111" s="123"/>
      <c r="HMV111" s="123"/>
      <c r="HMW111" s="123"/>
      <c r="HMX111" s="123"/>
      <c r="HMY111" s="123"/>
      <c r="HMZ111" s="123"/>
      <c r="HNA111" s="123"/>
      <c r="HNB111" s="123"/>
      <c r="HNC111" s="123"/>
      <c r="HND111" s="123"/>
      <c r="HNE111" s="123"/>
      <c r="HNF111" s="123"/>
      <c r="HNG111" s="123"/>
      <c r="HNH111" s="123"/>
      <c r="HNI111" s="123"/>
      <c r="HNJ111" s="123"/>
      <c r="HNK111" s="123"/>
      <c r="HNL111" s="123"/>
      <c r="HNM111" s="123"/>
      <c r="HNN111" s="123"/>
      <c r="HNO111" s="123"/>
      <c r="HNP111" s="123"/>
      <c r="HNQ111" s="123"/>
      <c r="HNR111" s="123"/>
      <c r="HNS111" s="123"/>
      <c r="HNT111" s="123"/>
      <c r="HNU111" s="123"/>
      <c r="HNV111" s="123"/>
      <c r="HNW111" s="123"/>
      <c r="HNX111" s="123"/>
      <c r="HNY111" s="123"/>
      <c r="HNZ111" s="123"/>
      <c r="HOA111" s="123"/>
      <c r="HOB111" s="123"/>
      <c r="HOC111" s="123"/>
      <c r="HOD111" s="123"/>
      <c r="HOE111" s="123"/>
      <c r="HOF111" s="123"/>
      <c r="HOG111" s="123"/>
      <c r="HOH111" s="123"/>
      <c r="HOI111" s="123"/>
      <c r="HOJ111" s="123"/>
      <c r="HOK111" s="123"/>
      <c r="HOL111" s="123"/>
      <c r="HOM111" s="123"/>
      <c r="HON111" s="123"/>
      <c r="HOO111" s="123"/>
      <c r="HOP111" s="123"/>
      <c r="HOQ111" s="123"/>
      <c r="HOR111" s="123"/>
      <c r="HOS111" s="123"/>
      <c r="HOT111" s="123"/>
      <c r="HOU111" s="123"/>
      <c r="HOV111" s="123"/>
      <c r="HOW111" s="123"/>
      <c r="HOX111" s="123"/>
      <c r="HOY111" s="123"/>
      <c r="HOZ111" s="123"/>
      <c r="HPA111" s="123"/>
      <c r="HPB111" s="123"/>
      <c r="HPC111" s="123"/>
      <c r="HPD111" s="123"/>
      <c r="HPE111" s="123"/>
      <c r="HPF111" s="123"/>
      <c r="HPG111" s="123"/>
      <c r="HPH111" s="123"/>
      <c r="HPI111" s="123"/>
      <c r="HPJ111" s="123"/>
      <c r="HPK111" s="123"/>
      <c r="HPL111" s="123"/>
      <c r="HPM111" s="123"/>
      <c r="HPN111" s="123"/>
      <c r="HPO111" s="123"/>
      <c r="HPP111" s="123"/>
      <c r="HPQ111" s="123"/>
      <c r="HPR111" s="123"/>
      <c r="HPS111" s="123"/>
      <c r="HPT111" s="123"/>
      <c r="HPU111" s="123"/>
      <c r="HPV111" s="123"/>
      <c r="HPW111" s="123"/>
      <c r="HPX111" s="123"/>
      <c r="HPY111" s="123"/>
      <c r="HPZ111" s="123"/>
      <c r="HQA111" s="123"/>
      <c r="HQB111" s="123"/>
      <c r="HQC111" s="123"/>
      <c r="HQD111" s="123"/>
      <c r="HQE111" s="123"/>
      <c r="HQF111" s="123"/>
      <c r="HQG111" s="123"/>
      <c r="HQH111" s="123"/>
      <c r="HQI111" s="123"/>
      <c r="HQJ111" s="123"/>
      <c r="HQK111" s="123"/>
      <c r="HQL111" s="123"/>
      <c r="HQM111" s="123"/>
      <c r="HQN111" s="123"/>
      <c r="HQO111" s="123"/>
      <c r="HQP111" s="123"/>
      <c r="HQQ111" s="123"/>
      <c r="HQR111" s="123"/>
      <c r="HQS111" s="123"/>
      <c r="HQT111" s="123"/>
      <c r="HQU111" s="123"/>
      <c r="HQV111" s="123"/>
      <c r="HQW111" s="123"/>
      <c r="HQX111" s="123"/>
      <c r="HQY111" s="123"/>
      <c r="HQZ111" s="123"/>
      <c r="HRA111" s="123"/>
      <c r="HRB111" s="123"/>
      <c r="HRC111" s="123"/>
      <c r="HRD111" s="123"/>
      <c r="HRE111" s="123"/>
      <c r="HRF111" s="123"/>
      <c r="HRG111" s="123"/>
      <c r="HRH111" s="123"/>
      <c r="HRI111" s="123"/>
      <c r="HRJ111" s="123"/>
      <c r="HRK111" s="123"/>
      <c r="HRL111" s="123"/>
      <c r="HRM111" s="123"/>
      <c r="HRN111" s="123"/>
      <c r="HRO111" s="123"/>
      <c r="HRP111" s="123"/>
      <c r="HRQ111" s="123"/>
      <c r="HRR111" s="123"/>
      <c r="HRS111" s="123"/>
      <c r="HRT111" s="123"/>
      <c r="HRU111" s="123"/>
      <c r="HRV111" s="123"/>
      <c r="HRW111" s="123"/>
      <c r="HRX111" s="123"/>
      <c r="HRY111" s="123"/>
      <c r="HRZ111" s="123"/>
      <c r="HSA111" s="123"/>
      <c r="HSB111" s="123"/>
      <c r="HSC111" s="123"/>
      <c r="HSD111" s="123"/>
      <c r="HSE111" s="123"/>
      <c r="HSF111" s="123"/>
      <c r="HSG111" s="123"/>
      <c r="HSH111" s="123"/>
      <c r="HSI111" s="123"/>
      <c r="HSJ111" s="123"/>
      <c r="HSK111" s="123"/>
      <c r="HSL111" s="123"/>
      <c r="HSM111" s="123"/>
      <c r="HSN111" s="123"/>
      <c r="HSO111" s="123"/>
      <c r="HSP111" s="123"/>
      <c r="HSQ111" s="123"/>
      <c r="HSR111" s="123"/>
      <c r="HSS111" s="123"/>
      <c r="HST111" s="123"/>
      <c r="HSU111" s="123"/>
      <c r="HSV111" s="123"/>
      <c r="HSW111" s="123"/>
      <c r="HSX111" s="123"/>
      <c r="HSY111" s="123"/>
      <c r="HSZ111" s="123"/>
      <c r="HTA111" s="123"/>
      <c r="HTB111" s="123"/>
      <c r="HTC111" s="123"/>
      <c r="HTD111" s="123"/>
      <c r="HTE111" s="123"/>
      <c r="HTF111" s="123"/>
      <c r="HTG111" s="123"/>
      <c r="HTH111" s="123"/>
      <c r="HTI111" s="123"/>
      <c r="HTJ111" s="123"/>
      <c r="HTK111" s="123"/>
      <c r="HTL111" s="123"/>
      <c r="HTM111" s="123"/>
      <c r="HTN111" s="123"/>
      <c r="HTO111" s="123"/>
      <c r="HTP111" s="123"/>
      <c r="HTQ111" s="123"/>
      <c r="HTR111" s="123"/>
      <c r="HTS111" s="123"/>
      <c r="HTT111" s="123"/>
      <c r="HTU111" s="123"/>
      <c r="HTV111" s="123"/>
      <c r="HTW111" s="123"/>
      <c r="HTX111" s="123"/>
      <c r="HTY111" s="123"/>
      <c r="HTZ111" s="123"/>
      <c r="HUA111" s="123"/>
      <c r="HUB111" s="123"/>
      <c r="HUC111" s="123"/>
      <c r="HUD111" s="123"/>
      <c r="HUE111" s="123"/>
      <c r="HUF111" s="123"/>
      <c r="HUG111" s="123"/>
      <c r="HUH111" s="123"/>
      <c r="HUI111" s="123"/>
      <c r="HUJ111" s="123"/>
      <c r="HUK111" s="123"/>
      <c r="HUL111" s="123"/>
      <c r="HUM111" s="123"/>
      <c r="HUN111" s="123"/>
      <c r="HUO111" s="123"/>
      <c r="HUP111" s="123"/>
      <c r="HUQ111" s="123"/>
      <c r="HUR111" s="123"/>
      <c r="HUS111" s="123"/>
      <c r="HUT111" s="123"/>
      <c r="HUU111" s="123"/>
      <c r="HUV111" s="123"/>
      <c r="HUW111" s="123"/>
      <c r="HUX111" s="123"/>
      <c r="HUY111" s="123"/>
      <c r="HUZ111" s="123"/>
      <c r="HVA111" s="123"/>
      <c r="HVB111" s="123"/>
      <c r="HVC111" s="123"/>
      <c r="HVD111" s="123"/>
      <c r="HVE111" s="123"/>
      <c r="HVF111" s="123"/>
      <c r="HVG111" s="123"/>
      <c r="HVH111" s="123"/>
      <c r="HVI111" s="123"/>
      <c r="HVJ111" s="123"/>
      <c r="HVK111" s="123"/>
      <c r="HVL111" s="123"/>
      <c r="HVM111" s="123"/>
      <c r="HVN111" s="123"/>
      <c r="HVO111" s="123"/>
      <c r="HVP111" s="123"/>
      <c r="HVQ111" s="123"/>
      <c r="HVR111" s="123"/>
      <c r="HVS111" s="123"/>
      <c r="HVT111" s="123"/>
      <c r="HVU111" s="123"/>
      <c r="HVV111" s="123"/>
      <c r="HVW111" s="123"/>
      <c r="HVX111" s="123"/>
      <c r="HVY111" s="123"/>
      <c r="HVZ111" s="123"/>
      <c r="HWA111" s="123"/>
      <c r="HWB111" s="123"/>
      <c r="HWC111" s="123"/>
      <c r="HWD111" s="123"/>
      <c r="HWE111" s="123"/>
      <c r="HWF111" s="123"/>
      <c r="HWG111" s="123"/>
      <c r="HWH111" s="123"/>
      <c r="HWI111" s="123"/>
      <c r="HWJ111" s="123"/>
      <c r="HWK111" s="123"/>
      <c r="HWL111" s="123"/>
      <c r="HWM111" s="123"/>
      <c r="HWN111" s="123"/>
      <c r="HWO111" s="123"/>
      <c r="HWP111" s="123"/>
      <c r="HWQ111" s="123"/>
      <c r="HWR111" s="123"/>
      <c r="HWS111" s="123"/>
      <c r="HWT111" s="123"/>
      <c r="HWU111" s="123"/>
      <c r="HWV111" s="123"/>
      <c r="HWW111" s="123"/>
      <c r="HWX111" s="123"/>
      <c r="HWY111" s="123"/>
      <c r="HWZ111" s="123"/>
      <c r="HXA111" s="123"/>
      <c r="HXB111" s="123"/>
      <c r="HXC111" s="123"/>
      <c r="HXD111" s="123"/>
      <c r="HXE111" s="123"/>
      <c r="HXF111" s="123"/>
      <c r="HXG111" s="123"/>
      <c r="HXH111" s="123"/>
      <c r="HXI111" s="123"/>
      <c r="HXJ111" s="123"/>
      <c r="HXK111" s="123"/>
      <c r="HXL111" s="123"/>
      <c r="HXM111" s="123"/>
      <c r="HXN111" s="123"/>
      <c r="HXO111" s="123"/>
      <c r="HXP111" s="123"/>
      <c r="HXQ111" s="123"/>
      <c r="HXR111" s="123"/>
      <c r="HXS111" s="123"/>
      <c r="HXT111" s="123"/>
      <c r="HXU111" s="123"/>
      <c r="HXV111" s="123"/>
      <c r="HXW111" s="123"/>
      <c r="HXX111" s="123"/>
      <c r="HXY111" s="123"/>
      <c r="HXZ111" s="123"/>
      <c r="HYA111" s="123"/>
      <c r="HYB111" s="123"/>
      <c r="HYC111" s="123"/>
      <c r="HYD111" s="123"/>
      <c r="HYE111" s="123"/>
      <c r="HYF111" s="123"/>
      <c r="HYG111" s="123"/>
      <c r="HYH111" s="123"/>
      <c r="HYI111" s="123"/>
      <c r="HYJ111" s="123"/>
      <c r="HYK111" s="123"/>
      <c r="HYL111" s="123"/>
      <c r="HYM111" s="123"/>
      <c r="HYN111" s="123"/>
      <c r="HYO111" s="123"/>
      <c r="HYP111" s="123"/>
      <c r="HYQ111" s="123"/>
      <c r="HYR111" s="123"/>
      <c r="HYS111" s="123"/>
      <c r="HYT111" s="123"/>
      <c r="HYU111" s="123"/>
      <c r="HYV111" s="123"/>
      <c r="HYW111" s="123"/>
      <c r="HYX111" s="123"/>
      <c r="HYY111" s="123"/>
      <c r="HYZ111" s="123"/>
      <c r="HZA111" s="123"/>
      <c r="HZB111" s="123"/>
      <c r="HZC111" s="123"/>
      <c r="HZD111" s="123"/>
      <c r="HZE111" s="123"/>
      <c r="HZF111" s="123"/>
      <c r="HZG111" s="123"/>
      <c r="HZH111" s="123"/>
      <c r="HZI111" s="123"/>
      <c r="HZJ111" s="123"/>
      <c r="HZK111" s="123"/>
      <c r="HZL111" s="123"/>
      <c r="HZM111" s="123"/>
      <c r="HZN111" s="123"/>
      <c r="HZO111" s="123"/>
      <c r="HZP111" s="123"/>
      <c r="HZQ111" s="123"/>
      <c r="HZR111" s="123"/>
      <c r="HZS111" s="123"/>
      <c r="HZT111" s="123"/>
      <c r="HZU111" s="123"/>
      <c r="HZV111" s="123"/>
      <c r="HZW111" s="123"/>
      <c r="HZX111" s="123"/>
      <c r="HZY111" s="123"/>
      <c r="HZZ111" s="123"/>
      <c r="IAA111" s="123"/>
      <c r="IAB111" s="123"/>
      <c r="IAC111" s="123"/>
      <c r="IAD111" s="123"/>
      <c r="IAE111" s="123"/>
      <c r="IAF111" s="123"/>
      <c r="IAG111" s="123"/>
      <c r="IAH111" s="123"/>
      <c r="IAI111" s="123"/>
      <c r="IAJ111" s="123"/>
      <c r="IAK111" s="123"/>
      <c r="IAL111" s="123"/>
      <c r="IAM111" s="123"/>
      <c r="IAN111" s="123"/>
      <c r="IAO111" s="123"/>
      <c r="IAP111" s="123"/>
      <c r="IAQ111" s="123"/>
      <c r="IAR111" s="123"/>
      <c r="IAS111" s="123"/>
      <c r="IAT111" s="123"/>
      <c r="IAU111" s="123"/>
      <c r="IAV111" s="123"/>
      <c r="IAW111" s="123"/>
      <c r="IAX111" s="123"/>
      <c r="IAY111" s="123"/>
      <c r="IAZ111" s="123"/>
      <c r="IBA111" s="123"/>
      <c r="IBB111" s="123"/>
      <c r="IBC111" s="123"/>
      <c r="IBD111" s="123"/>
      <c r="IBE111" s="123"/>
      <c r="IBF111" s="123"/>
      <c r="IBG111" s="123"/>
      <c r="IBH111" s="123"/>
      <c r="IBI111" s="123"/>
      <c r="IBJ111" s="123"/>
      <c r="IBK111" s="123"/>
      <c r="IBL111" s="123"/>
      <c r="IBM111" s="123"/>
      <c r="IBN111" s="123"/>
      <c r="IBO111" s="123"/>
      <c r="IBP111" s="123"/>
      <c r="IBQ111" s="123"/>
      <c r="IBR111" s="123"/>
      <c r="IBS111" s="123"/>
      <c r="IBT111" s="123"/>
      <c r="IBU111" s="123"/>
      <c r="IBV111" s="123"/>
      <c r="IBW111" s="123"/>
      <c r="IBX111" s="123"/>
      <c r="IBY111" s="123"/>
      <c r="IBZ111" s="123"/>
      <c r="ICA111" s="123"/>
      <c r="ICB111" s="123"/>
      <c r="ICC111" s="123"/>
      <c r="ICD111" s="123"/>
      <c r="ICE111" s="123"/>
      <c r="ICF111" s="123"/>
      <c r="ICG111" s="123"/>
      <c r="ICH111" s="123"/>
      <c r="ICI111" s="123"/>
      <c r="ICJ111" s="123"/>
      <c r="ICK111" s="123"/>
      <c r="ICL111" s="123"/>
      <c r="ICM111" s="123"/>
      <c r="ICN111" s="123"/>
      <c r="ICO111" s="123"/>
      <c r="ICP111" s="123"/>
      <c r="ICQ111" s="123"/>
      <c r="ICR111" s="123"/>
      <c r="ICS111" s="123"/>
      <c r="ICT111" s="123"/>
      <c r="ICU111" s="123"/>
      <c r="ICV111" s="123"/>
      <c r="ICW111" s="123"/>
      <c r="ICX111" s="123"/>
      <c r="ICY111" s="123"/>
      <c r="ICZ111" s="123"/>
      <c r="IDA111" s="123"/>
      <c r="IDB111" s="123"/>
      <c r="IDC111" s="123"/>
      <c r="IDD111" s="123"/>
      <c r="IDE111" s="123"/>
      <c r="IDF111" s="123"/>
      <c r="IDG111" s="123"/>
      <c r="IDH111" s="123"/>
      <c r="IDI111" s="123"/>
      <c r="IDJ111" s="123"/>
      <c r="IDK111" s="123"/>
      <c r="IDL111" s="123"/>
      <c r="IDM111" s="123"/>
      <c r="IDN111" s="123"/>
      <c r="IDO111" s="123"/>
      <c r="IDP111" s="123"/>
      <c r="IDQ111" s="123"/>
      <c r="IDR111" s="123"/>
      <c r="IDS111" s="123"/>
      <c r="IDT111" s="123"/>
      <c r="IDU111" s="123"/>
      <c r="IDV111" s="123"/>
      <c r="IDW111" s="123"/>
      <c r="IDX111" s="123"/>
      <c r="IDY111" s="123"/>
      <c r="IDZ111" s="123"/>
      <c r="IEA111" s="123"/>
      <c r="IEB111" s="123"/>
      <c r="IEC111" s="123"/>
      <c r="IED111" s="123"/>
      <c r="IEE111" s="123"/>
      <c r="IEF111" s="123"/>
      <c r="IEG111" s="123"/>
      <c r="IEH111" s="123"/>
      <c r="IEI111" s="123"/>
      <c r="IEJ111" s="123"/>
      <c r="IEK111" s="123"/>
      <c r="IEL111" s="123"/>
      <c r="IEM111" s="123"/>
      <c r="IEN111" s="123"/>
      <c r="IEO111" s="123"/>
      <c r="IEP111" s="123"/>
      <c r="IEQ111" s="123"/>
      <c r="IER111" s="123"/>
      <c r="IES111" s="123"/>
      <c r="IET111" s="123"/>
      <c r="IEU111" s="123"/>
      <c r="IEV111" s="123"/>
      <c r="IEW111" s="123"/>
      <c r="IEX111" s="123"/>
      <c r="IEY111" s="123"/>
      <c r="IEZ111" s="123"/>
      <c r="IFA111" s="123"/>
      <c r="IFB111" s="123"/>
      <c r="IFC111" s="123"/>
      <c r="IFD111" s="123"/>
      <c r="IFE111" s="123"/>
      <c r="IFF111" s="123"/>
      <c r="IFG111" s="123"/>
      <c r="IFH111" s="123"/>
      <c r="IFI111" s="123"/>
      <c r="IFJ111" s="123"/>
      <c r="IFK111" s="123"/>
      <c r="IFL111" s="123"/>
      <c r="IFM111" s="123"/>
      <c r="IFN111" s="123"/>
      <c r="IFO111" s="123"/>
      <c r="IFP111" s="123"/>
      <c r="IFQ111" s="123"/>
      <c r="IFR111" s="123"/>
      <c r="IFS111" s="123"/>
      <c r="IFT111" s="123"/>
      <c r="IFU111" s="123"/>
      <c r="IFV111" s="123"/>
      <c r="IFW111" s="123"/>
      <c r="IFX111" s="123"/>
      <c r="IFY111" s="123"/>
      <c r="IFZ111" s="123"/>
      <c r="IGA111" s="123"/>
      <c r="IGB111" s="123"/>
      <c r="IGC111" s="123"/>
      <c r="IGD111" s="123"/>
      <c r="IGE111" s="123"/>
      <c r="IGF111" s="123"/>
      <c r="IGG111" s="123"/>
      <c r="IGH111" s="123"/>
      <c r="IGI111" s="123"/>
      <c r="IGJ111" s="123"/>
      <c r="IGK111" s="123"/>
      <c r="IGL111" s="123"/>
      <c r="IGM111" s="123"/>
      <c r="IGN111" s="123"/>
      <c r="IGO111" s="123"/>
      <c r="IGP111" s="123"/>
      <c r="IGQ111" s="123"/>
      <c r="IGR111" s="123"/>
      <c r="IGS111" s="123"/>
      <c r="IGT111" s="123"/>
      <c r="IGU111" s="123"/>
      <c r="IGV111" s="123"/>
      <c r="IGW111" s="123"/>
      <c r="IGX111" s="123"/>
      <c r="IGY111" s="123"/>
      <c r="IGZ111" s="123"/>
      <c r="IHA111" s="123"/>
      <c r="IHB111" s="123"/>
      <c r="IHC111" s="123"/>
      <c r="IHD111" s="123"/>
      <c r="IHE111" s="123"/>
      <c r="IHF111" s="123"/>
      <c r="IHG111" s="123"/>
      <c r="IHH111" s="123"/>
      <c r="IHI111" s="123"/>
      <c r="IHJ111" s="123"/>
      <c r="IHK111" s="123"/>
      <c r="IHL111" s="123"/>
      <c r="IHM111" s="123"/>
      <c r="IHN111" s="123"/>
      <c r="IHO111" s="123"/>
      <c r="IHP111" s="123"/>
      <c r="IHQ111" s="123"/>
      <c r="IHR111" s="123"/>
      <c r="IHS111" s="123"/>
      <c r="IHT111" s="123"/>
      <c r="IHU111" s="123"/>
      <c r="IHV111" s="123"/>
      <c r="IHW111" s="123"/>
      <c r="IHX111" s="123"/>
      <c r="IHY111" s="123"/>
      <c r="IHZ111" s="123"/>
      <c r="IIA111" s="123"/>
      <c r="IIB111" s="123"/>
      <c r="IIC111" s="123"/>
      <c r="IID111" s="123"/>
      <c r="IIE111" s="123"/>
      <c r="IIF111" s="123"/>
      <c r="IIG111" s="123"/>
      <c r="IIH111" s="123"/>
      <c r="III111" s="123"/>
      <c r="IIJ111" s="123"/>
      <c r="IIK111" s="123"/>
      <c r="IIL111" s="123"/>
      <c r="IIM111" s="123"/>
      <c r="IIN111" s="123"/>
      <c r="IIO111" s="123"/>
      <c r="IIP111" s="123"/>
      <c r="IIQ111" s="123"/>
      <c r="IIR111" s="123"/>
      <c r="IIS111" s="123"/>
      <c r="IIT111" s="123"/>
      <c r="IIU111" s="123"/>
      <c r="IIV111" s="123"/>
      <c r="IIW111" s="123"/>
      <c r="IIX111" s="123"/>
      <c r="IIY111" s="123"/>
      <c r="IIZ111" s="123"/>
      <c r="IJA111" s="123"/>
      <c r="IJB111" s="123"/>
      <c r="IJC111" s="123"/>
      <c r="IJD111" s="123"/>
      <c r="IJE111" s="123"/>
      <c r="IJF111" s="123"/>
      <c r="IJG111" s="123"/>
      <c r="IJH111" s="123"/>
      <c r="IJI111" s="123"/>
      <c r="IJJ111" s="123"/>
      <c r="IJK111" s="123"/>
      <c r="IJL111" s="123"/>
      <c r="IJM111" s="123"/>
      <c r="IJN111" s="123"/>
      <c r="IJO111" s="123"/>
      <c r="IJP111" s="123"/>
      <c r="IJQ111" s="123"/>
      <c r="IJR111" s="123"/>
      <c r="IJS111" s="123"/>
      <c r="IJT111" s="123"/>
      <c r="IJU111" s="123"/>
      <c r="IJV111" s="123"/>
      <c r="IJW111" s="123"/>
      <c r="IJX111" s="123"/>
      <c r="IJY111" s="123"/>
      <c r="IJZ111" s="123"/>
      <c r="IKA111" s="123"/>
      <c r="IKB111" s="123"/>
      <c r="IKC111" s="123"/>
      <c r="IKD111" s="123"/>
      <c r="IKE111" s="123"/>
      <c r="IKF111" s="123"/>
      <c r="IKG111" s="123"/>
      <c r="IKH111" s="123"/>
      <c r="IKI111" s="123"/>
      <c r="IKJ111" s="123"/>
      <c r="IKK111" s="123"/>
      <c r="IKL111" s="123"/>
      <c r="IKM111" s="123"/>
      <c r="IKN111" s="123"/>
      <c r="IKO111" s="123"/>
      <c r="IKP111" s="123"/>
      <c r="IKQ111" s="123"/>
      <c r="IKR111" s="123"/>
      <c r="IKS111" s="123"/>
      <c r="IKT111" s="123"/>
      <c r="IKU111" s="123"/>
      <c r="IKV111" s="123"/>
      <c r="IKW111" s="123"/>
      <c r="IKX111" s="123"/>
      <c r="IKY111" s="123"/>
      <c r="IKZ111" s="123"/>
      <c r="ILA111" s="123"/>
      <c r="ILB111" s="123"/>
      <c r="ILC111" s="123"/>
      <c r="ILD111" s="123"/>
      <c r="ILE111" s="123"/>
      <c r="ILF111" s="123"/>
      <c r="ILG111" s="123"/>
      <c r="ILH111" s="123"/>
      <c r="ILI111" s="123"/>
      <c r="ILJ111" s="123"/>
      <c r="ILK111" s="123"/>
      <c r="ILL111" s="123"/>
      <c r="ILM111" s="123"/>
      <c r="ILN111" s="123"/>
      <c r="ILO111" s="123"/>
      <c r="ILP111" s="123"/>
      <c r="ILQ111" s="123"/>
      <c r="ILR111" s="123"/>
      <c r="ILS111" s="123"/>
      <c r="ILT111" s="123"/>
      <c r="ILU111" s="123"/>
      <c r="ILV111" s="123"/>
      <c r="ILW111" s="123"/>
      <c r="ILX111" s="123"/>
      <c r="ILY111" s="123"/>
      <c r="ILZ111" s="123"/>
      <c r="IMA111" s="123"/>
      <c r="IMB111" s="123"/>
      <c r="IMC111" s="123"/>
      <c r="IMD111" s="123"/>
      <c r="IME111" s="123"/>
      <c r="IMF111" s="123"/>
      <c r="IMG111" s="123"/>
      <c r="IMH111" s="123"/>
      <c r="IMI111" s="123"/>
      <c r="IMJ111" s="123"/>
      <c r="IMK111" s="123"/>
      <c r="IML111" s="123"/>
      <c r="IMM111" s="123"/>
      <c r="IMN111" s="123"/>
      <c r="IMO111" s="123"/>
      <c r="IMP111" s="123"/>
      <c r="IMQ111" s="123"/>
      <c r="IMR111" s="123"/>
      <c r="IMS111" s="123"/>
      <c r="IMT111" s="123"/>
      <c r="IMU111" s="123"/>
      <c r="IMV111" s="123"/>
      <c r="IMW111" s="123"/>
      <c r="IMX111" s="123"/>
      <c r="IMY111" s="123"/>
      <c r="IMZ111" s="123"/>
      <c r="INA111" s="123"/>
      <c r="INB111" s="123"/>
      <c r="INC111" s="123"/>
      <c r="IND111" s="123"/>
      <c r="INE111" s="123"/>
      <c r="INF111" s="123"/>
      <c r="ING111" s="123"/>
      <c r="INH111" s="123"/>
      <c r="INI111" s="123"/>
      <c r="INJ111" s="123"/>
      <c r="INK111" s="123"/>
      <c r="INL111" s="123"/>
      <c r="INM111" s="123"/>
      <c r="INN111" s="123"/>
      <c r="INO111" s="123"/>
      <c r="INP111" s="123"/>
      <c r="INQ111" s="123"/>
      <c r="INR111" s="123"/>
      <c r="INS111" s="123"/>
      <c r="INT111" s="123"/>
      <c r="INU111" s="123"/>
      <c r="INV111" s="123"/>
      <c r="INW111" s="123"/>
      <c r="INX111" s="123"/>
      <c r="INY111" s="123"/>
      <c r="INZ111" s="123"/>
      <c r="IOA111" s="123"/>
      <c r="IOB111" s="123"/>
      <c r="IOC111" s="123"/>
      <c r="IOD111" s="123"/>
      <c r="IOE111" s="123"/>
      <c r="IOF111" s="123"/>
      <c r="IOG111" s="123"/>
      <c r="IOH111" s="123"/>
      <c r="IOI111" s="123"/>
      <c r="IOJ111" s="123"/>
      <c r="IOK111" s="123"/>
      <c r="IOL111" s="123"/>
      <c r="IOM111" s="123"/>
      <c r="ION111" s="123"/>
      <c r="IOO111" s="123"/>
      <c r="IOP111" s="123"/>
      <c r="IOQ111" s="123"/>
      <c r="IOR111" s="123"/>
      <c r="IOS111" s="123"/>
      <c r="IOT111" s="123"/>
      <c r="IOU111" s="123"/>
      <c r="IOV111" s="123"/>
      <c r="IOW111" s="123"/>
      <c r="IOX111" s="123"/>
      <c r="IOY111" s="123"/>
      <c r="IOZ111" s="123"/>
      <c r="IPA111" s="123"/>
      <c r="IPB111" s="123"/>
      <c r="IPC111" s="123"/>
      <c r="IPD111" s="123"/>
      <c r="IPE111" s="123"/>
      <c r="IPF111" s="123"/>
      <c r="IPG111" s="123"/>
      <c r="IPH111" s="123"/>
      <c r="IPI111" s="123"/>
      <c r="IPJ111" s="123"/>
      <c r="IPK111" s="123"/>
      <c r="IPL111" s="123"/>
      <c r="IPM111" s="123"/>
      <c r="IPN111" s="123"/>
      <c r="IPO111" s="123"/>
      <c r="IPP111" s="123"/>
      <c r="IPQ111" s="123"/>
      <c r="IPR111" s="123"/>
      <c r="IPS111" s="123"/>
      <c r="IPT111" s="123"/>
      <c r="IPU111" s="123"/>
      <c r="IPV111" s="123"/>
      <c r="IPW111" s="123"/>
      <c r="IPX111" s="123"/>
      <c r="IPY111" s="123"/>
      <c r="IPZ111" s="123"/>
      <c r="IQA111" s="123"/>
      <c r="IQB111" s="123"/>
      <c r="IQC111" s="123"/>
      <c r="IQD111" s="123"/>
      <c r="IQE111" s="123"/>
      <c r="IQF111" s="123"/>
      <c r="IQG111" s="123"/>
      <c r="IQH111" s="123"/>
      <c r="IQI111" s="123"/>
      <c r="IQJ111" s="123"/>
      <c r="IQK111" s="123"/>
      <c r="IQL111" s="123"/>
      <c r="IQM111" s="123"/>
      <c r="IQN111" s="123"/>
      <c r="IQO111" s="123"/>
      <c r="IQP111" s="123"/>
      <c r="IQQ111" s="123"/>
      <c r="IQR111" s="123"/>
      <c r="IQS111" s="123"/>
      <c r="IQT111" s="123"/>
      <c r="IQU111" s="123"/>
      <c r="IQV111" s="123"/>
      <c r="IQW111" s="123"/>
      <c r="IQX111" s="123"/>
      <c r="IQY111" s="123"/>
      <c r="IQZ111" s="123"/>
      <c r="IRA111" s="123"/>
      <c r="IRB111" s="123"/>
      <c r="IRC111" s="123"/>
      <c r="IRD111" s="123"/>
      <c r="IRE111" s="123"/>
      <c r="IRF111" s="123"/>
      <c r="IRG111" s="123"/>
      <c r="IRH111" s="123"/>
      <c r="IRI111" s="123"/>
      <c r="IRJ111" s="123"/>
      <c r="IRK111" s="123"/>
      <c r="IRL111" s="123"/>
      <c r="IRM111" s="123"/>
      <c r="IRN111" s="123"/>
      <c r="IRO111" s="123"/>
      <c r="IRP111" s="123"/>
      <c r="IRQ111" s="123"/>
      <c r="IRR111" s="123"/>
      <c r="IRS111" s="123"/>
      <c r="IRT111" s="123"/>
      <c r="IRU111" s="123"/>
      <c r="IRV111" s="123"/>
      <c r="IRW111" s="123"/>
      <c r="IRX111" s="123"/>
      <c r="IRY111" s="123"/>
      <c r="IRZ111" s="123"/>
      <c r="ISA111" s="123"/>
      <c r="ISB111" s="123"/>
      <c r="ISC111" s="123"/>
      <c r="ISD111" s="123"/>
      <c r="ISE111" s="123"/>
      <c r="ISF111" s="123"/>
      <c r="ISG111" s="123"/>
      <c r="ISH111" s="123"/>
      <c r="ISI111" s="123"/>
      <c r="ISJ111" s="123"/>
      <c r="ISK111" s="123"/>
      <c r="ISL111" s="123"/>
      <c r="ISM111" s="123"/>
      <c r="ISN111" s="123"/>
      <c r="ISO111" s="123"/>
      <c r="ISP111" s="123"/>
      <c r="ISQ111" s="123"/>
      <c r="ISR111" s="123"/>
      <c r="ISS111" s="123"/>
      <c r="IST111" s="123"/>
      <c r="ISU111" s="123"/>
      <c r="ISV111" s="123"/>
      <c r="ISW111" s="123"/>
      <c r="ISX111" s="123"/>
      <c r="ISY111" s="123"/>
      <c r="ISZ111" s="123"/>
      <c r="ITA111" s="123"/>
      <c r="ITB111" s="123"/>
      <c r="ITC111" s="123"/>
      <c r="ITD111" s="123"/>
      <c r="ITE111" s="123"/>
      <c r="ITF111" s="123"/>
      <c r="ITG111" s="123"/>
      <c r="ITH111" s="123"/>
      <c r="ITI111" s="123"/>
      <c r="ITJ111" s="123"/>
      <c r="ITK111" s="123"/>
      <c r="ITL111" s="123"/>
      <c r="ITM111" s="123"/>
      <c r="ITN111" s="123"/>
      <c r="ITO111" s="123"/>
      <c r="ITP111" s="123"/>
      <c r="ITQ111" s="123"/>
      <c r="ITR111" s="123"/>
      <c r="ITS111" s="123"/>
      <c r="ITT111" s="123"/>
      <c r="ITU111" s="123"/>
      <c r="ITV111" s="123"/>
      <c r="ITW111" s="123"/>
      <c r="ITX111" s="123"/>
      <c r="ITY111" s="123"/>
      <c r="ITZ111" s="123"/>
      <c r="IUA111" s="123"/>
      <c r="IUB111" s="123"/>
      <c r="IUC111" s="123"/>
      <c r="IUD111" s="123"/>
      <c r="IUE111" s="123"/>
      <c r="IUF111" s="123"/>
      <c r="IUG111" s="123"/>
      <c r="IUH111" s="123"/>
      <c r="IUI111" s="123"/>
      <c r="IUJ111" s="123"/>
      <c r="IUK111" s="123"/>
      <c r="IUL111" s="123"/>
      <c r="IUM111" s="123"/>
      <c r="IUN111" s="123"/>
      <c r="IUO111" s="123"/>
      <c r="IUP111" s="123"/>
      <c r="IUQ111" s="123"/>
      <c r="IUR111" s="123"/>
      <c r="IUS111" s="123"/>
      <c r="IUT111" s="123"/>
      <c r="IUU111" s="123"/>
      <c r="IUV111" s="123"/>
      <c r="IUW111" s="123"/>
      <c r="IUX111" s="123"/>
      <c r="IUY111" s="123"/>
      <c r="IUZ111" s="123"/>
      <c r="IVA111" s="123"/>
      <c r="IVB111" s="123"/>
      <c r="IVC111" s="123"/>
      <c r="IVD111" s="123"/>
      <c r="IVE111" s="123"/>
      <c r="IVF111" s="123"/>
      <c r="IVG111" s="123"/>
      <c r="IVH111" s="123"/>
      <c r="IVI111" s="123"/>
      <c r="IVJ111" s="123"/>
      <c r="IVK111" s="123"/>
      <c r="IVL111" s="123"/>
      <c r="IVM111" s="123"/>
      <c r="IVN111" s="123"/>
      <c r="IVO111" s="123"/>
      <c r="IVP111" s="123"/>
      <c r="IVQ111" s="123"/>
      <c r="IVR111" s="123"/>
      <c r="IVS111" s="123"/>
      <c r="IVT111" s="123"/>
      <c r="IVU111" s="123"/>
      <c r="IVV111" s="123"/>
      <c r="IVW111" s="123"/>
      <c r="IVX111" s="123"/>
      <c r="IVY111" s="123"/>
      <c r="IVZ111" s="123"/>
      <c r="IWA111" s="123"/>
      <c r="IWB111" s="123"/>
      <c r="IWC111" s="123"/>
      <c r="IWD111" s="123"/>
      <c r="IWE111" s="123"/>
      <c r="IWF111" s="123"/>
      <c r="IWG111" s="123"/>
      <c r="IWH111" s="123"/>
      <c r="IWI111" s="123"/>
      <c r="IWJ111" s="123"/>
      <c r="IWK111" s="123"/>
      <c r="IWL111" s="123"/>
      <c r="IWM111" s="123"/>
      <c r="IWN111" s="123"/>
      <c r="IWO111" s="123"/>
      <c r="IWP111" s="123"/>
      <c r="IWQ111" s="123"/>
      <c r="IWR111" s="123"/>
      <c r="IWS111" s="123"/>
      <c r="IWT111" s="123"/>
      <c r="IWU111" s="123"/>
      <c r="IWV111" s="123"/>
      <c r="IWW111" s="123"/>
      <c r="IWX111" s="123"/>
      <c r="IWY111" s="123"/>
      <c r="IWZ111" s="123"/>
      <c r="IXA111" s="123"/>
      <c r="IXB111" s="123"/>
      <c r="IXC111" s="123"/>
      <c r="IXD111" s="123"/>
      <c r="IXE111" s="123"/>
      <c r="IXF111" s="123"/>
      <c r="IXG111" s="123"/>
      <c r="IXH111" s="123"/>
      <c r="IXI111" s="123"/>
      <c r="IXJ111" s="123"/>
      <c r="IXK111" s="123"/>
      <c r="IXL111" s="123"/>
      <c r="IXM111" s="123"/>
      <c r="IXN111" s="123"/>
      <c r="IXO111" s="123"/>
      <c r="IXP111" s="123"/>
      <c r="IXQ111" s="123"/>
      <c r="IXR111" s="123"/>
      <c r="IXS111" s="123"/>
      <c r="IXT111" s="123"/>
      <c r="IXU111" s="123"/>
      <c r="IXV111" s="123"/>
      <c r="IXW111" s="123"/>
      <c r="IXX111" s="123"/>
      <c r="IXY111" s="123"/>
      <c r="IXZ111" s="123"/>
      <c r="IYA111" s="123"/>
      <c r="IYB111" s="123"/>
      <c r="IYC111" s="123"/>
      <c r="IYD111" s="123"/>
      <c r="IYE111" s="123"/>
      <c r="IYF111" s="123"/>
      <c r="IYG111" s="123"/>
      <c r="IYH111" s="123"/>
      <c r="IYI111" s="123"/>
      <c r="IYJ111" s="123"/>
      <c r="IYK111" s="123"/>
      <c r="IYL111" s="123"/>
      <c r="IYM111" s="123"/>
      <c r="IYN111" s="123"/>
      <c r="IYO111" s="123"/>
      <c r="IYP111" s="123"/>
      <c r="IYQ111" s="123"/>
      <c r="IYR111" s="123"/>
      <c r="IYS111" s="123"/>
      <c r="IYT111" s="123"/>
      <c r="IYU111" s="123"/>
      <c r="IYV111" s="123"/>
      <c r="IYW111" s="123"/>
      <c r="IYX111" s="123"/>
      <c r="IYY111" s="123"/>
      <c r="IYZ111" s="123"/>
      <c r="IZA111" s="123"/>
      <c r="IZB111" s="123"/>
      <c r="IZC111" s="123"/>
      <c r="IZD111" s="123"/>
      <c r="IZE111" s="123"/>
      <c r="IZF111" s="123"/>
      <c r="IZG111" s="123"/>
      <c r="IZH111" s="123"/>
      <c r="IZI111" s="123"/>
      <c r="IZJ111" s="123"/>
      <c r="IZK111" s="123"/>
      <c r="IZL111" s="123"/>
      <c r="IZM111" s="123"/>
      <c r="IZN111" s="123"/>
      <c r="IZO111" s="123"/>
      <c r="IZP111" s="123"/>
      <c r="IZQ111" s="123"/>
      <c r="IZR111" s="123"/>
      <c r="IZS111" s="123"/>
      <c r="IZT111" s="123"/>
      <c r="IZU111" s="123"/>
      <c r="IZV111" s="123"/>
      <c r="IZW111" s="123"/>
      <c r="IZX111" s="123"/>
      <c r="IZY111" s="123"/>
      <c r="IZZ111" s="123"/>
      <c r="JAA111" s="123"/>
      <c r="JAB111" s="123"/>
      <c r="JAC111" s="123"/>
      <c r="JAD111" s="123"/>
      <c r="JAE111" s="123"/>
      <c r="JAF111" s="123"/>
      <c r="JAG111" s="123"/>
      <c r="JAH111" s="123"/>
      <c r="JAI111" s="123"/>
      <c r="JAJ111" s="123"/>
      <c r="JAK111" s="123"/>
      <c r="JAL111" s="123"/>
      <c r="JAM111" s="123"/>
      <c r="JAN111" s="123"/>
      <c r="JAO111" s="123"/>
      <c r="JAP111" s="123"/>
      <c r="JAQ111" s="123"/>
      <c r="JAR111" s="123"/>
      <c r="JAS111" s="123"/>
      <c r="JAT111" s="123"/>
      <c r="JAU111" s="123"/>
      <c r="JAV111" s="123"/>
      <c r="JAW111" s="123"/>
      <c r="JAX111" s="123"/>
      <c r="JAY111" s="123"/>
      <c r="JAZ111" s="123"/>
      <c r="JBA111" s="123"/>
      <c r="JBB111" s="123"/>
      <c r="JBC111" s="123"/>
      <c r="JBD111" s="123"/>
      <c r="JBE111" s="123"/>
      <c r="JBF111" s="123"/>
      <c r="JBG111" s="123"/>
      <c r="JBH111" s="123"/>
      <c r="JBI111" s="123"/>
      <c r="JBJ111" s="123"/>
      <c r="JBK111" s="123"/>
      <c r="JBL111" s="123"/>
      <c r="JBM111" s="123"/>
      <c r="JBN111" s="123"/>
      <c r="JBO111" s="123"/>
      <c r="JBP111" s="123"/>
      <c r="JBQ111" s="123"/>
      <c r="JBR111" s="123"/>
      <c r="JBS111" s="123"/>
      <c r="JBT111" s="123"/>
      <c r="JBU111" s="123"/>
      <c r="JBV111" s="123"/>
      <c r="JBW111" s="123"/>
      <c r="JBX111" s="123"/>
      <c r="JBY111" s="123"/>
      <c r="JBZ111" s="123"/>
      <c r="JCA111" s="123"/>
      <c r="JCB111" s="123"/>
      <c r="JCC111" s="123"/>
      <c r="JCD111" s="123"/>
      <c r="JCE111" s="123"/>
      <c r="JCF111" s="123"/>
      <c r="JCG111" s="123"/>
      <c r="JCH111" s="123"/>
      <c r="JCI111" s="123"/>
      <c r="JCJ111" s="123"/>
      <c r="JCK111" s="123"/>
      <c r="JCL111" s="123"/>
      <c r="JCM111" s="123"/>
      <c r="JCN111" s="123"/>
      <c r="JCO111" s="123"/>
      <c r="JCP111" s="123"/>
      <c r="JCQ111" s="123"/>
      <c r="JCR111" s="123"/>
      <c r="JCS111" s="123"/>
      <c r="JCT111" s="123"/>
      <c r="JCU111" s="123"/>
      <c r="JCV111" s="123"/>
      <c r="JCW111" s="123"/>
      <c r="JCX111" s="123"/>
      <c r="JCY111" s="123"/>
      <c r="JCZ111" s="123"/>
      <c r="JDA111" s="123"/>
      <c r="JDB111" s="123"/>
      <c r="JDC111" s="123"/>
      <c r="JDD111" s="123"/>
      <c r="JDE111" s="123"/>
      <c r="JDF111" s="123"/>
      <c r="JDG111" s="123"/>
      <c r="JDH111" s="123"/>
      <c r="JDI111" s="123"/>
      <c r="JDJ111" s="123"/>
      <c r="JDK111" s="123"/>
      <c r="JDL111" s="123"/>
      <c r="JDM111" s="123"/>
      <c r="JDN111" s="123"/>
      <c r="JDO111" s="123"/>
      <c r="JDP111" s="123"/>
      <c r="JDQ111" s="123"/>
      <c r="JDR111" s="123"/>
      <c r="JDS111" s="123"/>
      <c r="JDT111" s="123"/>
      <c r="JDU111" s="123"/>
      <c r="JDV111" s="123"/>
      <c r="JDW111" s="123"/>
      <c r="JDX111" s="123"/>
      <c r="JDY111" s="123"/>
      <c r="JDZ111" s="123"/>
      <c r="JEA111" s="123"/>
      <c r="JEB111" s="123"/>
      <c r="JEC111" s="123"/>
      <c r="JED111" s="123"/>
      <c r="JEE111" s="123"/>
      <c r="JEF111" s="123"/>
      <c r="JEG111" s="123"/>
      <c r="JEH111" s="123"/>
      <c r="JEI111" s="123"/>
      <c r="JEJ111" s="123"/>
      <c r="JEK111" s="123"/>
      <c r="JEL111" s="123"/>
      <c r="JEM111" s="123"/>
      <c r="JEN111" s="123"/>
      <c r="JEO111" s="123"/>
      <c r="JEP111" s="123"/>
      <c r="JEQ111" s="123"/>
      <c r="JER111" s="123"/>
      <c r="JES111" s="123"/>
      <c r="JET111" s="123"/>
      <c r="JEU111" s="123"/>
      <c r="JEV111" s="123"/>
      <c r="JEW111" s="123"/>
      <c r="JEX111" s="123"/>
      <c r="JEY111" s="123"/>
      <c r="JEZ111" s="123"/>
      <c r="JFA111" s="123"/>
      <c r="JFB111" s="123"/>
      <c r="JFC111" s="123"/>
      <c r="JFD111" s="123"/>
      <c r="JFE111" s="123"/>
      <c r="JFF111" s="123"/>
      <c r="JFG111" s="123"/>
      <c r="JFH111" s="123"/>
      <c r="JFI111" s="123"/>
      <c r="JFJ111" s="123"/>
      <c r="JFK111" s="123"/>
      <c r="JFL111" s="123"/>
      <c r="JFM111" s="123"/>
      <c r="JFN111" s="123"/>
      <c r="JFO111" s="123"/>
      <c r="JFP111" s="123"/>
      <c r="JFQ111" s="123"/>
      <c r="JFR111" s="123"/>
      <c r="JFS111" s="123"/>
      <c r="JFT111" s="123"/>
      <c r="JFU111" s="123"/>
      <c r="JFV111" s="123"/>
      <c r="JFW111" s="123"/>
      <c r="JFX111" s="123"/>
      <c r="JFY111" s="123"/>
      <c r="JFZ111" s="123"/>
      <c r="JGA111" s="123"/>
      <c r="JGB111" s="123"/>
      <c r="JGC111" s="123"/>
      <c r="JGD111" s="123"/>
      <c r="JGE111" s="123"/>
      <c r="JGF111" s="123"/>
      <c r="JGG111" s="123"/>
      <c r="JGH111" s="123"/>
      <c r="JGI111" s="123"/>
      <c r="JGJ111" s="123"/>
      <c r="JGK111" s="123"/>
      <c r="JGL111" s="123"/>
      <c r="JGM111" s="123"/>
      <c r="JGN111" s="123"/>
      <c r="JGO111" s="123"/>
      <c r="JGP111" s="123"/>
      <c r="JGQ111" s="123"/>
      <c r="JGR111" s="123"/>
      <c r="JGS111" s="123"/>
      <c r="JGT111" s="123"/>
      <c r="JGU111" s="123"/>
      <c r="JGV111" s="123"/>
      <c r="JGW111" s="123"/>
      <c r="JGX111" s="123"/>
      <c r="JGY111" s="123"/>
      <c r="JGZ111" s="123"/>
      <c r="JHA111" s="123"/>
      <c r="JHB111" s="123"/>
      <c r="JHC111" s="123"/>
      <c r="JHD111" s="123"/>
      <c r="JHE111" s="123"/>
      <c r="JHF111" s="123"/>
      <c r="JHG111" s="123"/>
      <c r="JHH111" s="123"/>
      <c r="JHI111" s="123"/>
      <c r="JHJ111" s="123"/>
      <c r="JHK111" s="123"/>
      <c r="JHL111" s="123"/>
      <c r="JHM111" s="123"/>
      <c r="JHN111" s="123"/>
      <c r="JHO111" s="123"/>
      <c r="JHP111" s="123"/>
      <c r="JHQ111" s="123"/>
      <c r="JHR111" s="123"/>
      <c r="JHS111" s="123"/>
      <c r="JHT111" s="123"/>
      <c r="JHU111" s="123"/>
      <c r="JHV111" s="123"/>
      <c r="JHW111" s="123"/>
      <c r="JHX111" s="123"/>
      <c r="JHY111" s="123"/>
      <c r="JHZ111" s="123"/>
      <c r="JIA111" s="123"/>
      <c r="JIB111" s="123"/>
      <c r="JIC111" s="123"/>
      <c r="JID111" s="123"/>
      <c r="JIE111" s="123"/>
      <c r="JIF111" s="123"/>
      <c r="JIG111" s="123"/>
      <c r="JIH111" s="123"/>
      <c r="JII111" s="123"/>
      <c r="JIJ111" s="123"/>
      <c r="JIK111" s="123"/>
      <c r="JIL111" s="123"/>
      <c r="JIM111" s="123"/>
      <c r="JIN111" s="123"/>
      <c r="JIO111" s="123"/>
      <c r="JIP111" s="123"/>
      <c r="JIQ111" s="123"/>
      <c r="JIR111" s="123"/>
      <c r="JIS111" s="123"/>
      <c r="JIT111" s="123"/>
      <c r="JIU111" s="123"/>
      <c r="JIV111" s="123"/>
      <c r="JIW111" s="123"/>
      <c r="JIX111" s="123"/>
      <c r="JIY111" s="123"/>
      <c r="JIZ111" s="123"/>
      <c r="JJA111" s="123"/>
      <c r="JJB111" s="123"/>
      <c r="JJC111" s="123"/>
      <c r="JJD111" s="123"/>
      <c r="JJE111" s="123"/>
      <c r="JJF111" s="123"/>
      <c r="JJG111" s="123"/>
      <c r="JJH111" s="123"/>
      <c r="JJI111" s="123"/>
      <c r="JJJ111" s="123"/>
      <c r="JJK111" s="123"/>
      <c r="JJL111" s="123"/>
      <c r="JJM111" s="123"/>
      <c r="JJN111" s="123"/>
      <c r="JJO111" s="123"/>
      <c r="JJP111" s="123"/>
      <c r="JJQ111" s="123"/>
      <c r="JJR111" s="123"/>
      <c r="JJS111" s="123"/>
      <c r="JJT111" s="123"/>
      <c r="JJU111" s="123"/>
      <c r="JJV111" s="123"/>
      <c r="JJW111" s="123"/>
      <c r="JJX111" s="123"/>
      <c r="JJY111" s="123"/>
      <c r="JJZ111" s="123"/>
      <c r="JKA111" s="123"/>
      <c r="JKB111" s="123"/>
      <c r="JKC111" s="123"/>
      <c r="JKD111" s="123"/>
      <c r="JKE111" s="123"/>
      <c r="JKF111" s="123"/>
      <c r="JKG111" s="123"/>
      <c r="JKH111" s="123"/>
      <c r="JKI111" s="123"/>
      <c r="JKJ111" s="123"/>
      <c r="JKK111" s="123"/>
      <c r="JKL111" s="123"/>
      <c r="JKM111" s="123"/>
      <c r="JKN111" s="123"/>
      <c r="JKO111" s="123"/>
      <c r="JKP111" s="123"/>
      <c r="JKQ111" s="123"/>
      <c r="JKR111" s="123"/>
      <c r="JKS111" s="123"/>
      <c r="JKT111" s="123"/>
      <c r="JKU111" s="123"/>
      <c r="JKV111" s="123"/>
      <c r="JKW111" s="123"/>
      <c r="JKX111" s="123"/>
      <c r="JKY111" s="123"/>
      <c r="JKZ111" s="123"/>
      <c r="JLA111" s="123"/>
      <c r="JLB111" s="123"/>
      <c r="JLC111" s="123"/>
      <c r="JLD111" s="123"/>
      <c r="JLE111" s="123"/>
      <c r="JLF111" s="123"/>
      <c r="JLG111" s="123"/>
      <c r="JLH111" s="123"/>
      <c r="JLI111" s="123"/>
      <c r="JLJ111" s="123"/>
      <c r="JLK111" s="123"/>
      <c r="JLL111" s="123"/>
      <c r="JLM111" s="123"/>
      <c r="JLN111" s="123"/>
      <c r="JLO111" s="123"/>
      <c r="JLP111" s="123"/>
      <c r="JLQ111" s="123"/>
      <c r="JLR111" s="123"/>
      <c r="JLS111" s="123"/>
      <c r="JLT111" s="123"/>
      <c r="JLU111" s="123"/>
      <c r="JLV111" s="123"/>
      <c r="JLW111" s="123"/>
      <c r="JLX111" s="123"/>
      <c r="JLY111" s="123"/>
      <c r="JLZ111" s="123"/>
      <c r="JMA111" s="123"/>
      <c r="JMB111" s="123"/>
      <c r="JMC111" s="123"/>
      <c r="JMD111" s="123"/>
      <c r="JME111" s="123"/>
      <c r="JMF111" s="123"/>
      <c r="JMG111" s="123"/>
      <c r="JMH111" s="123"/>
      <c r="JMI111" s="123"/>
      <c r="JMJ111" s="123"/>
      <c r="JMK111" s="123"/>
      <c r="JML111" s="123"/>
      <c r="JMM111" s="123"/>
      <c r="JMN111" s="123"/>
      <c r="JMO111" s="123"/>
      <c r="JMP111" s="123"/>
      <c r="JMQ111" s="123"/>
      <c r="JMR111" s="123"/>
      <c r="JMS111" s="123"/>
      <c r="JMT111" s="123"/>
      <c r="JMU111" s="123"/>
      <c r="JMV111" s="123"/>
      <c r="JMW111" s="123"/>
      <c r="JMX111" s="123"/>
      <c r="JMY111" s="123"/>
      <c r="JMZ111" s="123"/>
      <c r="JNA111" s="123"/>
      <c r="JNB111" s="123"/>
      <c r="JNC111" s="123"/>
      <c r="JND111" s="123"/>
      <c r="JNE111" s="123"/>
      <c r="JNF111" s="123"/>
      <c r="JNG111" s="123"/>
      <c r="JNH111" s="123"/>
      <c r="JNI111" s="123"/>
      <c r="JNJ111" s="123"/>
      <c r="JNK111" s="123"/>
      <c r="JNL111" s="123"/>
      <c r="JNM111" s="123"/>
      <c r="JNN111" s="123"/>
      <c r="JNO111" s="123"/>
      <c r="JNP111" s="123"/>
      <c r="JNQ111" s="123"/>
      <c r="JNR111" s="123"/>
      <c r="JNS111" s="123"/>
      <c r="JNT111" s="123"/>
      <c r="JNU111" s="123"/>
      <c r="JNV111" s="123"/>
      <c r="JNW111" s="123"/>
      <c r="JNX111" s="123"/>
      <c r="JNY111" s="123"/>
      <c r="JNZ111" s="123"/>
      <c r="JOA111" s="123"/>
      <c r="JOB111" s="123"/>
      <c r="JOC111" s="123"/>
      <c r="JOD111" s="123"/>
      <c r="JOE111" s="123"/>
      <c r="JOF111" s="123"/>
      <c r="JOG111" s="123"/>
      <c r="JOH111" s="123"/>
      <c r="JOI111" s="123"/>
      <c r="JOJ111" s="123"/>
      <c r="JOK111" s="123"/>
      <c r="JOL111" s="123"/>
      <c r="JOM111" s="123"/>
      <c r="JON111" s="123"/>
      <c r="JOO111" s="123"/>
      <c r="JOP111" s="123"/>
      <c r="JOQ111" s="123"/>
      <c r="JOR111" s="123"/>
      <c r="JOS111" s="123"/>
      <c r="JOT111" s="123"/>
      <c r="JOU111" s="123"/>
      <c r="JOV111" s="123"/>
      <c r="JOW111" s="123"/>
      <c r="JOX111" s="123"/>
      <c r="JOY111" s="123"/>
      <c r="JOZ111" s="123"/>
      <c r="JPA111" s="123"/>
      <c r="JPB111" s="123"/>
      <c r="JPC111" s="123"/>
      <c r="JPD111" s="123"/>
      <c r="JPE111" s="123"/>
      <c r="JPF111" s="123"/>
      <c r="JPG111" s="123"/>
      <c r="JPH111" s="123"/>
      <c r="JPI111" s="123"/>
      <c r="JPJ111" s="123"/>
      <c r="JPK111" s="123"/>
      <c r="JPL111" s="123"/>
      <c r="JPM111" s="123"/>
      <c r="JPN111" s="123"/>
      <c r="JPO111" s="123"/>
      <c r="JPP111" s="123"/>
      <c r="JPQ111" s="123"/>
      <c r="JPR111" s="123"/>
      <c r="JPS111" s="123"/>
      <c r="JPT111" s="123"/>
      <c r="JPU111" s="123"/>
      <c r="JPV111" s="123"/>
      <c r="JPW111" s="123"/>
      <c r="JPX111" s="123"/>
      <c r="JPY111" s="123"/>
      <c r="JPZ111" s="123"/>
      <c r="JQA111" s="123"/>
      <c r="JQB111" s="123"/>
      <c r="JQC111" s="123"/>
      <c r="JQD111" s="123"/>
      <c r="JQE111" s="123"/>
      <c r="JQF111" s="123"/>
      <c r="JQG111" s="123"/>
      <c r="JQH111" s="123"/>
      <c r="JQI111" s="123"/>
      <c r="JQJ111" s="123"/>
      <c r="JQK111" s="123"/>
      <c r="JQL111" s="123"/>
      <c r="JQM111" s="123"/>
      <c r="JQN111" s="123"/>
      <c r="JQO111" s="123"/>
      <c r="JQP111" s="123"/>
      <c r="JQQ111" s="123"/>
      <c r="JQR111" s="123"/>
      <c r="JQS111" s="123"/>
      <c r="JQT111" s="123"/>
      <c r="JQU111" s="123"/>
      <c r="JQV111" s="123"/>
      <c r="JQW111" s="123"/>
      <c r="JQX111" s="123"/>
      <c r="JQY111" s="123"/>
      <c r="JQZ111" s="123"/>
      <c r="JRA111" s="123"/>
      <c r="JRB111" s="123"/>
      <c r="JRC111" s="123"/>
      <c r="JRD111" s="123"/>
      <c r="JRE111" s="123"/>
      <c r="JRF111" s="123"/>
      <c r="JRG111" s="123"/>
      <c r="JRH111" s="123"/>
      <c r="JRI111" s="123"/>
      <c r="JRJ111" s="123"/>
      <c r="JRK111" s="123"/>
      <c r="JRL111" s="123"/>
      <c r="JRM111" s="123"/>
      <c r="JRN111" s="123"/>
      <c r="JRO111" s="123"/>
      <c r="JRP111" s="123"/>
      <c r="JRQ111" s="123"/>
      <c r="JRR111" s="123"/>
      <c r="JRS111" s="123"/>
      <c r="JRT111" s="123"/>
      <c r="JRU111" s="123"/>
      <c r="JRV111" s="123"/>
      <c r="JRW111" s="123"/>
      <c r="JRX111" s="123"/>
      <c r="JRY111" s="123"/>
      <c r="JRZ111" s="123"/>
      <c r="JSA111" s="123"/>
      <c r="JSB111" s="123"/>
      <c r="JSC111" s="123"/>
      <c r="JSD111" s="123"/>
      <c r="JSE111" s="123"/>
      <c r="JSF111" s="123"/>
      <c r="JSG111" s="123"/>
      <c r="JSH111" s="123"/>
      <c r="JSI111" s="123"/>
      <c r="JSJ111" s="123"/>
      <c r="JSK111" s="123"/>
      <c r="JSL111" s="123"/>
      <c r="JSM111" s="123"/>
      <c r="JSN111" s="123"/>
      <c r="JSO111" s="123"/>
      <c r="JSP111" s="123"/>
      <c r="JSQ111" s="123"/>
      <c r="JSR111" s="123"/>
      <c r="JSS111" s="123"/>
      <c r="JST111" s="123"/>
      <c r="JSU111" s="123"/>
      <c r="JSV111" s="123"/>
      <c r="JSW111" s="123"/>
      <c r="JSX111" s="123"/>
      <c r="JSY111" s="123"/>
      <c r="JSZ111" s="123"/>
      <c r="JTA111" s="123"/>
      <c r="JTB111" s="123"/>
      <c r="JTC111" s="123"/>
      <c r="JTD111" s="123"/>
      <c r="JTE111" s="123"/>
      <c r="JTF111" s="123"/>
      <c r="JTG111" s="123"/>
      <c r="JTH111" s="123"/>
      <c r="JTI111" s="123"/>
      <c r="JTJ111" s="123"/>
      <c r="JTK111" s="123"/>
      <c r="JTL111" s="123"/>
      <c r="JTM111" s="123"/>
      <c r="JTN111" s="123"/>
      <c r="JTO111" s="123"/>
      <c r="JTP111" s="123"/>
      <c r="JTQ111" s="123"/>
      <c r="JTR111" s="123"/>
      <c r="JTS111" s="123"/>
      <c r="JTT111" s="123"/>
      <c r="JTU111" s="123"/>
      <c r="JTV111" s="123"/>
      <c r="JTW111" s="123"/>
      <c r="JTX111" s="123"/>
      <c r="JTY111" s="123"/>
      <c r="JTZ111" s="123"/>
      <c r="JUA111" s="123"/>
      <c r="JUB111" s="123"/>
      <c r="JUC111" s="123"/>
      <c r="JUD111" s="123"/>
      <c r="JUE111" s="123"/>
      <c r="JUF111" s="123"/>
      <c r="JUG111" s="123"/>
      <c r="JUH111" s="123"/>
      <c r="JUI111" s="123"/>
      <c r="JUJ111" s="123"/>
      <c r="JUK111" s="123"/>
      <c r="JUL111" s="123"/>
      <c r="JUM111" s="123"/>
      <c r="JUN111" s="123"/>
      <c r="JUO111" s="123"/>
      <c r="JUP111" s="123"/>
      <c r="JUQ111" s="123"/>
      <c r="JUR111" s="123"/>
      <c r="JUS111" s="123"/>
      <c r="JUT111" s="123"/>
      <c r="JUU111" s="123"/>
      <c r="JUV111" s="123"/>
      <c r="JUW111" s="123"/>
      <c r="JUX111" s="123"/>
      <c r="JUY111" s="123"/>
      <c r="JUZ111" s="123"/>
      <c r="JVA111" s="123"/>
      <c r="JVB111" s="123"/>
      <c r="JVC111" s="123"/>
      <c r="JVD111" s="123"/>
      <c r="JVE111" s="123"/>
      <c r="JVF111" s="123"/>
      <c r="JVG111" s="123"/>
      <c r="JVH111" s="123"/>
      <c r="JVI111" s="123"/>
      <c r="JVJ111" s="123"/>
      <c r="JVK111" s="123"/>
      <c r="JVL111" s="123"/>
      <c r="JVM111" s="123"/>
      <c r="JVN111" s="123"/>
      <c r="JVO111" s="123"/>
      <c r="JVP111" s="123"/>
      <c r="JVQ111" s="123"/>
      <c r="JVR111" s="123"/>
      <c r="JVS111" s="123"/>
      <c r="JVT111" s="123"/>
      <c r="JVU111" s="123"/>
      <c r="JVV111" s="123"/>
      <c r="JVW111" s="123"/>
      <c r="JVX111" s="123"/>
      <c r="JVY111" s="123"/>
      <c r="JVZ111" s="123"/>
      <c r="JWA111" s="123"/>
      <c r="JWB111" s="123"/>
      <c r="JWC111" s="123"/>
      <c r="JWD111" s="123"/>
      <c r="JWE111" s="123"/>
      <c r="JWF111" s="123"/>
      <c r="JWG111" s="123"/>
      <c r="JWH111" s="123"/>
      <c r="JWI111" s="123"/>
      <c r="JWJ111" s="123"/>
      <c r="JWK111" s="123"/>
      <c r="JWL111" s="123"/>
      <c r="JWM111" s="123"/>
      <c r="JWN111" s="123"/>
      <c r="JWO111" s="123"/>
      <c r="JWP111" s="123"/>
      <c r="JWQ111" s="123"/>
      <c r="JWR111" s="123"/>
      <c r="JWS111" s="123"/>
      <c r="JWT111" s="123"/>
      <c r="JWU111" s="123"/>
      <c r="JWV111" s="123"/>
      <c r="JWW111" s="123"/>
      <c r="JWX111" s="123"/>
      <c r="JWY111" s="123"/>
      <c r="JWZ111" s="123"/>
      <c r="JXA111" s="123"/>
      <c r="JXB111" s="123"/>
      <c r="JXC111" s="123"/>
      <c r="JXD111" s="123"/>
      <c r="JXE111" s="123"/>
      <c r="JXF111" s="123"/>
      <c r="JXG111" s="123"/>
      <c r="JXH111" s="123"/>
      <c r="JXI111" s="123"/>
      <c r="JXJ111" s="123"/>
      <c r="JXK111" s="123"/>
      <c r="JXL111" s="123"/>
      <c r="JXM111" s="123"/>
      <c r="JXN111" s="123"/>
      <c r="JXO111" s="123"/>
      <c r="JXP111" s="123"/>
      <c r="JXQ111" s="123"/>
      <c r="JXR111" s="123"/>
      <c r="JXS111" s="123"/>
      <c r="JXT111" s="123"/>
      <c r="JXU111" s="123"/>
      <c r="JXV111" s="123"/>
      <c r="JXW111" s="123"/>
      <c r="JXX111" s="123"/>
      <c r="JXY111" s="123"/>
      <c r="JXZ111" s="123"/>
      <c r="JYA111" s="123"/>
      <c r="JYB111" s="123"/>
      <c r="JYC111" s="123"/>
      <c r="JYD111" s="123"/>
      <c r="JYE111" s="123"/>
      <c r="JYF111" s="123"/>
      <c r="JYG111" s="123"/>
      <c r="JYH111" s="123"/>
      <c r="JYI111" s="123"/>
      <c r="JYJ111" s="123"/>
      <c r="JYK111" s="123"/>
      <c r="JYL111" s="123"/>
      <c r="JYM111" s="123"/>
      <c r="JYN111" s="123"/>
      <c r="JYO111" s="123"/>
      <c r="JYP111" s="123"/>
      <c r="JYQ111" s="123"/>
      <c r="JYR111" s="123"/>
      <c r="JYS111" s="123"/>
      <c r="JYT111" s="123"/>
      <c r="JYU111" s="123"/>
      <c r="JYV111" s="123"/>
      <c r="JYW111" s="123"/>
      <c r="JYX111" s="123"/>
      <c r="JYY111" s="123"/>
      <c r="JYZ111" s="123"/>
      <c r="JZA111" s="123"/>
      <c r="JZB111" s="123"/>
      <c r="JZC111" s="123"/>
      <c r="JZD111" s="123"/>
      <c r="JZE111" s="123"/>
      <c r="JZF111" s="123"/>
      <c r="JZG111" s="123"/>
      <c r="JZH111" s="123"/>
      <c r="JZI111" s="123"/>
      <c r="JZJ111" s="123"/>
      <c r="JZK111" s="123"/>
      <c r="JZL111" s="123"/>
      <c r="JZM111" s="123"/>
      <c r="JZN111" s="123"/>
      <c r="JZO111" s="123"/>
      <c r="JZP111" s="123"/>
      <c r="JZQ111" s="123"/>
      <c r="JZR111" s="123"/>
      <c r="JZS111" s="123"/>
      <c r="JZT111" s="123"/>
      <c r="JZU111" s="123"/>
      <c r="JZV111" s="123"/>
      <c r="JZW111" s="123"/>
      <c r="JZX111" s="123"/>
      <c r="JZY111" s="123"/>
      <c r="JZZ111" s="123"/>
      <c r="KAA111" s="123"/>
      <c r="KAB111" s="123"/>
      <c r="KAC111" s="123"/>
      <c r="KAD111" s="123"/>
      <c r="KAE111" s="123"/>
      <c r="KAF111" s="123"/>
      <c r="KAG111" s="123"/>
      <c r="KAH111" s="123"/>
      <c r="KAI111" s="123"/>
      <c r="KAJ111" s="123"/>
      <c r="KAK111" s="123"/>
      <c r="KAL111" s="123"/>
      <c r="KAM111" s="123"/>
      <c r="KAN111" s="123"/>
      <c r="KAO111" s="123"/>
      <c r="KAP111" s="123"/>
      <c r="KAQ111" s="123"/>
      <c r="KAR111" s="123"/>
      <c r="KAS111" s="123"/>
      <c r="KAT111" s="123"/>
      <c r="KAU111" s="123"/>
      <c r="KAV111" s="123"/>
      <c r="KAW111" s="123"/>
      <c r="KAX111" s="123"/>
      <c r="KAY111" s="123"/>
      <c r="KAZ111" s="123"/>
      <c r="KBA111" s="123"/>
      <c r="KBB111" s="123"/>
      <c r="KBC111" s="123"/>
      <c r="KBD111" s="123"/>
      <c r="KBE111" s="123"/>
      <c r="KBF111" s="123"/>
      <c r="KBG111" s="123"/>
      <c r="KBH111" s="123"/>
      <c r="KBI111" s="123"/>
      <c r="KBJ111" s="123"/>
      <c r="KBK111" s="123"/>
      <c r="KBL111" s="123"/>
      <c r="KBM111" s="123"/>
      <c r="KBN111" s="123"/>
      <c r="KBO111" s="123"/>
      <c r="KBP111" s="123"/>
      <c r="KBQ111" s="123"/>
      <c r="KBR111" s="123"/>
      <c r="KBS111" s="123"/>
      <c r="KBT111" s="123"/>
      <c r="KBU111" s="123"/>
      <c r="KBV111" s="123"/>
      <c r="KBW111" s="123"/>
      <c r="KBX111" s="123"/>
      <c r="KBY111" s="123"/>
      <c r="KBZ111" s="123"/>
      <c r="KCA111" s="123"/>
      <c r="KCB111" s="123"/>
      <c r="KCC111" s="123"/>
      <c r="KCD111" s="123"/>
      <c r="KCE111" s="123"/>
      <c r="KCF111" s="123"/>
      <c r="KCG111" s="123"/>
      <c r="KCH111" s="123"/>
      <c r="KCI111" s="123"/>
      <c r="KCJ111" s="123"/>
      <c r="KCK111" s="123"/>
      <c r="KCL111" s="123"/>
      <c r="KCM111" s="123"/>
      <c r="KCN111" s="123"/>
      <c r="KCO111" s="123"/>
      <c r="KCP111" s="123"/>
      <c r="KCQ111" s="123"/>
      <c r="KCR111" s="123"/>
      <c r="KCS111" s="123"/>
      <c r="KCT111" s="123"/>
      <c r="KCU111" s="123"/>
      <c r="KCV111" s="123"/>
      <c r="KCW111" s="123"/>
      <c r="KCX111" s="123"/>
      <c r="KCY111" s="123"/>
      <c r="KCZ111" s="123"/>
      <c r="KDA111" s="123"/>
      <c r="KDB111" s="123"/>
      <c r="KDC111" s="123"/>
      <c r="KDD111" s="123"/>
      <c r="KDE111" s="123"/>
      <c r="KDF111" s="123"/>
      <c r="KDG111" s="123"/>
      <c r="KDH111" s="123"/>
      <c r="KDI111" s="123"/>
      <c r="KDJ111" s="123"/>
      <c r="KDK111" s="123"/>
      <c r="KDL111" s="123"/>
      <c r="KDM111" s="123"/>
      <c r="KDN111" s="123"/>
      <c r="KDO111" s="123"/>
      <c r="KDP111" s="123"/>
      <c r="KDQ111" s="123"/>
      <c r="KDR111" s="123"/>
      <c r="KDS111" s="123"/>
      <c r="KDT111" s="123"/>
      <c r="KDU111" s="123"/>
      <c r="KDV111" s="123"/>
      <c r="KDW111" s="123"/>
      <c r="KDX111" s="123"/>
      <c r="KDY111" s="123"/>
      <c r="KDZ111" s="123"/>
      <c r="KEA111" s="123"/>
      <c r="KEB111" s="123"/>
      <c r="KEC111" s="123"/>
      <c r="KED111" s="123"/>
      <c r="KEE111" s="123"/>
      <c r="KEF111" s="123"/>
      <c r="KEG111" s="123"/>
      <c r="KEH111" s="123"/>
      <c r="KEI111" s="123"/>
      <c r="KEJ111" s="123"/>
      <c r="KEK111" s="123"/>
      <c r="KEL111" s="123"/>
      <c r="KEM111" s="123"/>
      <c r="KEN111" s="123"/>
      <c r="KEO111" s="123"/>
      <c r="KEP111" s="123"/>
      <c r="KEQ111" s="123"/>
      <c r="KER111" s="123"/>
      <c r="KES111" s="123"/>
      <c r="KET111" s="123"/>
      <c r="KEU111" s="123"/>
      <c r="KEV111" s="123"/>
      <c r="KEW111" s="123"/>
      <c r="KEX111" s="123"/>
      <c r="KEY111" s="123"/>
      <c r="KEZ111" s="123"/>
      <c r="KFA111" s="123"/>
      <c r="KFB111" s="123"/>
      <c r="KFC111" s="123"/>
      <c r="KFD111" s="123"/>
      <c r="KFE111" s="123"/>
      <c r="KFF111" s="123"/>
      <c r="KFG111" s="123"/>
      <c r="KFH111" s="123"/>
      <c r="KFI111" s="123"/>
      <c r="KFJ111" s="123"/>
      <c r="KFK111" s="123"/>
      <c r="KFL111" s="123"/>
      <c r="KFM111" s="123"/>
      <c r="KFN111" s="123"/>
      <c r="KFO111" s="123"/>
      <c r="KFP111" s="123"/>
      <c r="KFQ111" s="123"/>
      <c r="KFR111" s="123"/>
      <c r="KFS111" s="123"/>
      <c r="KFT111" s="123"/>
      <c r="KFU111" s="123"/>
      <c r="KFV111" s="123"/>
      <c r="KFW111" s="123"/>
      <c r="KFX111" s="123"/>
      <c r="KFY111" s="123"/>
      <c r="KFZ111" s="123"/>
      <c r="KGA111" s="123"/>
      <c r="KGB111" s="123"/>
      <c r="KGC111" s="123"/>
      <c r="KGD111" s="123"/>
      <c r="KGE111" s="123"/>
      <c r="KGF111" s="123"/>
      <c r="KGG111" s="123"/>
      <c r="KGH111" s="123"/>
      <c r="KGI111" s="123"/>
      <c r="KGJ111" s="123"/>
      <c r="KGK111" s="123"/>
      <c r="KGL111" s="123"/>
      <c r="KGM111" s="123"/>
      <c r="KGN111" s="123"/>
      <c r="KGO111" s="123"/>
      <c r="KGP111" s="123"/>
      <c r="KGQ111" s="123"/>
      <c r="KGR111" s="123"/>
      <c r="KGS111" s="123"/>
      <c r="KGT111" s="123"/>
      <c r="KGU111" s="123"/>
      <c r="KGV111" s="123"/>
      <c r="KGW111" s="123"/>
      <c r="KGX111" s="123"/>
      <c r="KGY111" s="123"/>
      <c r="KGZ111" s="123"/>
      <c r="KHA111" s="123"/>
      <c r="KHB111" s="123"/>
      <c r="KHC111" s="123"/>
      <c r="KHD111" s="123"/>
      <c r="KHE111" s="123"/>
      <c r="KHF111" s="123"/>
      <c r="KHG111" s="123"/>
      <c r="KHH111" s="123"/>
      <c r="KHI111" s="123"/>
      <c r="KHJ111" s="123"/>
      <c r="KHK111" s="123"/>
      <c r="KHL111" s="123"/>
      <c r="KHM111" s="123"/>
      <c r="KHN111" s="123"/>
      <c r="KHO111" s="123"/>
      <c r="KHP111" s="123"/>
      <c r="KHQ111" s="123"/>
      <c r="KHR111" s="123"/>
      <c r="KHS111" s="123"/>
      <c r="KHT111" s="123"/>
      <c r="KHU111" s="123"/>
      <c r="KHV111" s="123"/>
      <c r="KHW111" s="123"/>
      <c r="KHX111" s="123"/>
      <c r="KHY111" s="123"/>
      <c r="KHZ111" s="123"/>
      <c r="KIA111" s="123"/>
      <c r="KIB111" s="123"/>
      <c r="KIC111" s="123"/>
      <c r="KID111" s="123"/>
      <c r="KIE111" s="123"/>
      <c r="KIF111" s="123"/>
      <c r="KIG111" s="123"/>
      <c r="KIH111" s="123"/>
      <c r="KII111" s="123"/>
      <c r="KIJ111" s="123"/>
      <c r="KIK111" s="123"/>
      <c r="KIL111" s="123"/>
      <c r="KIM111" s="123"/>
      <c r="KIN111" s="123"/>
      <c r="KIO111" s="123"/>
      <c r="KIP111" s="123"/>
      <c r="KIQ111" s="123"/>
      <c r="KIR111" s="123"/>
      <c r="KIS111" s="123"/>
      <c r="KIT111" s="123"/>
      <c r="KIU111" s="123"/>
      <c r="KIV111" s="123"/>
      <c r="KIW111" s="123"/>
      <c r="KIX111" s="123"/>
      <c r="KIY111" s="123"/>
      <c r="KIZ111" s="123"/>
      <c r="KJA111" s="123"/>
      <c r="KJB111" s="123"/>
      <c r="KJC111" s="123"/>
      <c r="KJD111" s="123"/>
      <c r="KJE111" s="123"/>
      <c r="KJF111" s="123"/>
      <c r="KJG111" s="123"/>
      <c r="KJH111" s="123"/>
      <c r="KJI111" s="123"/>
      <c r="KJJ111" s="123"/>
      <c r="KJK111" s="123"/>
      <c r="KJL111" s="123"/>
      <c r="KJM111" s="123"/>
      <c r="KJN111" s="123"/>
      <c r="KJO111" s="123"/>
      <c r="KJP111" s="123"/>
      <c r="KJQ111" s="123"/>
      <c r="KJR111" s="123"/>
      <c r="KJS111" s="123"/>
      <c r="KJT111" s="123"/>
      <c r="KJU111" s="123"/>
      <c r="KJV111" s="123"/>
      <c r="KJW111" s="123"/>
      <c r="KJX111" s="123"/>
      <c r="KJY111" s="123"/>
      <c r="KJZ111" s="123"/>
      <c r="KKA111" s="123"/>
      <c r="KKB111" s="123"/>
      <c r="KKC111" s="123"/>
      <c r="KKD111" s="123"/>
      <c r="KKE111" s="123"/>
      <c r="KKF111" s="123"/>
      <c r="KKG111" s="123"/>
      <c r="KKH111" s="123"/>
      <c r="KKI111" s="123"/>
      <c r="KKJ111" s="123"/>
      <c r="KKK111" s="123"/>
      <c r="KKL111" s="123"/>
      <c r="KKM111" s="123"/>
      <c r="KKN111" s="123"/>
      <c r="KKO111" s="123"/>
      <c r="KKP111" s="123"/>
      <c r="KKQ111" s="123"/>
      <c r="KKR111" s="123"/>
      <c r="KKS111" s="123"/>
      <c r="KKT111" s="123"/>
      <c r="KKU111" s="123"/>
      <c r="KKV111" s="123"/>
      <c r="KKW111" s="123"/>
      <c r="KKX111" s="123"/>
      <c r="KKY111" s="123"/>
      <c r="KKZ111" s="123"/>
      <c r="KLA111" s="123"/>
      <c r="KLB111" s="123"/>
      <c r="KLC111" s="123"/>
      <c r="KLD111" s="123"/>
      <c r="KLE111" s="123"/>
      <c r="KLF111" s="123"/>
      <c r="KLG111" s="123"/>
      <c r="KLH111" s="123"/>
      <c r="KLI111" s="123"/>
      <c r="KLJ111" s="123"/>
      <c r="KLK111" s="123"/>
      <c r="KLL111" s="123"/>
      <c r="KLM111" s="123"/>
      <c r="KLN111" s="123"/>
      <c r="KLO111" s="123"/>
      <c r="KLP111" s="123"/>
      <c r="KLQ111" s="123"/>
      <c r="KLR111" s="123"/>
      <c r="KLS111" s="123"/>
      <c r="KLT111" s="123"/>
      <c r="KLU111" s="123"/>
      <c r="KLV111" s="123"/>
      <c r="KLW111" s="123"/>
      <c r="KLX111" s="123"/>
      <c r="KLY111" s="123"/>
      <c r="KLZ111" s="123"/>
      <c r="KMA111" s="123"/>
      <c r="KMB111" s="123"/>
      <c r="KMC111" s="123"/>
      <c r="KMD111" s="123"/>
      <c r="KME111" s="123"/>
      <c r="KMF111" s="123"/>
      <c r="KMG111" s="123"/>
      <c r="KMH111" s="123"/>
      <c r="KMI111" s="123"/>
      <c r="KMJ111" s="123"/>
      <c r="KMK111" s="123"/>
      <c r="KML111" s="123"/>
      <c r="KMM111" s="123"/>
      <c r="KMN111" s="123"/>
      <c r="KMO111" s="123"/>
      <c r="KMP111" s="123"/>
      <c r="KMQ111" s="123"/>
      <c r="KMR111" s="123"/>
      <c r="KMS111" s="123"/>
      <c r="KMT111" s="123"/>
      <c r="KMU111" s="123"/>
      <c r="KMV111" s="123"/>
      <c r="KMW111" s="123"/>
      <c r="KMX111" s="123"/>
      <c r="KMY111" s="123"/>
      <c r="KMZ111" s="123"/>
      <c r="KNA111" s="123"/>
      <c r="KNB111" s="123"/>
      <c r="KNC111" s="123"/>
      <c r="KND111" s="123"/>
      <c r="KNE111" s="123"/>
      <c r="KNF111" s="123"/>
      <c r="KNG111" s="123"/>
      <c r="KNH111" s="123"/>
      <c r="KNI111" s="123"/>
      <c r="KNJ111" s="123"/>
      <c r="KNK111" s="123"/>
      <c r="KNL111" s="123"/>
      <c r="KNM111" s="123"/>
      <c r="KNN111" s="123"/>
      <c r="KNO111" s="123"/>
      <c r="KNP111" s="123"/>
      <c r="KNQ111" s="123"/>
      <c r="KNR111" s="123"/>
      <c r="KNS111" s="123"/>
      <c r="KNT111" s="123"/>
      <c r="KNU111" s="123"/>
      <c r="KNV111" s="123"/>
      <c r="KNW111" s="123"/>
      <c r="KNX111" s="123"/>
      <c r="KNY111" s="123"/>
      <c r="KNZ111" s="123"/>
      <c r="KOA111" s="123"/>
      <c r="KOB111" s="123"/>
      <c r="KOC111" s="123"/>
      <c r="KOD111" s="123"/>
      <c r="KOE111" s="123"/>
      <c r="KOF111" s="123"/>
      <c r="KOG111" s="123"/>
      <c r="KOH111" s="123"/>
      <c r="KOI111" s="123"/>
      <c r="KOJ111" s="123"/>
      <c r="KOK111" s="123"/>
      <c r="KOL111" s="123"/>
      <c r="KOM111" s="123"/>
      <c r="KON111" s="123"/>
      <c r="KOO111" s="123"/>
      <c r="KOP111" s="123"/>
      <c r="KOQ111" s="123"/>
      <c r="KOR111" s="123"/>
      <c r="KOS111" s="123"/>
      <c r="KOT111" s="123"/>
      <c r="KOU111" s="123"/>
      <c r="KOV111" s="123"/>
      <c r="KOW111" s="123"/>
      <c r="KOX111" s="123"/>
      <c r="KOY111" s="123"/>
      <c r="KOZ111" s="123"/>
      <c r="KPA111" s="123"/>
      <c r="KPB111" s="123"/>
      <c r="KPC111" s="123"/>
      <c r="KPD111" s="123"/>
      <c r="KPE111" s="123"/>
      <c r="KPF111" s="123"/>
      <c r="KPG111" s="123"/>
      <c r="KPH111" s="123"/>
      <c r="KPI111" s="123"/>
      <c r="KPJ111" s="123"/>
      <c r="KPK111" s="123"/>
      <c r="KPL111" s="123"/>
      <c r="KPM111" s="123"/>
      <c r="KPN111" s="123"/>
      <c r="KPO111" s="123"/>
      <c r="KPP111" s="123"/>
      <c r="KPQ111" s="123"/>
      <c r="KPR111" s="123"/>
      <c r="KPS111" s="123"/>
      <c r="KPT111" s="123"/>
      <c r="KPU111" s="123"/>
      <c r="KPV111" s="123"/>
      <c r="KPW111" s="123"/>
      <c r="KPX111" s="123"/>
      <c r="KPY111" s="123"/>
      <c r="KPZ111" s="123"/>
      <c r="KQA111" s="123"/>
      <c r="KQB111" s="123"/>
      <c r="KQC111" s="123"/>
      <c r="KQD111" s="123"/>
      <c r="KQE111" s="123"/>
      <c r="KQF111" s="123"/>
      <c r="KQG111" s="123"/>
      <c r="KQH111" s="123"/>
      <c r="KQI111" s="123"/>
      <c r="KQJ111" s="123"/>
      <c r="KQK111" s="123"/>
      <c r="KQL111" s="123"/>
      <c r="KQM111" s="123"/>
      <c r="KQN111" s="123"/>
      <c r="KQO111" s="123"/>
      <c r="KQP111" s="123"/>
      <c r="KQQ111" s="123"/>
      <c r="KQR111" s="123"/>
      <c r="KQS111" s="123"/>
      <c r="KQT111" s="123"/>
      <c r="KQU111" s="123"/>
      <c r="KQV111" s="123"/>
      <c r="KQW111" s="123"/>
      <c r="KQX111" s="123"/>
      <c r="KQY111" s="123"/>
      <c r="KQZ111" s="123"/>
      <c r="KRA111" s="123"/>
      <c r="KRB111" s="123"/>
      <c r="KRC111" s="123"/>
      <c r="KRD111" s="123"/>
      <c r="KRE111" s="123"/>
      <c r="KRF111" s="123"/>
      <c r="KRG111" s="123"/>
      <c r="KRH111" s="123"/>
      <c r="KRI111" s="123"/>
      <c r="KRJ111" s="123"/>
      <c r="KRK111" s="123"/>
      <c r="KRL111" s="123"/>
      <c r="KRM111" s="123"/>
      <c r="KRN111" s="123"/>
      <c r="KRO111" s="123"/>
      <c r="KRP111" s="123"/>
      <c r="KRQ111" s="123"/>
      <c r="KRR111" s="123"/>
      <c r="KRS111" s="123"/>
      <c r="KRT111" s="123"/>
      <c r="KRU111" s="123"/>
      <c r="KRV111" s="123"/>
      <c r="KRW111" s="123"/>
      <c r="KRX111" s="123"/>
      <c r="KRY111" s="123"/>
      <c r="KRZ111" s="123"/>
      <c r="KSA111" s="123"/>
      <c r="KSB111" s="123"/>
      <c r="KSC111" s="123"/>
      <c r="KSD111" s="123"/>
      <c r="KSE111" s="123"/>
      <c r="KSF111" s="123"/>
      <c r="KSG111" s="123"/>
      <c r="KSH111" s="123"/>
      <c r="KSI111" s="123"/>
      <c r="KSJ111" s="123"/>
      <c r="KSK111" s="123"/>
      <c r="KSL111" s="123"/>
      <c r="KSM111" s="123"/>
      <c r="KSN111" s="123"/>
      <c r="KSO111" s="123"/>
      <c r="KSP111" s="123"/>
      <c r="KSQ111" s="123"/>
      <c r="KSR111" s="123"/>
      <c r="KSS111" s="123"/>
      <c r="KST111" s="123"/>
      <c r="KSU111" s="123"/>
      <c r="KSV111" s="123"/>
      <c r="KSW111" s="123"/>
      <c r="KSX111" s="123"/>
      <c r="KSY111" s="123"/>
      <c r="KSZ111" s="123"/>
      <c r="KTA111" s="123"/>
      <c r="KTB111" s="123"/>
      <c r="KTC111" s="123"/>
      <c r="KTD111" s="123"/>
      <c r="KTE111" s="123"/>
      <c r="KTF111" s="123"/>
      <c r="KTG111" s="123"/>
      <c r="KTH111" s="123"/>
      <c r="KTI111" s="123"/>
      <c r="KTJ111" s="123"/>
      <c r="KTK111" s="123"/>
      <c r="KTL111" s="123"/>
      <c r="KTM111" s="123"/>
      <c r="KTN111" s="123"/>
      <c r="KTO111" s="123"/>
      <c r="KTP111" s="123"/>
      <c r="KTQ111" s="123"/>
      <c r="KTR111" s="123"/>
      <c r="KTS111" s="123"/>
      <c r="KTT111" s="123"/>
      <c r="KTU111" s="123"/>
      <c r="KTV111" s="123"/>
      <c r="KTW111" s="123"/>
      <c r="KTX111" s="123"/>
      <c r="KTY111" s="123"/>
      <c r="KTZ111" s="123"/>
      <c r="KUA111" s="123"/>
      <c r="KUB111" s="123"/>
      <c r="KUC111" s="123"/>
      <c r="KUD111" s="123"/>
      <c r="KUE111" s="123"/>
      <c r="KUF111" s="123"/>
      <c r="KUG111" s="123"/>
      <c r="KUH111" s="123"/>
      <c r="KUI111" s="123"/>
      <c r="KUJ111" s="123"/>
      <c r="KUK111" s="123"/>
      <c r="KUL111" s="123"/>
      <c r="KUM111" s="123"/>
      <c r="KUN111" s="123"/>
      <c r="KUO111" s="123"/>
      <c r="KUP111" s="123"/>
      <c r="KUQ111" s="123"/>
      <c r="KUR111" s="123"/>
      <c r="KUS111" s="123"/>
      <c r="KUT111" s="123"/>
      <c r="KUU111" s="123"/>
      <c r="KUV111" s="123"/>
      <c r="KUW111" s="123"/>
      <c r="KUX111" s="123"/>
      <c r="KUY111" s="123"/>
      <c r="KUZ111" s="123"/>
      <c r="KVA111" s="123"/>
      <c r="KVB111" s="123"/>
      <c r="KVC111" s="123"/>
      <c r="KVD111" s="123"/>
      <c r="KVE111" s="123"/>
      <c r="KVF111" s="123"/>
      <c r="KVG111" s="123"/>
      <c r="KVH111" s="123"/>
      <c r="KVI111" s="123"/>
      <c r="KVJ111" s="123"/>
      <c r="KVK111" s="123"/>
      <c r="KVL111" s="123"/>
      <c r="KVM111" s="123"/>
      <c r="KVN111" s="123"/>
      <c r="KVO111" s="123"/>
      <c r="KVP111" s="123"/>
      <c r="KVQ111" s="123"/>
      <c r="KVR111" s="123"/>
      <c r="KVS111" s="123"/>
      <c r="KVT111" s="123"/>
      <c r="KVU111" s="123"/>
      <c r="KVV111" s="123"/>
      <c r="KVW111" s="123"/>
      <c r="KVX111" s="123"/>
      <c r="KVY111" s="123"/>
      <c r="KVZ111" s="123"/>
      <c r="KWA111" s="123"/>
      <c r="KWB111" s="123"/>
      <c r="KWC111" s="123"/>
      <c r="KWD111" s="123"/>
      <c r="KWE111" s="123"/>
      <c r="KWF111" s="123"/>
      <c r="KWG111" s="123"/>
      <c r="KWH111" s="123"/>
      <c r="KWI111" s="123"/>
      <c r="KWJ111" s="123"/>
      <c r="KWK111" s="123"/>
      <c r="KWL111" s="123"/>
      <c r="KWM111" s="123"/>
      <c r="KWN111" s="123"/>
      <c r="KWO111" s="123"/>
      <c r="KWP111" s="123"/>
      <c r="KWQ111" s="123"/>
      <c r="KWR111" s="123"/>
      <c r="KWS111" s="123"/>
      <c r="KWT111" s="123"/>
      <c r="KWU111" s="123"/>
      <c r="KWV111" s="123"/>
      <c r="KWW111" s="123"/>
      <c r="KWX111" s="123"/>
      <c r="KWY111" s="123"/>
      <c r="KWZ111" s="123"/>
      <c r="KXA111" s="123"/>
      <c r="KXB111" s="123"/>
      <c r="KXC111" s="123"/>
      <c r="KXD111" s="123"/>
      <c r="KXE111" s="123"/>
      <c r="KXF111" s="123"/>
      <c r="KXG111" s="123"/>
      <c r="KXH111" s="123"/>
      <c r="KXI111" s="123"/>
      <c r="KXJ111" s="123"/>
      <c r="KXK111" s="123"/>
      <c r="KXL111" s="123"/>
      <c r="KXM111" s="123"/>
      <c r="KXN111" s="123"/>
      <c r="KXO111" s="123"/>
      <c r="KXP111" s="123"/>
      <c r="KXQ111" s="123"/>
      <c r="KXR111" s="123"/>
      <c r="KXS111" s="123"/>
      <c r="KXT111" s="123"/>
      <c r="KXU111" s="123"/>
      <c r="KXV111" s="123"/>
      <c r="KXW111" s="123"/>
      <c r="KXX111" s="123"/>
      <c r="KXY111" s="123"/>
      <c r="KXZ111" s="123"/>
      <c r="KYA111" s="123"/>
      <c r="KYB111" s="123"/>
      <c r="KYC111" s="123"/>
      <c r="KYD111" s="123"/>
      <c r="KYE111" s="123"/>
      <c r="KYF111" s="123"/>
      <c r="KYG111" s="123"/>
      <c r="KYH111" s="123"/>
      <c r="KYI111" s="123"/>
      <c r="KYJ111" s="123"/>
      <c r="KYK111" s="123"/>
      <c r="KYL111" s="123"/>
      <c r="KYM111" s="123"/>
      <c r="KYN111" s="123"/>
      <c r="KYO111" s="123"/>
      <c r="KYP111" s="123"/>
      <c r="KYQ111" s="123"/>
      <c r="KYR111" s="123"/>
      <c r="KYS111" s="123"/>
      <c r="KYT111" s="123"/>
      <c r="KYU111" s="123"/>
      <c r="KYV111" s="123"/>
      <c r="KYW111" s="123"/>
      <c r="KYX111" s="123"/>
      <c r="KYY111" s="123"/>
      <c r="KYZ111" s="123"/>
      <c r="KZA111" s="123"/>
      <c r="KZB111" s="123"/>
      <c r="KZC111" s="123"/>
      <c r="KZD111" s="123"/>
      <c r="KZE111" s="123"/>
      <c r="KZF111" s="123"/>
      <c r="KZG111" s="123"/>
      <c r="KZH111" s="123"/>
      <c r="KZI111" s="123"/>
      <c r="KZJ111" s="123"/>
      <c r="KZK111" s="123"/>
      <c r="KZL111" s="123"/>
      <c r="KZM111" s="123"/>
      <c r="KZN111" s="123"/>
      <c r="KZO111" s="123"/>
      <c r="KZP111" s="123"/>
      <c r="KZQ111" s="123"/>
      <c r="KZR111" s="123"/>
      <c r="KZS111" s="123"/>
      <c r="KZT111" s="123"/>
      <c r="KZU111" s="123"/>
      <c r="KZV111" s="123"/>
      <c r="KZW111" s="123"/>
      <c r="KZX111" s="123"/>
      <c r="KZY111" s="123"/>
      <c r="KZZ111" s="123"/>
      <c r="LAA111" s="123"/>
      <c r="LAB111" s="123"/>
      <c r="LAC111" s="123"/>
      <c r="LAD111" s="123"/>
      <c r="LAE111" s="123"/>
      <c r="LAF111" s="123"/>
      <c r="LAG111" s="123"/>
      <c r="LAH111" s="123"/>
      <c r="LAI111" s="123"/>
      <c r="LAJ111" s="123"/>
      <c r="LAK111" s="123"/>
      <c r="LAL111" s="123"/>
      <c r="LAM111" s="123"/>
      <c r="LAN111" s="123"/>
      <c r="LAO111" s="123"/>
      <c r="LAP111" s="123"/>
      <c r="LAQ111" s="123"/>
      <c r="LAR111" s="123"/>
      <c r="LAS111" s="123"/>
      <c r="LAT111" s="123"/>
      <c r="LAU111" s="123"/>
      <c r="LAV111" s="123"/>
      <c r="LAW111" s="123"/>
      <c r="LAX111" s="123"/>
      <c r="LAY111" s="123"/>
      <c r="LAZ111" s="123"/>
      <c r="LBA111" s="123"/>
      <c r="LBB111" s="123"/>
      <c r="LBC111" s="123"/>
      <c r="LBD111" s="123"/>
      <c r="LBE111" s="123"/>
      <c r="LBF111" s="123"/>
      <c r="LBG111" s="123"/>
      <c r="LBH111" s="123"/>
      <c r="LBI111" s="123"/>
      <c r="LBJ111" s="123"/>
      <c r="LBK111" s="123"/>
      <c r="LBL111" s="123"/>
      <c r="LBM111" s="123"/>
      <c r="LBN111" s="123"/>
      <c r="LBO111" s="123"/>
      <c r="LBP111" s="123"/>
      <c r="LBQ111" s="123"/>
      <c r="LBR111" s="123"/>
      <c r="LBS111" s="123"/>
      <c r="LBT111" s="123"/>
      <c r="LBU111" s="123"/>
      <c r="LBV111" s="123"/>
      <c r="LBW111" s="123"/>
      <c r="LBX111" s="123"/>
      <c r="LBY111" s="123"/>
      <c r="LBZ111" s="123"/>
      <c r="LCA111" s="123"/>
      <c r="LCB111" s="123"/>
      <c r="LCC111" s="123"/>
      <c r="LCD111" s="123"/>
      <c r="LCE111" s="123"/>
      <c r="LCF111" s="123"/>
      <c r="LCG111" s="123"/>
      <c r="LCH111" s="123"/>
      <c r="LCI111" s="123"/>
      <c r="LCJ111" s="123"/>
      <c r="LCK111" s="123"/>
      <c r="LCL111" s="123"/>
      <c r="LCM111" s="123"/>
      <c r="LCN111" s="123"/>
      <c r="LCO111" s="123"/>
      <c r="LCP111" s="123"/>
      <c r="LCQ111" s="123"/>
      <c r="LCR111" s="123"/>
      <c r="LCS111" s="123"/>
      <c r="LCT111" s="123"/>
      <c r="LCU111" s="123"/>
      <c r="LCV111" s="123"/>
      <c r="LCW111" s="123"/>
      <c r="LCX111" s="123"/>
      <c r="LCY111" s="123"/>
      <c r="LCZ111" s="123"/>
      <c r="LDA111" s="123"/>
      <c r="LDB111" s="123"/>
      <c r="LDC111" s="123"/>
      <c r="LDD111" s="123"/>
      <c r="LDE111" s="123"/>
      <c r="LDF111" s="123"/>
      <c r="LDG111" s="123"/>
      <c r="LDH111" s="123"/>
      <c r="LDI111" s="123"/>
      <c r="LDJ111" s="123"/>
      <c r="LDK111" s="123"/>
      <c r="LDL111" s="123"/>
      <c r="LDM111" s="123"/>
      <c r="LDN111" s="123"/>
      <c r="LDO111" s="123"/>
      <c r="LDP111" s="123"/>
      <c r="LDQ111" s="123"/>
      <c r="LDR111" s="123"/>
      <c r="LDS111" s="123"/>
      <c r="LDT111" s="123"/>
      <c r="LDU111" s="123"/>
      <c r="LDV111" s="123"/>
      <c r="LDW111" s="123"/>
      <c r="LDX111" s="123"/>
      <c r="LDY111" s="123"/>
      <c r="LDZ111" s="123"/>
      <c r="LEA111" s="123"/>
      <c r="LEB111" s="123"/>
      <c r="LEC111" s="123"/>
      <c r="LED111" s="123"/>
      <c r="LEE111" s="123"/>
      <c r="LEF111" s="123"/>
      <c r="LEG111" s="123"/>
      <c r="LEH111" s="123"/>
      <c r="LEI111" s="123"/>
      <c r="LEJ111" s="123"/>
      <c r="LEK111" s="123"/>
      <c r="LEL111" s="123"/>
      <c r="LEM111" s="123"/>
      <c r="LEN111" s="123"/>
      <c r="LEO111" s="123"/>
      <c r="LEP111" s="123"/>
      <c r="LEQ111" s="123"/>
      <c r="LER111" s="123"/>
      <c r="LES111" s="123"/>
      <c r="LET111" s="123"/>
      <c r="LEU111" s="123"/>
      <c r="LEV111" s="123"/>
      <c r="LEW111" s="123"/>
      <c r="LEX111" s="123"/>
      <c r="LEY111" s="123"/>
      <c r="LEZ111" s="123"/>
      <c r="LFA111" s="123"/>
      <c r="LFB111" s="123"/>
      <c r="LFC111" s="123"/>
      <c r="LFD111" s="123"/>
      <c r="LFE111" s="123"/>
      <c r="LFF111" s="123"/>
      <c r="LFG111" s="123"/>
      <c r="LFH111" s="123"/>
      <c r="LFI111" s="123"/>
      <c r="LFJ111" s="123"/>
      <c r="LFK111" s="123"/>
      <c r="LFL111" s="123"/>
      <c r="LFM111" s="123"/>
      <c r="LFN111" s="123"/>
      <c r="LFO111" s="123"/>
      <c r="LFP111" s="123"/>
      <c r="LFQ111" s="123"/>
      <c r="LFR111" s="123"/>
      <c r="LFS111" s="123"/>
      <c r="LFT111" s="123"/>
      <c r="LFU111" s="123"/>
      <c r="LFV111" s="123"/>
      <c r="LFW111" s="123"/>
      <c r="LFX111" s="123"/>
      <c r="LFY111" s="123"/>
      <c r="LFZ111" s="123"/>
      <c r="LGA111" s="123"/>
      <c r="LGB111" s="123"/>
      <c r="LGC111" s="123"/>
      <c r="LGD111" s="123"/>
      <c r="LGE111" s="123"/>
      <c r="LGF111" s="123"/>
      <c r="LGG111" s="123"/>
      <c r="LGH111" s="123"/>
      <c r="LGI111" s="123"/>
      <c r="LGJ111" s="123"/>
      <c r="LGK111" s="123"/>
      <c r="LGL111" s="123"/>
      <c r="LGM111" s="123"/>
      <c r="LGN111" s="123"/>
      <c r="LGO111" s="123"/>
      <c r="LGP111" s="123"/>
      <c r="LGQ111" s="123"/>
      <c r="LGR111" s="123"/>
      <c r="LGS111" s="123"/>
      <c r="LGT111" s="123"/>
      <c r="LGU111" s="123"/>
      <c r="LGV111" s="123"/>
      <c r="LGW111" s="123"/>
      <c r="LGX111" s="123"/>
      <c r="LGY111" s="123"/>
      <c r="LGZ111" s="123"/>
      <c r="LHA111" s="123"/>
      <c r="LHB111" s="123"/>
      <c r="LHC111" s="123"/>
      <c r="LHD111" s="123"/>
      <c r="LHE111" s="123"/>
      <c r="LHF111" s="123"/>
      <c r="LHG111" s="123"/>
      <c r="LHH111" s="123"/>
      <c r="LHI111" s="123"/>
      <c r="LHJ111" s="123"/>
      <c r="LHK111" s="123"/>
      <c r="LHL111" s="123"/>
      <c r="LHM111" s="123"/>
      <c r="LHN111" s="123"/>
      <c r="LHO111" s="123"/>
      <c r="LHP111" s="123"/>
      <c r="LHQ111" s="123"/>
      <c r="LHR111" s="123"/>
      <c r="LHS111" s="123"/>
      <c r="LHT111" s="123"/>
      <c r="LHU111" s="123"/>
      <c r="LHV111" s="123"/>
      <c r="LHW111" s="123"/>
      <c r="LHX111" s="123"/>
      <c r="LHY111" s="123"/>
      <c r="LHZ111" s="123"/>
      <c r="LIA111" s="123"/>
      <c r="LIB111" s="123"/>
      <c r="LIC111" s="123"/>
      <c r="LID111" s="123"/>
      <c r="LIE111" s="123"/>
      <c r="LIF111" s="123"/>
      <c r="LIG111" s="123"/>
      <c r="LIH111" s="123"/>
      <c r="LII111" s="123"/>
      <c r="LIJ111" s="123"/>
      <c r="LIK111" s="123"/>
      <c r="LIL111" s="123"/>
      <c r="LIM111" s="123"/>
      <c r="LIN111" s="123"/>
      <c r="LIO111" s="123"/>
      <c r="LIP111" s="123"/>
      <c r="LIQ111" s="123"/>
      <c r="LIR111" s="123"/>
      <c r="LIS111" s="123"/>
      <c r="LIT111" s="123"/>
      <c r="LIU111" s="123"/>
      <c r="LIV111" s="123"/>
      <c r="LIW111" s="123"/>
      <c r="LIX111" s="123"/>
      <c r="LIY111" s="123"/>
      <c r="LIZ111" s="123"/>
      <c r="LJA111" s="123"/>
      <c r="LJB111" s="123"/>
      <c r="LJC111" s="123"/>
      <c r="LJD111" s="123"/>
      <c r="LJE111" s="123"/>
      <c r="LJF111" s="123"/>
      <c r="LJG111" s="123"/>
      <c r="LJH111" s="123"/>
      <c r="LJI111" s="123"/>
      <c r="LJJ111" s="123"/>
      <c r="LJK111" s="123"/>
      <c r="LJL111" s="123"/>
      <c r="LJM111" s="123"/>
      <c r="LJN111" s="123"/>
      <c r="LJO111" s="123"/>
      <c r="LJP111" s="123"/>
      <c r="LJQ111" s="123"/>
      <c r="LJR111" s="123"/>
      <c r="LJS111" s="123"/>
      <c r="LJT111" s="123"/>
      <c r="LJU111" s="123"/>
      <c r="LJV111" s="123"/>
      <c r="LJW111" s="123"/>
      <c r="LJX111" s="123"/>
      <c r="LJY111" s="123"/>
      <c r="LJZ111" s="123"/>
      <c r="LKA111" s="123"/>
      <c r="LKB111" s="123"/>
      <c r="LKC111" s="123"/>
      <c r="LKD111" s="123"/>
      <c r="LKE111" s="123"/>
      <c r="LKF111" s="123"/>
      <c r="LKG111" s="123"/>
      <c r="LKH111" s="123"/>
      <c r="LKI111" s="123"/>
      <c r="LKJ111" s="123"/>
      <c r="LKK111" s="123"/>
      <c r="LKL111" s="123"/>
      <c r="LKM111" s="123"/>
      <c r="LKN111" s="123"/>
      <c r="LKO111" s="123"/>
      <c r="LKP111" s="123"/>
      <c r="LKQ111" s="123"/>
      <c r="LKR111" s="123"/>
      <c r="LKS111" s="123"/>
      <c r="LKT111" s="123"/>
      <c r="LKU111" s="123"/>
      <c r="LKV111" s="123"/>
      <c r="LKW111" s="123"/>
      <c r="LKX111" s="123"/>
      <c r="LKY111" s="123"/>
      <c r="LKZ111" s="123"/>
      <c r="LLA111" s="123"/>
      <c r="LLB111" s="123"/>
      <c r="LLC111" s="123"/>
      <c r="LLD111" s="123"/>
      <c r="LLE111" s="123"/>
      <c r="LLF111" s="123"/>
      <c r="LLG111" s="123"/>
      <c r="LLH111" s="123"/>
      <c r="LLI111" s="123"/>
      <c r="LLJ111" s="123"/>
      <c r="LLK111" s="123"/>
      <c r="LLL111" s="123"/>
      <c r="LLM111" s="123"/>
      <c r="LLN111" s="123"/>
      <c r="LLO111" s="123"/>
      <c r="LLP111" s="123"/>
      <c r="LLQ111" s="123"/>
      <c r="LLR111" s="123"/>
      <c r="LLS111" s="123"/>
      <c r="LLT111" s="123"/>
      <c r="LLU111" s="123"/>
      <c r="LLV111" s="123"/>
      <c r="LLW111" s="123"/>
      <c r="LLX111" s="123"/>
      <c r="LLY111" s="123"/>
      <c r="LLZ111" s="123"/>
      <c r="LMA111" s="123"/>
      <c r="LMB111" s="123"/>
      <c r="LMC111" s="123"/>
      <c r="LMD111" s="123"/>
      <c r="LME111" s="123"/>
      <c r="LMF111" s="123"/>
      <c r="LMG111" s="123"/>
      <c r="LMH111" s="123"/>
      <c r="LMI111" s="123"/>
      <c r="LMJ111" s="123"/>
      <c r="LMK111" s="123"/>
      <c r="LML111" s="123"/>
      <c r="LMM111" s="123"/>
      <c r="LMN111" s="123"/>
      <c r="LMO111" s="123"/>
      <c r="LMP111" s="123"/>
      <c r="LMQ111" s="123"/>
      <c r="LMR111" s="123"/>
      <c r="LMS111" s="123"/>
      <c r="LMT111" s="123"/>
      <c r="LMU111" s="123"/>
      <c r="LMV111" s="123"/>
      <c r="LMW111" s="123"/>
      <c r="LMX111" s="123"/>
      <c r="LMY111" s="123"/>
      <c r="LMZ111" s="123"/>
      <c r="LNA111" s="123"/>
      <c r="LNB111" s="123"/>
      <c r="LNC111" s="123"/>
      <c r="LND111" s="123"/>
      <c r="LNE111" s="123"/>
      <c r="LNF111" s="123"/>
      <c r="LNG111" s="123"/>
      <c r="LNH111" s="123"/>
      <c r="LNI111" s="123"/>
      <c r="LNJ111" s="123"/>
      <c r="LNK111" s="123"/>
      <c r="LNL111" s="123"/>
      <c r="LNM111" s="123"/>
      <c r="LNN111" s="123"/>
      <c r="LNO111" s="123"/>
      <c r="LNP111" s="123"/>
      <c r="LNQ111" s="123"/>
      <c r="LNR111" s="123"/>
      <c r="LNS111" s="123"/>
      <c r="LNT111" s="123"/>
      <c r="LNU111" s="123"/>
      <c r="LNV111" s="123"/>
      <c r="LNW111" s="123"/>
      <c r="LNX111" s="123"/>
      <c r="LNY111" s="123"/>
      <c r="LNZ111" s="123"/>
      <c r="LOA111" s="123"/>
      <c r="LOB111" s="123"/>
      <c r="LOC111" s="123"/>
      <c r="LOD111" s="123"/>
      <c r="LOE111" s="123"/>
      <c r="LOF111" s="123"/>
      <c r="LOG111" s="123"/>
      <c r="LOH111" s="123"/>
      <c r="LOI111" s="123"/>
      <c r="LOJ111" s="123"/>
      <c r="LOK111" s="123"/>
      <c r="LOL111" s="123"/>
      <c r="LOM111" s="123"/>
      <c r="LON111" s="123"/>
      <c r="LOO111" s="123"/>
      <c r="LOP111" s="123"/>
      <c r="LOQ111" s="123"/>
      <c r="LOR111" s="123"/>
      <c r="LOS111" s="123"/>
      <c r="LOT111" s="123"/>
      <c r="LOU111" s="123"/>
      <c r="LOV111" s="123"/>
      <c r="LOW111" s="123"/>
      <c r="LOX111" s="123"/>
      <c r="LOY111" s="123"/>
      <c r="LOZ111" s="123"/>
      <c r="LPA111" s="123"/>
      <c r="LPB111" s="123"/>
      <c r="LPC111" s="123"/>
      <c r="LPD111" s="123"/>
      <c r="LPE111" s="123"/>
      <c r="LPF111" s="123"/>
      <c r="LPG111" s="123"/>
      <c r="LPH111" s="123"/>
      <c r="LPI111" s="123"/>
      <c r="LPJ111" s="123"/>
      <c r="LPK111" s="123"/>
      <c r="LPL111" s="123"/>
      <c r="LPM111" s="123"/>
      <c r="LPN111" s="123"/>
      <c r="LPO111" s="123"/>
      <c r="LPP111" s="123"/>
      <c r="LPQ111" s="123"/>
      <c r="LPR111" s="123"/>
      <c r="LPS111" s="123"/>
      <c r="LPT111" s="123"/>
      <c r="LPU111" s="123"/>
      <c r="LPV111" s="123"/>
      <c r="LPW111" s="123"/>
      <c r="LPX111" s="123"/>
      <c r="LPY111" s="123"/>
      <c r="LPZ111" s="123"/>
      <c r="LQA111" s="123"/>
      <c r="LQB111" s="123"/>
      <c r="LQC111" s="123"/>
      <c r="LQD111" s="123"/>
      <c r="LQE111" s="123"/>
      <c r="LQF111" s="123"/>
      <c r="LQG111" s="123"/>
      <c r="LQH111" s="123"/>
      <c r="LQI111" s="123"/>
      <c r="LQJ111" s="123"/>
      <c r="LQK111" s="123"/>
      <c r="LQL111" s="123"/>
      <c r="LQM111" s="123"/>
      <c r="LQN111" s="123"/>
      <c r="LQO111" s="123"/>
      <c r="LQP111" s="123"/>
      <c r="LQQ111" s="123"/>
      <c r="LQR111" s="123"/>
      <c r="LQS111" s="123"/>
      <c r="LQT111" s="123"/>
      <c r="LQU111" s="123"/>
      <c r="LQV111" s="123"/>
      <c r="LQW111" s="123"/>
      <c r="LQX111" s="123"/>
      <c r="LQY111" s="123"/>
      <c r="LQZ111" s="123"/>
      <c r="LRA111" s="123"/>
      <c r="LRB111" s="123"/>
      <c r="LRC111" s="123"/>
      <c r="LRD111" s="123"/>
      <c r="LRE111" s="123"/>
      <c r="LRF111" s="123"/>
      <c r="LRG111" s="123"/>
      <c r="LRH111" s="123"/>
      <c r="LRI111" s="123"/>
      <c r="LRJ111" s="123"/>
      <c r="LRK111" s="123"/>
      <c r="LRL111" s="123"/>
      <c r="LRM111" s="123"/>
      <c r="LRN111" s="123"/>
      <c r="LRO111" s="123"/>
      <c r="LRP111" s="123"/>
      <c r="LRQ111" s="123"/>
      <c r="LRR111" s="123"/>
      <c r="LRS111" s="123"/>
      <c r="LRT111" s="123"/>
      <c r="LRU111" s="123"/>
      <c r="LRV111" s="123"/>
      <c r="LRW111" s="123"/>
      <c r="LRX111" s="123"/>
      <c r="LRY111" s="123"/>
      <c r="LRZ111" s="123"/>
      <c r="LSA111" s="123"/>
      <c r="LSB111" s="123"/>
      <c r="LSC111" s="123"/>
      <c r="LSD111" s="123"/>
      <c r="LSE111" s="123"/>
      <c r="LSF111" s="123"/>
      <c r="LSG111" s="123"/>
      <c r="LSH111" s="123"/>
      <c r="LSI111" s="123"/>
      <c r="LSJ111" s="123"/>
      <c r="LSK111" s="123"/>
      <c r="LSL111" s="123"/>
      <c r="LSM111" s="123"/>
      <c r="LSN111" s="123"/>
      <c r="LSO111" s="123"/>
      <c r="LSP111" s="123"/>
      <c r="LSQ111" s="123"/>
      <c r="LSR111" s="123"/>
      <c r="LSS111" s="123"/>
      <c r="LST111" s="123"/>
      <c r="LSU111" s="123"/>
      <c r="LSV111" s="123"/>
      <c r="LSW111" s="123"/>
      <c r="LSX111" s="123"/>
      <c r="LSY111" s="123"/>
      <c r="LSZ111" s="123"/>
      <c r="LTA111" s="123"/>
      <c r="LTB111" s="123"/>
      <c r="LTC111" s="123"/>
      <c r="LTD111" s="123"/>
      <c r="LTE111" s="123"/>
      <c r="LTF111" s="123"/>
      <c r="LTG111" s="123"/>
      <c r="LTH111" s="123"/>
      <c r="LTI111" s="123"/>
      <c r="LTJ111" s="123"/>
      <c r="LTK111" s="123"/>
      <c r="LTL111" s="123"/>
      <c r="LTM111" s="123"/>
      <c r="LTN111" s="123"/>
      <c r="LTO111" s="123"/>
      <c r="LTP111" s="123"/>
      <c r="LTQ111" s="123"/>
      <c r="LTR111" s="123"/>
      <c r="LTS111" s="123"/>
      <c r="LTT111" s="123"/>
      <c r="LTU111" s="123"/>
      <c r="LTV111" s="123"/>
      <c r="LTW111" s="123"/>
      <c r="LTX111" s="123"/>
      <c r="LTY111" s="123"/>
      <c r="LTZ111" s="123"/>
      <c r="LUA111" s="123"/>
      <c r="LUB111" s="123"/>
      <c r="LUC111" s="123"/>
      <c r="LUD111" s="123"/>
      <c r="LUE111" s="123"/>
      <c r="LUF111" s="123"/>
      <c r="LUG111" s="123"/>
      <c r="LUH111" s="123"/>
      <c r="LUI111" s="123"/>
      <c r="LUJ111" s="123"/>
      <c r="LUK111" s="123"/>
      <c r="LUL111" s="123"/>
      <c r="LUM111" s="123"/>
      <c r="LUN111" s="123"/>
      <c r="LUO111" s="123"/>
      <c r="LUP111" s="123"/>
      <c r="LUQ111" s="123"/>
      <c r="LUR111" s="123"/>
      <c r="LUS111" s="123"/>
      <c r="LUT111" s="123"/>
      <c r="LUU111" s="123"/>
      <c r="LUV111" s="123"/>
      <c r="LUW111" s="123"/>
      <c r="LUX111" s="123"/>
      <c r="LUY111" s="123"/>
      <c r="LUZ111" s="123"/>
      <c r="LVA111" s="123"/>
      <c r="LVB111" s="123"/>
      <c r="LVC111" s="123"/>
      <c r="LVD111" s="123"/>
      <c r="LVE111" s="123"/>
      <c r="LVF111" s="123"/>
      <c r="LVG111" s="123"/>
      <c r="LVH111" s="123"/>
      <c r="LVI111" s="123"/>
      <c r="LVJ111" s="123"/>
      <c r="LVK111" s="123"/>
      <c r="LVL111" s="123"/>
      <c r="LVM111" s="123"/>
      <c r="LVN111" s="123"/>
      <c r="LVO111" s="123"/>
      <c r="LVP111" s="123"/>
      <c r="LVQ111" s="123"/>
      <c r="LVR111" s="123"/>
      <c r="LVS111" s="123"/>
      <c r="LVT111" s="123"/>
      <c r="LVU111" s="123"/>
      <c r="LVV111" s="123"/>
      <c r="LVW111" s="123"/>
      <c r="LVX111" s="123"/>
      <c r="LVY111" s="123"/>
      <c r="LVZ111" s="123"/>
      <c r="LWA111" s="123"/>
      <c r="LWB111" s="123"/>
      <c r="LWC111" s="123"/>
      <c r="LWD111" s="123"/>
      <c r="LWE111" s="123"/>
      <c r="LWF111" s="123"/>
      <c r="LWG111" s="123"/>
      <c r="LWH111" s="123"/>
      <c r="LWI111" s="123"/>
      <c r="LWJ111" s="123"/>
      <c r="LWK111" s="123"/>
      <c r="LWL111" s="123"/>
      <c r="LWM111" s="123"/>
      <c r="LWN111" s="123"/>
      <c r="LWO111" s="123"/>
      <c r="LWP111" s="123"/>
      <c r="LWQ111" s="123"/>
      <c r="LWR111" s="123"/>
      <c r="LWS111" s="123"/>
      <c r="LWT111" s="123"/>
      <c r="LWU111" s="123"/>
      <c r="LWV111" s="123"/>
      <c r="LWW111" s="123"/>
      <c r="LWX111" s="123"/>
      <c r="LWY111" s="123"/>
      <c r="LWZ111" s="123"/>
      <c r="LXA111" s="123"/>
      <c r="LXB111" s="123"/>
      <c r="LXC111" s="123"/>
      <c r="LXD111" s="123"/>
      <c r="LXE111" s="123"/>
      <c r="LXF111" s="123"/>
      <c r="LXG111" s="123"/>
      <c r="LXH111" s="123"/>
      <c r="LXI111" s="123"/>
      <c r="LXJ111" s="123"/>
      <c r="LXK111" s="123"/>
      <c r="LXL111" s="123"/>
      <c r="LXM111" s="123"/>
      <c r="LXN111" s="123"/>
      <c r="LXO111" s="123"/>
      <c r="LXP111" s="123"/>
      <c r="LXQ111" s="123"/>
      <c r="LXR111" s="123"/>
      <c r="LXS111" s="123"/>
      <c r="LXT111" s="123"/>
      <c r="LXU111" s="123"/>
      <c r="LXV111" s="123"/>
      <c r="LXW111" s="123"/>
      <c r="LXX111" s="123"/>
      <c r="LXY111" s="123"/>
      <c r="LXZ111" s="123"/>
      <c r="LYA111" s="123"/>
      <c r="LYB111" s="123"/>
      <c r="LYC111" s="123"/>
      <c r="LYD111" s="123"/>
      <c r="LYE111" s="123"/>
      <c r="LYF111" s="123"/>
      <c r="LYG111" s="123"/>
      <c r="LYH111" s="123"/>
      <c r="LYI111" s="123"/>
      <c r="LYJ111" s="123"/>
      <c r="LYK111" s="123"/>
      <c r="LYL111" s="123"/>
      <c r="LYM111" s="123"/>
      <c r="LYN111" s="123"/>
      <c r="LYO111" s="123"/>
      <c r="LYP111" s="123"/>
      <c r="LYQ111" s="123"/>
      <c r="LYR111" s="123"/>
      <c r="LYS111" s="123"/>
      <c r="LYT111" s="123"/>
      <c r="LYU111" s="123"/>
      <c r="LYV111" s="123"/>
      <c r="LYW111" s="123"/>
      <c r="LYX111" s="123"/>
      <c r="LYY111" s="123"/>
      <c r="LYZ111" s="123"/>
      <c r="LZA111" s="123"/>
      <c r="LZB111" s="123"/>
      <c r="LZC111" s="123"/>
      <c r="LZD111" s="123"/>
      <c r="LZE111" s="123"/>
      <c r="LZF111" s="123"/>
      <c r="LZG111" s="123"/>
      <c r="LZH111" s="123"/>
      <c r="LZI111" s="123"/>
      <c r="LZJ111" s="123"/>
      <c r="LZK111" s="123"/>
      <c r="LZL111" s="123"/>
      <c r="LZM111" s="123"/>
      <c r="LZN111" s="123"/>
      <c r="LZO111" s="123"/>
      <c r="LZP111" s="123"/>
      <c r="LZQ111" s="123"/>
      <c r="LZR111" s="123"/>
      <c r="LZS111" s="123"/>
      <c r="LZT111" s="123"/>
      <c r="LZU111" s="123"/>
      <c r="LZV111" s="123"/>
      <c r="LZW111" s="123"/>
      <c r="LZX111" s="123"/>
      <c r="LZY111" s="123"/>
      <c r="LZZ111" s="123"/>
      <c r="MAA111" s="123"/>
      <c r="MAB111" s="123"/>
      <c r="MAC111" s="123"/>
      <c r="MAD111" s="123"/>
      <c r="MAE111" s="123"/>
      <c r="MAF111" s="123"/>
      <c r="MAG111" s="123"/>
      <c r="MAH111" s="123"/>
      <c r="MAI111" s="123"/>
      <c r="MAJ111" s="123"/>
      <c r="MAK111" s="123"/>
      <c r="MAL111" s="123"/>
      <c r="MAM111" s="123"/>
      <c r="MAN111" s="123"/>
      <c r="MAO111" s="123"/>
      <c r="MAP111" s="123"/>
      <c r="MAQ111" s="123"/>
      <c r="MAR111" s="123"/>
      <c r="MAS111" s="123"/>
      <c r="MAT111" s="123"/>
      <c r="MAU111" s="123"/>
      <c r="MAV111" s="123"/>
      <c r="MAW111" s="123"/>
      <c r="MAX111" s="123"/>
      <c r="MAY111" s="123"/>
      <c r="MAZ111" s="123"/>
      <c r="MBA111" s="123"/>
      <c r="MBB111" s="123"/>
      <c r="MBC111" s="123"/>
      <c r="MBD111" s="123"/>
      <c r="MBE111" s="123"/>
      <c r="MBF111" s="123"/>
      <c r="MBG111" s="123"/>
      <c r="MBH111" s="123"/>
      <c r="MBI111" s="123"/>
      <c r="MBJ111" s="123"/>
      <c r="MBK111" s="123"/>
      <c r="MBL111" s="123"/>
      <c r="MBM111" s="123"/>
      <c r="MBN111" s="123"/>
      <c r="MBO111" s="123"/>
      <c r="MBP111" s="123"/>
      <c r="MBQ111" s="123"/>
      <c r="MBR111" s="123"/>
      <c r="MBS111" s="123"/>
      <c r="MBT111" s="123"/>
      <c r="MBU111" s="123"/>
      <c r="MBV111" s="123"/>
      <c r="MBW111" s="123"/>
      <c r="MBX111" s="123"/>
      <c r="MBY111" s="123"/>
      <c r="MBZ111" s="123"/>
      <c r="MCA111" s="123"/>
      <c r="MCB111" s="123"/>
      <c r="MCC111" s="123"/>
      <c r="MCD111" s="123"/>
      <c r="MCE111" s="123"/>
      <c r="MCF111" s="123"/>
      <c r="MCG111" s="123"/>
      <c r="MCH111" s="123"/>
      <c r="MCI111" s="123"/>
      <c r="MCJ111" s="123"/>
      <c r="MCK111" s="123"/>
      <c r="MCL111" s="123"/>
      <c r="MCM111" s="123"/>
      <c r="MCN111" s="123"/>
      <c r="MCO111" s="123"/>
      <c r="MCP111" s="123"/>
      <c r="MCQ111" s="123"/>
      <c r="MCR111" s="123"/>
      <c r="MCS111" s="123"/>
      <c r="MCT111" s="123"/>
      <c r="MCU111" s="123"/>
      <c r="MCV111" s="123"/>
      <c r="MCW111" s="123"/>
      <c r="MCX111" s="123"/>
      <c r="MCY111" s="123"/>
      <c r="MCZ111" s="123"/>
      <c r="MDA111" s="123"/>
      <c r="MDB111" s="123"/>
      <c r="MDC111" s="123"/>
      <c r="MDD111" s="123"/>
      <c r="MDE111" s="123"/>
      <c r="MDF111" s="123"/>
      <c r="MDG111" s="123"/>
      <c r="MDH111" s="123"/>
      <c r="MDI111" s="123"/>
      <c r="MDJ111" s="123"/>
      <c r="MDK111" s="123"/>
      <c r="MDL111" s="123"/>
      <c r="MDM111" s="123"/>
      <c r="MDN111" s="123"/>
      <c r="MDO111" s="123"/>
      <c r="MDP111" s="123"/>
      <c r="MDQ111" s="123"/>
      <c r="MDR111" s="123"/>
      <c r="MDS111" s="123"/>
      <c r="MDT111" s="123"/>
      <c r="MDU111" s="123"/>
      <c r="MDV111" s="123"/>
      <c r="MDW111" s="123"/>
      <c r="MDX111" s="123"/>
      <c r="MDY111" s="123"/>
      <c r="MDZ111" s="123"/>
      <c r="MEA111" s="123"/>
      <c r="MEB111" s="123"/>
      <c r="MEC111" s="123"/>
      <c r="MED111" s="123"/>
      <c r="MEE111" s="123"/>
      <c r="MEF111" s="123"/>
      <c r="MEG111" s="123"/>
      <c r="MEH111" s="123"/>
      <c r="MEI111" s="123"/>
      <c r="MEJ111" s="123"/>
      <c r="MEK111" s="123"/>
      <c r="MEL111" s="123"/>
      <c r="MEM111" s="123"/>
      <c r="MEN111" s="123"/>
      <c r="MEO111" s="123"/>
      <c r="MEP111" s="123"/>
      <c r="MEQ111" s="123"/>
      <c r="MER111" s="123"/>
      <c r="MES111" s="123"/>
      <c r="MET111" s="123"/>
      <c r="MEU111" s="123"/>
      <c r="MEV111" s="123"/>
      <c r="MEW111" s="123"/>
      <c r="MEX111" s="123"/>
      <c r="MEY111" s="123"/>
      <c r="MEZ111" s="123"/>
      <c r="MFA111" s="123"/>
      <c r="MFB111" s="123"/>
      <c r="MFC111" s="123"/>
      <c r="MFD111" s="123"/>
      <c r="MFE111" s="123"/>
      <c r="MFF111" s="123"/>
      <c r="MFG111" s="123"/>
      <c r="MFH111" s="123"/>
      <c r="MFI111" s="123"/>
      <c r="MFJ111" s="123"/>
      <c r="MFK111" s="123"/>
      <c r="MFL111" s="123"/>
      <c r="MFM111" s="123"/>
      <c r="MFN111" s="123"/>
      <c r="MFO111" s="123"/>
      <c r="MFP111" s="123"/>
      <c r="MFQ111" s="123"/>
      <c r="MFR111" s="123"/>
      <c r="MFS111" s="123"/>
      <c r="MFT111" s="123"/>
      <c r="MFU111" s="123"/>
      <c r="MFV111" s="123"/>
      <c r="MFW111" s="123"/>
      <c r="MFX111" s="123"/>
      <c r="MFY111" s="123"/>
      <c r="MFZ111" s="123"/>
      <c r="MGA111" s="123"/>
      <c r="MGB111" s="123"/>
      <c r="MGC111" s="123"/>
      <c r="MGD111" s="123"/>
      <c r="MGE111" s="123"/>
      <c r="MGF111" s="123"/>
      <c r="MGG111" s="123"/>
      <c r="MGH111" s="123"/>
      <c r="MGI111" s="123"/>
      <c r="MGJ111" s="123"/>
      <c r="MGK111" s="123"/>
      <c r="MGL111" s="123"/>
      <c r="MGM111" s="123"/>
      <c r="MGN111" s="123"/>
      <c r="MGO111" s="123"/>
      <c r="MGP111" s="123"/>
      <c r="MGQ111" s="123"/>
      <c r="MGR111" s="123"/>
      <c r="MGS111" s="123"/>
      <c r="MGT111" s="123"/>
      <c r="MGU111" s="123"/>
      <c r="MGV111" s="123"/>
      <c r="MGW111" s="123"/>
      <c r="MGX111" s="123"/>
      <c r="MGY111" s="123"/>
      <c r="MGZ111" s="123"/>
      <c r="MHA111" s="123"/>
      <c r="MHB111" s="123"/>
      <c r="MHC111" s="123"/>
      <c r="MHD111" s="123"/>
      <c r="MHE111" s="123"/>
      <c r="MHF111" s="123"/>
      <c r="MHG111" s="123"/>
      <c r="MHH111" s="123"/>
      <c r="MHI111" s="123"/>
      <c r="MHJ111" s="123"/>
      <c r="MHK111" s="123"/>
      <c r="MHL111" s="123"/>
      <c r="MHM111" s="123"/>
      <c r="MHN111" s="123"/>
      <c r="MHO111" s="123"/>
      <c r="MHP111" s="123"/>
      <c r="MHQ111" s="123"/>
      <c r="MHR111" s="123"/>
      <c r="MHS111" s="123"/>
      <c r="MHT111" s="123"/>
      <c r="MHU111" s="123"/>
      <c r="MHV111" s="123"/>
      <c r="MHW111" s="123"/>
      <c r="MHX111" s="123"/>
      <c r="MHY111" s="123"/>
      <c r="MHZ111" s="123"/>
      <c r="MIA111" s="123"/>
      <c r="MIB111" s="123"/>
      <c r="MIC111" s="123"/>
      <c r="MID111" s="123"/>
      <c r="MIE111" s="123"/>
      <c r="MIF111" s="123"/>
      <c r="MIG111" s="123"/>
      <c r="MIH111" s="123"/>
      <c r="MII111" s="123"/>
      <c r="MIJ111" s="123"/>
      <c r="MIK111" s="123"/>
      <c r="MIL111" s="123"/>
      <c r="MIM111" s="123"/>
      <c r="MIN111" s="123"/>
      <c r="MIO111" s="123"/>
      <c r="MIP111" s="123"/>
      <c r="MIQ111" s="123"/>
      <c r="MIR111" s="123"/>
      <c r="MIS111" s="123"/>
      <c r="MIT111" s="123"/>
      <c r="MIU111" s="123"/>
      <c r="MIV111" s="123"/>
      <c r="MIW111" s="123"/>
      <c r="MIX111" s="123"/>
      <c r="MIY111" s="123"/>
      <c r="MIZ111" s="123"/>
      <c r="MJA111" s="123"/>
      <c r="MJB111" s="123"/>
      <c r="MJC111" s="123"/>
      <c r="MJD111" s="123"/>
      <c r="MJE111" s="123"/>
      <c r="MJF111" s="123"/>
      <c r="MJG111" s="123"/>
      <c r="MJH111" s="123"/>
      <c r="MJI111" s="123"/>
      <c r="MJJ111" s="123"/>
      <c r="MJK111" s="123"/>
      <c r="MJL111" s="123"/>
      <c r="MJM111" s="123"/>
      <c r="MJN111" s="123"/>
      <c r="MJO111" s="123"/>
      <c r="MJP111" s="123"/>
      <c r="MJQ111" s="123"/>
      <c r="MJR111" s="123"/>
      <c r="MJS111" s="123"/>
      <c r="MJT111" s="123"/>
      <c r="MJU111" s="123"/>
      <c r="MJV111" s="123"/>
      <c r="MJW111" s="123"/>
      <c r="MJX111" s="123"/>
      <c r="MJY111" s="123"/>
      <c r="MJZ111" s="123"/>
      <c r="MKA111" s="123"/>
      <c r="MKB111" s="123"/>
      <c r="MKC111" s="123"/>
      <c r="MKD111" s="123"/>
      <c r="MKE111" s="123"/>
      <c r="MKF111" s="123"/>
      <c r="MKG111" s="123"/>
      <c r="MKH111" s="123"/>
      <c r="MKI111" s="123"/>
      <c r="MKJ111" s="123"/>
      <c r="MKK111" s="123"/>
      <c r="MKL111" s="123"/>
      <c r="MKM111" s="123"/>
      <c r="MKN111" s="123"/>
      <c r="MKO111" s="123"/>
      <c r="MKP111" s="123"/>
      <c r="MKQ111" s="123"/>
      <c r="MKR111" s="123"/>
      <c r="MKS111" s="123"/>
      <c r="MKT111" s="123"/>
      <c r="MKU111" s="123"/>
      <c r="MKV111" s="123"/>
      <c r="MKW111" s="123"/>
      <c r="MKX111" s="123"/>
      <c r="MKY111" s="123"/>
      <c r="MKZ111" s="123"/>
      <c r="MLA111" s="123"/>
      <c r="MLB111" s="123"/>
      <c r="MLC111" s="123"/>
      <c r="MLD111" s="123"/>
      <c r="MLE111" s="123"/>
      <c r="MLF111" s="123"/>
      <c r="MLG111" s="123"/>
      <c r="MLH111" s="123"/>
      <c r="MLI111" s="123"/>
      <c r="MLJ111" s="123"/>
      <c r="MLK111" s="123"/>
      <c r="MLL111" s="123"/>
      <c r="MLM111" s="123"/>
      <c r="MLN111" s="123"/>
      <c r="MLO111" s="123"/>
      <c r="MLP111" s="123"/>
      <c r="MLQ111" s="123"/>
      <c r="MLR111" s="123"/>
      <c r="MLS111" s="123"/>
      <c r="MLT111" s="123"/>
      <c r="MLU111" s="123"/>
      <c r="MLV111" s="123"/>
      <c r="MLW111" s="123"/>
      <c r="MLX111" s="123"/>
      <c r="MLY111" s="123"/>
      <c r="MLZ111" s="123"/>
      <c r="MMA111" s="123"/>
      <c r="MMB111" s="123"/>
      <c r="MMC111" s="123"/>
      <c r="MMD111" s="123"/>
      <c r="MME111" s="123"/>
      <c r="MMF111" s="123"/>
      <c r="MMG111" s="123"/>
      <c r="MMH111" s="123"/>
      <c r="MMI111" s="123"/>
      <c r="MMJ111" s="123"/>
      <c r="MMK111" s="123"/>
      <c r="MML111" s="123"/>
      <c r="MMM111" s="123"/>
      <c r="MMN111" s="123"/>
      <c r="MMO111" s="123"/>
      <c r="MMP111" s="123"/>
      <c r="MMQ111" s="123"/>
      <c r="MMR111" s="123"/>
      <c r="MMS111" s="123"/>
      <c r="MMT111" s="123"/>
      <c r="MMU111" s="123"/>
      <c r="MMV111" s="123"/>
      <c r="MMW111" s="123"/>
      <c r="MMX111" s="123"/>
      <c r="MMY111" s="123"/>
      <c r="MMZ111" s="123"/>
      <c r="MNA111" s="123"/>
      <c r="MNB111" s="123"/>
      <c r="MNC111" s="123"/>
      <c r="MND111" s="123"/>
      <c r="MNE111" s="123"/>
      <c r="MNF111" s="123"/>
      <c r="MNG111" s="123"/>
      <c r="MNH111" s="123"/>
      <c r="MNI111" s="123"/>
      <c r="MNJ111" s="123"/>
      <c r="MNK111" s="123"/>
      <c r="MNL111" s="123"/>
      <c r="MNM111" s="123"/>
      <c r="MNN111" s="123"/>
      <c r="MNO111" s="123"/>
      <c r="MNP111" s="123"/>
      <c r="MNQ111" s="123"/>
      <c r="MNR111" s="123"/>
      <c r="MNS111" s="123"/>
      <c r="MNT111" s="123"/>
      <c r="MNU111" s="123"/>
      <c r="MNV111" s="123"/>
      <c r="MNW111" s="123"/>
      <c r="MNX111" s="123"/>
      <c r="MNY111" s="123"/>
      <c r="MNZ111" s="123"/>
      <c r="MOA111" s="123"/>
      <c r="MOB111" s="123"/>
      <c r="MOC111" s="123"/>
      <c r="MOD111" s="123"/>
      <c r="MOE111" s="123"/>
      <c r="MOF111" s="123"/>
      <c r="MOG111" s="123"/>
      <c r="MOH111" s="123"/>
      <c r="MOI111" s="123"/>
      <c r="MOJ111" s="123"/>
      <c r="MOK111" s="123"/>
      <c r="MOL111" s="123"/>
      <c r="MOM111" s="123"/>
      <c r="MON111" s="123"/>
      <c r="MOO111" s="123"/>
      <c r="MOP111" s="123"/>
      <c r="MOQ111" s="123"/>
      <c r="MOR111" s="123"/>
      <c r="MOS111" s="123"/>
      <c r="MOT111" s="123"/>
      <c r="MOU111" s="123"/>
      <c r="MOV111" s="123"/>
      <c r="MOW111" s="123"/>
      <c r="MOX111" s="123"/>
      <c r="MOY111" s="123"/>
      <c r="MOZ111" s="123"/>
      <c r="MPA111" s="123"/>
      <c r="MPB111" s="123"/>
      <c r="MPC111" s="123"/>
      <c r="MPD111" s="123"/>
      <c r="MPE111" s="123"/>
      <c r="MPF111" s="123"/>
      <c r="MPG111" s="123"/>
      <c r="MPH111" s="123"/>
      <c r="MPI111" s="123"/>
      <c r="MPJ111" s="123"/>
      <c r="MPK111" s="123"/>
      <c r="MPL111" s="123"/>
      <c r="MPM111" s="123"/>
      <c r="MPN111" s="123"/>
      <c r="MPO111" s="123"/>
      <c r="MPP111" s="123"/>
      <c r="MPQ111" s="123"/>
      <c r="MPR111" s="123"/>
      <c r="MPS111" s="123"/>
      <c r="MPT111" s="123"/>
      <c r="MPU111" s="123"/>
      <c r="MPV111" s="123"/>
      <c r="MPW111" s="123"/>
      <c r="MPX111" s="123"/>
      <c r="MPY111" s="123"/>
      <c r="MPZ111" s="123"/>
      <c r="MQA111" s="123"/>
      <c r="MQB111" s="123"/>
      <c r="MQC111" s="123"/>
      <c r="MQD111" s="123"/>
      <c r="MQE111" s="123"/>
      <c r="MQF111" s="123"/>
      <c r="MQG111" s="123"/>
      <c r="MQH111" s="123"/>
      <c r="MQI111" s="123"/>
      <c r="MQJ111" s="123"/>
      <c r="MQK111" s="123"/>
      <c r="MQL111" s="123"/>
      <c r="MQM111" s="123"/>
      <c r="MQN111" s="123"/>
      <c r="MQO111" s="123"/>
      <c r="MQP111" s="123"/>
      <c r="MQQ111" s="123"/>
      <c r="MQR111" s="123"/>
      <c r="MQS111" s="123"/>
      <c r="MQT111" s="123"/>
      <c r="MQU111" s="123"/>
      <c r="MQV111" s="123"/>
      <c r="MQW111" s="123"/>
      <c r="MQX111" s="123"/>
      <c r="MQY111" s="123"/>
      <c r="MQZ111" s="123"/>
      <c r="MRA111" s="123"/>
      <c r="MRB111" s="123"/>
      <c r="MRC111" s="123"/>
      <c r="MRD111" s="123"/>
      <c r="MRE111" s="123"/>
      <c r="MRF111" s="123"/>
      <c r="MRG111" s="123"/>
      <c r="MRH111" s="123"/>
      <c r="MRI111" s="123"/>
      <c r="MRJ111" s="123"/>
      <c r="MRK111" s="123"/>
      <c r="MRL111" s="123"/>
      <c r="MRM111" s="123"/>
      <c r="MRN111" s="123"/>
      <c r="MRO111" s="123"/>
      <c r="MRP111" s="123"/>
      <c r="MRQ111" s="123"/>
      <c r="MRR111" s="123"/>
      <c r="MRS111" s="123"/>
      <c r="MRT111" s="123"/>
      <c r="MRU111" s="123"/>
      <c r="MRV111" s="123"/>
      <c r="MRW111" s="123"/>
      <c r="MRX111" s="123"/>
      <c r="MRY111" s="123"/>
      <c r="MRZ111" s="123"/>
      <c r="MSA111" s="123"/>
      <c r="MSB111" s="123"/>
      <c r="MSC111" s="123"/>
      <c r="MSD111" s="123"/>
      <c r="MSE111" s="123"/>
      <c r="MSF111" s="123"/>
      <c r="MSG111" s="123"/>
      <c r="MSH111" s="123"/>
      <c r="MSI111" s="123"/>
      <c r="MSJ111" s="123"/>
      <c r="MSK111" s="123"/>
      <c r="MSL111" s="123"/>
      <c r="MSM111" s="123"/>
      <c r="MSN111" s="123"/>
      <c r="MSO111" s="123"/>
      <c r="MSP111" s="123"/>
      <c r="MSQ111" s="123"/>
      <c r="MSR111" s="123"/>
      <c r="MSS111" s="123"/>
      <c r="MST111" s="123"/>
      <c r="MSU111" s="123"/>
      <c r="MSV111" s="123"/>
      <c r="MSW111" s="123"/>
      <c r="MSX111" s="123"/>
      <c r="MSY111" s="123"/>
      <c r="MSZ111" s="123"/>
      <c r="MTA111" s="123"/>
      <c r="MTB111" s="123"/>
      <c r="MTC111" s="123"/>
      <c r="MTD111" s="123"/>
      <c r="MTE111" s="123"/>
      <c r="MTF111" s="123"/>
      <c r="MTG111" s="123"/>
      <c r="MTH111" s="123"/>
      <c r="MTI111" s="123"/>
      <c r="MTJ111" s="123"/>
      <c r="MTK111" s="123"/>
      <c r="MTL111" s="123"/>
      <c r="MTM111" s="123"/>
      <c r="MTN111" s="123"/>
      <c r="MTO111" s="123"/>
      <c r="MTP111" s="123"/>
      <c r="MTQ111" s="123"/>
      <c r="MTR111" s="123"/>
      <c r="MTS111" s="123"/>
      <c r="MTT111" s="123"/>
      <c r="MTU111" s="123"/>
      <c r="MTV111" s="123"/>
      <c r="MTW111" s="123"/>
      <c r="MTX111" s="123"/>
      <c r="MTY111" s="123"/>
      <c r="MTZ111" s="123"/>
      <c r="MUA111" s="123"/>
      <c r="MUB111" s="123"/>
      <c r="MUC111" s="123"/>
      <c r="MUD111" s="123"/>
      <c r="MUE111" s="123"/>
      <c r="MUF111" s="123"/>
      <c r="MUG111" s="123"/>
      <c r="MUH111" s="123"/>
      <c r="MUI111" s="123"/>
      <c r="MUJ111" s="123"/>
      <c r="MUK111" s="123"/>
      <c r="MUL111" s="123"/>
      <c r="MUM111" s="123"/>
      <c r="MUN111" s="123"/>
      <c r="MUO111" s="123"/>
      <c r="MUP111" s="123"/>
      <c r="MUQ111" s="123"/>
      <c r="MUR111" s="123"/>
      <c r="MUS111" s="123"/>
      <c r="MUT111" s="123"/>
      <c r="MUU111" s="123"/>
      <c r="MUV111" s="123"/>
      <c r="MUW111" s="123"/>
      <c r="MUX111" s="123"/>
      <c r="MUY111" s="123"/>
      <c r="MUZ111" s="123"/>
      <c r="MVA111" s="123"/>
      <c r="MVB111" s="123"/>
      <c r="MVC111" s="123"/>
      <c r="MVD111" s="123"/>
      <c r="MVE111" s="123"/>
      <c r="MVF111" s="123"/>
      <c r="MVG111" s="123"/>
      <c r="MVH111" s="123"/>
      <c r="MVI111" s="123"/>
      <c r="MVJ111" s="123"/>
      <c r="MVK111" s="123"/>
      <c r="MVL111" s="123"/>
      <c r="MVM111" s="123"/>
      <c r="MVN111" s="123"/>
      <c r="MVO111" s="123"/>
      <c r="MVP111" s="123"/>
      <c r="MVQ111" s="123"/>
      <c r="MVR111" s="123"/>
      <c r="MVS111" s="123"/>
      <c r="MVT111" s="123"/>
      <c r="MVU111" s="123"/>
      <c r="MVV111" s="123"/>
      <c r="MVW111" s="123"/>
      <c r="MVX111" s="123"/>
      <c r="MVY111" s="123"/>
      <c r="MVZ111" s="123"/>
      <c r="MWA111" s="123"/>
      <c r="MWB111" s="123"/>
      <c r="MWC111" s="123"/>
      <c r="MWD111" s="123"/>
      <c r="MWE111" s="123"/>
      <c r="MWF111" s="123"/>
      <c r="MWG111" s="123"/>
      <c r="MWH111" s="123"/>
      <c r="MWI111" s="123"/>
      <c r="MWJ111" s="123"/>
      <c r="MWK111" s="123"/>
      <c r="MWL111" s="123"/>
      <c r="MWM111" s="123"/>
      <c r="MWN111" s="123"/>
      <c r="MWO111" s="123"/>
      <c r="MWP111" s="123"/>
      <c r="MWQ111" s="123"/>
      <c r="MWR111" s="123"/>
      <c r="MWS111" s="123"/>
      <c r="MWT111" s="123"/>
      <c r="MWU111" s="123"/>
      <c r="MWV111" s="123"/>
      <c r="MWW111" s="123"/>
      <c r="MWX111" s="123"/>
      <c r="MWY111" s="123"/>
      <c r="MWZ111" s="123"/>
      <c r="MXA111" s="123"/>
      <c r="MXB111" s="123"/>
      <c r="MXC111" s="123"/>
      <c r="MXD111" s="123"/>
      <c r="MXE111" s="123"/>
      <c r="MXF111" s="123"/>
      <c r="MXG111" s="123"/>
      <c r="MXH111" s="123"/>
      <c r="MXI111" s="123"/>
      <c r="MXJ111" s="123"/>
      <c r="MXK111" s="123"/>
      <c r="MXL111" s="123"/>
      <c r="MXM111" s="123"/>
      <c r="MXN111" s="123"/>
      <c r="MXO111" s="123"/>
      <c r="MXP111" s="123"/>
      <c r="MXQ111" s="123"/>
      <c r="MXR111" s="123"/>
      <c r="MXS111" s="123"/>
      <c r="MXT111" s="123"/>
      <c r="MXU111" s="123"/>
      <c r="MXV111" s="123"/>
      <c r="MXW111" s="123"/>
      <c r="MXX111" s="123"/>
      <c r="MXY111" s="123"/>
      <c r="MXZ111" s="123"/>
      <c r="MYA111" s="123"/>
      <c r="MYB111" s="123"/>
      <c r="MYC111" s="123"/>
      <c r="MYD111" s="123"/>
      <c r="MYE111" s="123"/>
      <c r="MYF111" s="123"/>
      <c r="MYG111" s="123"/>
      <c r="MYH111" s="123"/>
      <c r="MYI111" s="123"/>
      <c r="MYJ111" s="123"/>
      <c r="MYK111" s="123"/>
      <c r="MYL111" s="123"/>
      <c r="MYM111" s="123"/>
      <c r="MYN111" s="123"/>
      <c r="MYO111" s="123"/>
      <c r="MYP111" s="123"/>
      <c r="MYQ111" s="123"/>
      <c r="MYR111" s="123"/>
      <c r="MYS111" s="123"/>
      <c r="MYT111" s="123"/>
      <c r="MYU111" s="123"/>
      <c r="MYV111" s="123"/>
      <c r="MYW111" s="123"/>
      <c r="MYX111" s="123"/>
      <c r="MYY111" s="123"/>
      <c r="MYZ111" s="123"/>
      <c r="MZA111" s="123"/>
      <c r="MZB111" s="123"/>
      <c r="MZC111" s="123"/>
      <c r="MZD111" s="123"/>
      <c r="MZE111" s="123"/>
      <c r="MZF111" s="123"/>
      <c r="MZG111" s="123"/>
      <c r="MZH111" s="123"/>
      <c r="MZI111" s="123"/>
      <c r="MZJ111" s="123"/>
      <c r="MZK111" s="123"/>
      <c r="MZL111" s="123"/>
      <c r="MZM111" s="123"/>
      <c r="MZN111" s="123"/>
      <c r="MZO111" s="123"/>
      <c r="MZP111" s="123"/>
      <c r="MZQ111" s="123"/>
      <c r="MZR111" s="123"/>
      <c r="MZS111" s="123"/>
      <c r="MZT111" s="123"/>
      <c r="MZU111" s="123"/>
      <c r="MZV111" s="123"/>
      <c r="MZW111" s="123"/>
      <c r="MZX111" s="123"/>
      <c r="MZY111" s="123"/>
      <c r="MZZ111" s="123"/>
      <c r="NAA111" s="123"/>
      <c r="NAB111" s="123"/>
      <c r="NAC111" s="123"/>
      <c r="NAD111" s="123"/>
      <c r="NAE111" s="123"/>
      <c r="NAF111" s="123"/>
      <c r="NAG111" s="123"/>
      <c r="NAH111" s="123"/>
      <c r="NAI111" s="123"/>
      <c r="NAJ111" s="123"/>
      <c r="NAK111" s="123"/>
      <c r="NAL111" s="123"/>
      <c r="NAM111" s="123"/>
      <c r="NAN111" s="123"/>
      <c r="NAO111" s="123"/>
      <c r="NAP111" s="123"/>
      <c r="NAQ111" s="123"/>
      <c r="NAR111" s="123"/>
      <c r="NAS111" s="123"/>
      <c r="NAT111" s="123"/>
      <c r="NAU111" s="123"/>
      <c r="NAV111" s="123"/>
      <c r="NAW111" s="123"/>
      <c r="NAX111" s="123"/>
      <c r="NAY111" s="123"/>
      <c r="NAZ111" s="123"/>
      <c r="NBA111" s="123"/>
      <c r="NBB111" s="123"/>
      <c r="NBC111" s="123"/>
      <c r="NBD111" s="123"/>
      <c r="NBE111" s="123"/>
      <c r="NBF111" s="123"/>
      <c r="NBG111" s="123"/>
      <c r="NBH111" s="123"/>
      <c r="NBI111" s="123"/>
      <c r="NBJ111" s="123"/>
      <c r="NBK111" s="123"/>
      <c r="NBL111" s="123"/>
      <c r="NBM111" s="123"/>
      <c r="NBN111" s="123"/>
      <c r="NBO111" s="123"/>
      <c r="NBP111" s="123"/>
      <c r="NBQ111" s="123"/>
      <c r="NBR111" s="123"/>
      <c r="NBS111" s="123"/>
      <c r="NBT111" s="123"/>
      <c r="NBU111" s="123"/>
      <c r="NBV111" s="123"/>
      <c r="NBW111" s="123"/>
      <c r="NBX111" s="123"/>
      <c r="NBY111" s="123"/>
      <c r="NBZ111" s="123"/>
      <c r="NCA111" s="123"/>
      <c r="NCB111" s="123"/>
      <c r="NCC111" s="123"/>
      <c r="NCD111" s="123"/>
      <c r="NCE111" s="123"/>
      <c r="NCF111" s="123"/>
      <c r="NCG111" s="123"/>
      <c r="NCH111" s="123"/>
      <c r="NCI111" s="123"/>
      <c r="NCJ111" s="123"/>
      <c r="NCK111" s="123"/>
      <c r="NCL111" s="123"/>
      <c r="NCM111" s="123"/>
      <c r="NCN111" s="123"/>
      <c r="NCO111" s="123"/>
      <c r="NCP111" s="123"/>
      <c r="NCQ111" s="123"/>
      <c r="NCR111" s="123"/>
      <c r="NCS111" s="123"/>
      <c r="NCT111" s="123"/>
      <c r="NCU111" s="123"/>
      <c r="NCV111" s="123"/>
      <c r="NCW111" s="123"/>
      <c r="NCX111" s="123"/>
      <c r="NCY111" s="123"/>
      <c r="NCZ111" s="123"/>
      <c r="NDA111" s="123"/>
      <c r="NDB111" s="123"/>
      <c r="NDC111" s="123"/>
      <c r="NDD111" s="123"/>
      <c r="NDE111" s="123"/>
      <c r="NDF111" s="123"/>
      <c r="NDG111" s="123"/>
      <c r="NDH111" s="123"/>
      <c r="NDI111" s="123"/>
      <c r="NDJ111" s="123"/>
      <c r="NDK111" s="123"/>
      <c r="NDL111" s="123"/>
      <c r="NDM111" s="123"/>
      <c r="NDN111" s="123"/>
      <c r="NDO111" s="123"/>
      <c r="NDP111" s="123"/>
      <c r="NDQ111" s="123"/>
      <c r="NDR111" s="123"/>
      <c r="NDS111" s="123"/>
      <c r="NDT111" s="123"/>
      <c r="NDU111" s="123"/>
      <c r="NDV111" s="123"/>
      <c r="NDW111" s="123"/>
      <c r="NDX111" s="123"/>
      <c r="NDY111" s="123"/>
      <c r="NDZ111" s="123"/>
      <c r="NEA111" s="123"/>
      <c r="NEB111" s="123"/>
      <c r="NEC111" s="123"/>
      <c r="NED111" s="123"/>
      <c r="NEE111" s="123"/>
      <c r="NEF111" s="123"/>
      <c r="NEG111" s="123"/>
      <c r="NEH111" s="123"/>
      <c r="NEI111" s="123"/>
      <c r="NEJ111" s="123"/>
      <c r="NEK111" s="123"/>
      <c r="NEL111" s="123"/>
      <c r="NEM111" s="123"/>
      <c r="NEN111" s="123"/>
      <c r="NEO111" s="123"/>
      <c r="NEP111" s="123"/>
      <c r="NEQ111" s="123"/>
      <c r="NER111" s="123"/>
      <c r="NES111" s="123"/>
      <c r="NET111" s="123"/>
      <c r="NEU111" s="123"/>
      <c r="NEV111" s="123"/>
      <c r="NEW111" s="123"/>
      <c r="NEX111" s="123"/>
      <c r="NEY111" s="123"/>
      <c r="NEZ111" s="123"/>
      <c r="NFA111" s="123"/>
      <c r="NFB111" s="123"/>
      <c r="NFC111" s="123"/>
      <c r="NFD111" s="123"/>
      <c r="NFE111" s="123"/>
      <c r="NFF111" s="123"/>
      <c r="NFG111" s="123"/>
      <c r="NFH111" s="123"/>
      <c r="NFI111" s="123"/>
      <c r="NFJ111" s="123"/>
      <c r="NFK111" s="123"/>
      <c r="NFL111" s="123"/>
      <c r="NFM111" s="123"/>
      <c r="NFN111" s="123"/>
      <c r="NFO111" s="123"/>
      <c r="NFP111" s="123"/>
      <c r="NFQ111" s="123"/>
      <c r="NFR111" s="123"/>
      <c r="NFS111" s="123"/>
      <c r="NFT111" s="123"/>
      <c r="NFU111" s="123"/>
      <c r="NFV111" s="123"/>
      <c r="NFW111" s="123"/>
      <c r="NFX111" s="123"/>
      <c r="NFY111" s="123"/>
      <c r="NFZ111" s="123"/>
      <c r="NGA111" s="123"/>
      <c r="NGB111" s="123"/>
      <c r="NGC111" s="123"/>
      <c r="NGD111" s="123"/>
      <c r="NGE111" s="123"/>
      <c r="NGF111" s="123"/>
      <c r="NGG111" s="123"/>
      <c r="NGH111" s="123"/>
      <c r="NGI111" s="123"/>
      <c r="NGJ111" s="123"/>
      <c r="NGK111" s="123"/>
      <c r="NGL111" s="123"/>
      <c r="NGM111" s="123"/>
      <c r="NGN111" s="123"/>
      <c r="NGO111" s="123"/>
      <c r="NGP111" s="123"/>
      <c r="NGQ111" s="123"/>
      <c r="NGR111" s="123"/>
      <c r="NGS111" s="123"/>
      <c r="NGT111" s="123"/>
      <c r="NGU111" s="123"/>
      <c r="NGV111" s="123"/>
      <c r="NGW111" s="123"/>
      <c r="NGX111" s="123"/>
      <c r="NGY111" s="123"/>
      <c r="NGZ111" s="123"/>
      <c r="NHA111" s="123"/>
      <c r="NHB111" s="123"/>
      <c r="NHC111" s="123"/>
      <c r="NHD111" s="123"/>
      <c r="NHE111" s="123"/>
      <c r="NHF111" s="123"/>
      <c r="NHG111" s="123"/>
      <c r="NHH111" s="123"/>
      <c r="NHI111" s="123"/>
      <c r="NHJ111" s="123"/>
      <c r="NHK111" s="123"/>
      <c r="NHL111" s="123"/>
      <c r="NHM111" s="123"/>
      <c r="NHN111" s="123"/>
      <c r="NHO111" s="123"/>
      <c r="NHP111" s="123"/>
      <c r="NHQ111" s="123"/>
      <c r="NHR111" s="123"/>
      <c r="NHS111" s="123"/>
      <c r="NHT111" s="123"/>
      <c r="NHU111" s="123"/>
      <c r="NHV111" s="123"/>
      <c r="NHW111" s="123"/>
      <c r="NHX111" s="123"/>
      <c r="NHY111" s="123"/>
      <c r="NHZ111" s="123"/>
      <c r="NIA111" s="123"/>
      <c r="NIB111" s="123"/>
      <c r="NIC111" s="123"/>
      <c r="NID111" s="123"/>
      <c r="NIE111" s="123"/>
      <c r="NIF111" s="123"/>
      <c r="NIG111" s="123"/>
      <c r="NIH111" s="123"/>
      <c r="NII111" s="123"/>
      <c r="NIJ111" s="123"/>
      <c r="NIK111" s="123"/>
      <c r="NIL111" s="123"/>
      <c r="NIM111" s="123"/>
      <c r="NIN111" s="123"/>
      <c r="NIO111" s="123"/>
      <c r="NIP111" s="123"/>
      <c r="NIQ111" s="123"/>
      <c r="NIR111" s="123"/>
      <c r="NIS111" s="123"/>
      <c r="NIT111" s="123"/>
      <c r="NIU111" s="123"/>
      <c r="NIV111" s="123"/>
      <c r="NIW111" s="123"/>
      <c r="NIX111" s="123"/>
      <c r="NIY111" s="123"/>
      <c r="NIZ111" s="123"/>
      <c r="NJA111" s="123"/>
      <c r="NJB111" s="123"/>
      <c r="NJC111" s="123"/>
      <c r="NJD111" s="123"/>
      <c r="NJE111" s="123"/>
      <c r="NJF111" s="123"/>
      <c r="NJG111" s="123"/>
      <c r="NJH111" s="123"/>
      <c r="NJI111" s="123"/>
      <c r="NJJ111" s="123"/>
      <c r="NJK111" s="123"/>
      <c r="NJL111" s="123"/>
      <c r="NJM111" s="123"/>
      <c r="NJN111" s="123"/>
      <c r="NJO111" s="123"/>
      <c r="NJP111" s="123"/>
      <c r="NJQ111" s="123"/>
      <c r="NJR111" s="123"/>
      <c r="NJS111" s="123"/>
      <c r="NJT111" s="123"/>
      <c r="NJU111" s="123"/>
      <c r="NJV111" s="123"/>
      <c r="NJW111" s="123"/>
      <c r="NJX111" s="123"/>
      <c r="NJY111" s="123"/>
      <c r="NJZ111" s="123"/>
      <c r="NKA111" s="123"/>
      <c r="NKB111" s="123"/>
      <c r="NKC111" s="123"/>
      <c r="NKD111" s="123"/>
      <c r="NKE111" s="123"/>
      <c r="NKF111" s="123"/>
      <c r="NKG111" s="123"/>
      <c r="NKH111" s="123"/>
      <c r="NKI111" s="123"/>
      <c r="NKJ111" s="123"/>
      <c r="NKK111" s="123"/>
      <c r="NKL111" s="123"/>
      <c r="NKM111" s="123"/>
      <c r="NKN111" s="123"/>
      <c r="NKO111" s="123"/>
      <c r="NKP111" s="123"/>
      <c r="NKQ111" s="123"/>
      <c r="NKR111" s="123"/>
      <c r="NKS111" s="123"/>
      <c r="NKT111" s="123"/>
      <c r="NKU111" s="123"/>
      <c r="NKV111" s="123"/>
      <c r="NKW111" s="123"/>
      <c r="NKX111" s="123"/>
      <c r="NKY111" s="123"/>
      <c r="NKZ111" s="123"/>
      <c r="NLA111" s="123"/>
      <c r="NLB111" s="123"/>
      <c r="NLC111" s="123"/>
      <c r="NLD111" s="123"/>
      <c r="NLE111" s="123"/>
      <c r="NLF111" s="123"/>
      <c r="NLG111" s="123"/>
      <c r="NLH111" s="123"/>
      <c r="NLI111" s="123"/>
      <c r="NLJ111" s="123"/>
      <c r="NLK111" s="123"/>
      <c r="NLL111" s="123"/>
      <c r="NLM111" s="123"/>
      <c r="NLN111" s="123"/>
      <c r="NLO111" s="123"/>
      <c r="NLP111" s="123"/>
      <c r="NLQ111" s="123"/>
      <c r="NLR111" s="123"/>
      <c r="NLS111" s="123"/>
      <c r="NLT111" s="123"/>
      <c r="NLU111" s="123"/>
      <c r="NLV111" s="123"/>
      <c r="NLW111" s="123"/>
      <c r="NLX111" s="123"/>
      <c r="NLY111" s="123"/>
      <c r="NLZ111" s="123"/>
      <c r="NMA111" s="123"/>
      <c r="NMB111" s="123"/>
      <c r="NMC111" s="123"/>
      <c r="NMD111" s="123"/>
      <c r="NME111" s="123"/>
      <c r="NMF111" s="123"/>
      <c r="NMG111" s="123"/>
      <c r="NMH111" s="123"/>
      <c r="NMI111" s="123"/>
      <c r="NMJ111" s="123"/>
      <c r="NMK111" s="123"/>
      <c r="NML111" s="123"/>
      <c r="NMM111" s="123"/>
      <c r="NMN111" s="123"/>
      <c r="NMO111" s="123"/>
      <c r="NMP111" s="123"/>
      <c r="NMQ111" s="123"/>
      <c r="NMR111" s="123"/>
      <c r="NMS111" s="123"/>
      <c r="NMT111" s="123"/>
      <c r="NMU111" s="123"/>
      <c r="NMV111" s="123"/>
      <c r="NMW111" s="123"/>
      <c r="NMX111" s="123"/>
      <c r="NMY111" s="123"/>
      <c r="NMZ111" s="123"/>
      <c r="NNA111" s="123"/>
      <c r="NNB111" s="123"/>
      <c r="NNC111" s="123"/>
      <c r="NND111" s="123"/>
      <c r="NNE111" s="123"/>
      <c r="NNF111" s="123"/>
      <c r="NNG111" s="123"/>
      <c r="NNH111" s="123"/>
      <c r="NNI111" s="123"/>
      <c r="NNJ111" s="123"/>
      <c r="NNK111" s="123"/>
      <c r="NNL111" s="123"/>
      <c r="NNM111" s="123"/>
      <c r="NNN111" s="123"/>
      <c r="NNO111" s="123"/>
      <c r="NNP111" s="123"/>
      <c r="NNQ111" s="123"/>
      <c r="NNR111" s="123"/>
      <c r="NNS111" s="123"/>
      <c r="NNT111" s="123"/>
      <c r="NNU111" s="123"/>
      <c r="NNV111" s="123"/>
      <c r="NNW111" s="123"/>
      <c r="NNX111" s="123"/>
      <c r="NNY111" s="123"/>
      <c r="NNZ111" s="123"/>
      <c r="NOA111" s="123"/>
      <c r="NOB111" s="123"/>
      <c r="NOC111" s="123"/>
      <c r="NOD111" s="123"/>
      <c r="NOE111" s="123"/>
      <c r="NOF111" s="123"/>
      <c r="NOG111" s="123"/>
      <c r="NOH111" s="123"/>
      <c r="NOI111" s="123"/>
      <c r="NOJ111" s="123"/>
      <c r="NOK111" s="123"/>
      <c r="NOL111" s="123"/>
      <c r="NOM111" s="123"/>
      <c r="NON111" s="123"/>
      <c r="NOO111" s="123"/>
      <c r="NOP111" s="123"/>
      <c r="NOQ111" s="123"/>
      <c r="NOR111" s="123"/>
      <c r="NOS111" s="123"/>
      <c r="NOT111" s="123"/>
      <c r="NOU111" s="123"/>
      <c r="NOV111" s="123"/>
      <c r="NOW111" s="123"/>
      <c r="NOX111" s="123"/>
      <c r="NOY111" s="123"/>
      <c r="NOZ111" s="123"/>
      <c r="NPA111" s="123"/>
      <c r="NPB111" s="123"/>
      <c r="NPC111" s="123"/>
      <c r="NPD111" s="123"/>
      <c r="NPE111" s="123"/>
      <c r="NPF111" s="123"/>
      <c r="NPG111" s="123"/>
      <c r="NPH111" s="123"/>
      <c r="NPI111" s="123"/>
      <c r="NPJ111" s="123"/>
      <c r="NPK111" s="123"/>
      <c r="NPL111" s="123"/>
      <c r="NPM111" s="123"/>
      <c r="NPN111" s="123"/>
      <c r="NPO111" s="123"/>
      <c r="NPP111" s="123"/>
      <c r="NPQ111" s="123"/>
      <c r="NPR111" s="123"/>
      <c r="NPS111" s="123"/>
      <c r="NPT111" s="123"/>
      <c r="NPU111" s="123"/>
      <c r="NPV111" s="123"/>
      <c r="NPW111" s="123"/>
      <c r="NPX111" s="123"/>
      <c r="NPY111" s="123"/>
      <c r="NPZ111" s="123"/>
      <c r="NQA111" s="123"/>
      <c r="NQB111" s="123"/>
      <c r="NQC111" s="123"/>
      <c r="NQD111" s="123"/>
      <c r="NQE111" s="123"/>
      <c r="NQF111" s="123"/>
      <c r="NQG111" s="123"/>
      <c r="NQH111" s="123"/>
      <c r="NQI111" s="123"/>
      <c r="NQJ111" s="123"/>
      <c r="NQK111" s="123"/>
      <c r="NQL111" s="123"/>
      <c r="NQM111" s="123"/>
      <c r="NQN111" s="123"/>
      <c r="NQO111" s="123"/>
      <c r="NQP111" s="123"/>
      <c r="NQQ111" s="123"/>
      <c r="NQR111" s="123"/>
      <c r="NQS111" s="123"/>
      <c r="NQT111" s="123"/>
      <c r="NQU111" s="123"/>
      <c r="NQV111" s="123"/>
      <c r="NQW111" s="123"/>
      <c r="NQX111" s="123"/>
      <c r="NQY111" s="123"/>
      <c r="NQZ111" s="123"/>
      <c r="NRA111" s="123"/>
      <c r="NRB111" s="123"/>
      <c r="NRC111" s="123"/>
      <c r="NRD111" s="123"/>
      <c r="NRE111" s="123"/>
      <c r="NRF111" s="123"/>
      <c r="NRG111" s="123"/>
      <c r="NRH111" s="123"/>
      <c r="NRI111" s="123"/>
      <c r="NRJ111" s="123"/>
      <c r="NRK111" s="123"/>
      <c r="NRL111" s="123"/>
      <c r="NRM111" s="123"/>
      <c r="NRN111" s="123"/>
      <c r="NRO111" s="123"/>
      <c r="NRP111" s="123"/>
      <c r="NRQ111" s="123"/>
      <c r="NRR111" s="123"/>
      <c r="NRS111" s="123"/>
      <c r="NRT111" s="123"/>
      <c r="NRU111" s="123"/>
      <c r="NRV111" s="123"/>
      <c r="NRW111" s="123"/>
      <c r="NRX111" s="123"/>
      <c r="NRY111" s="123"/>
      <c r="NRZ111" s="123"/>
      <c r="NSA111" s="123"/>
      <c r="NSB111" s="123"/>
      <c r="NSC111" s="123"/>
      <c r="NSD111" s="123"/>
      <c r="NSE111" s="123"/>
      <c r="NSF111" s="123"/>
      <c r="NSG111" s="123"/>
      <c r="NSH111" s="123"/>
      <c r="NSI111" s="123"/>
      <c r="NSJ111" s="123"/>
      <c r="NSK111" s="123"/>
      <c r="NSL111" s="123"/>
      <c r="NSM111" s="123"/>
      <c r="NSN111" s="123"/>
      <c r="NSO111" s="123"/>
      <c r="NSP111" s="123"/>
      <c r="NSQ111" s="123"/>
      <c r="NSR111" s="123"/>
      <c r="NSS111" s="123"/>
      <c r="NST111" s="123"/>
      <c r="NSU111" s="123"/>
      <c r="NSV111" s="123"/>
      <c r="NSW111" s="123"/>
      <c r="NSX111" s="123"/>
      <c r="NSY111" s="123"/>
      <c r="NSZ111" s="123"/>
      <c r="NTA111" s="123"/>
      <c r="NTB111" s="123"/>
      <c r="NTC111" s="123"/>
      <c r="NTD111" s="123"/>
      <c r="NTE111" s="123"/>
      <c r="NTF111" s="123"/>
      <c r="NTG111" s="123"/>
      <c r="NTH111" s="123"/>
      <c r="NTI111" s="123"/>
      <c r="NTJ111" s="123"/>
      <c r="NTK111" s="123"/>
      <c r="NTL111" s="123"/>
      <c r="NTM111" s="123"/>
      <c r="NTN111" s="123"/>
      <c r="NTO111" s="123"/>
      <c r="NTP111" s="123"/>
      <c r="NTQ111" s="123"/>
      <c r="NTR111" s="123"/>
      <c r="NTS111" s="123"/>
      <c r="NTT111" s="123"/>
      <c r="NTU111" s="123"/>
      <c r="NTV111" s="123"/>
      <c r="NTW111" s="123"/>
      <c r="NTX111" s="123"/>
      <c r="NTY111" s="123"/>
      <c r="NTZ111" s="123"/>
      <c r="NUA111" s="123"/>
      <c r="NUB111" s="123"/>
      <c r="NUC111" s="123"/>
      <c r="NUD111" s="123"/>
      <c r="NUE111" s="123"/>
      <c r="NUF111" s="123"/>
      <c r="NUG111" s="123"/>
      <c r="NUH111" s="123"/>
      <c r="NUI111" s="123"/>
      <c r="NUJ111" s="123"/>
      <c r="NUK111" s="123"/>
      <c r="NUL111" s="123"/>
      <c r="NUM111" s="123"/>
      <c r="NUN111" s="123"/>
      <c r="NUO111" s="123"/>
      <c r="NUP111" s="123"/>
      <c r="NUQ111" s="123"/>
      <c r="NUR111" s="123"/>
      <c r="NUS111" s="123"/>
      <c r="NUT111" s="123"/>
      <c r="NUU111" s="123"/>
      <c r="NUV111" s="123"/>
      <c r="NUW111" s="123"/>
      <c r="NUX111" s="123"/>
      <c r="NUY111" s="123"/>
      <c r="NUZ111" s="123"/>
      <c r="NVA111" s="123"/>
      <c r="NVB111" s="123"/>
      <c r="NVC111" s="123"/>
      <c r="NVD111" s="123"/>
      <c r="NVE111" s="123"/>
      <c r="NVF111" s="123"/>
      <c r="NVG111" s="123"/>
      <c r="NVH111" s="123"/>
      <c r="NVI111" s="123"/>
      <c r="NVJ111" s="123"/>
      <c r="NVK111" s="123"/>
      <c r="NVL111" s="123"/>
      <c r="NVM111" s="123"/>
      <c r="NVN111" s="123"/>
      <c r="NVO111" s="123"/>
      <c r="NVP111" s="123"/>
      <c r="NVQ111" s="123"/>
      <c r="NVR111" s="123"/>
      <c r="NVS111" s="123"/>
      <c r="NVT111" s="123"/>
      <c r="NVU111" s="123"/>
      <c r="NVV111" s="123"/>
      <c r="NVW111" s="123"/>
      <c r="NVX111" s="123"/>
      <c r="NVY111" s="123"/>
      <c r="NVZ111" s="123"/>
      <c r="NWA111" s="123"/>
      <c r="NWB111" s="123"/>
      <c r="NWC111" s="123"/>
      <c r="NWD111" s="123"/>
      <c r="NWE111" s="123"/>
      <c r="NWF111" s="123"/>
      <c r="NWG111" s="123"/>
      <c r="NWH111" s="123"/>
      <c r="NWI111" s="123"/>
      <c r="NWJ111" s="123"/>
      <c r="NWK111" s="123"/>
      <c r="NWL111" s="123"/>
      <c r="NWM111" s="123"/>
      <c r="NWN111" s="123"/>
      <c r="NWO111" s="123"/>
      <c r="NWP111" s="123"/>
      <c r="NWQ111" s="123"/>
      <c r="NWR111" s="123"/>
      <c r="NWS111" s="123"/>
      <c r="NWT111" s="123"/>
      <c r="NWU111" s="123"/>
      <c r="NWV111" s="123"/>
      <c r="NWW111" s="123"/>
      <c r="NWX111" s="123"/>
      <c r="NWY111" s="123"/>
      <c r="NWZ111" s="123"/>
      <c r="NXA111" s="123"/>
      <c r="NXB111" s="123"/>
      <c r="NXC111" s="123"/>
      <c r="NXD111" s="123"/>
      <c r="NXE111" s="123"/>
      <c r="NXF111" s="123"/>
      <c r="NXG111" s="123"/>
      <c r="NXH111" s="123"/>
      <c r="NXI111" s="123"/>
      <c r="NXJ111" s="123"/>
      <c r="NXK111" s="123"/>
      <c r="NXL111" s="123"/>
      <c r="NXM111" s="123"/>
      <c r="NXN111" s="123"/>
      <c r="NXO111" s="123"/>
      <c r="NXP111" s="123"/>
      <c r="NXQ111" s="123"/>
      <c r="NXR111" s="123"/>
      <c r="NXS111" s="123"/>
      <c r="NXT111" s="123"/>
      <c r="NXU111" s="123"/>
      <c r="NXV111" s="123"/>
      <c r="NXW111" s="123"/>
      <c r="NXX111" s="123"/>
      <c r="NXY111" s="123"/>
      <c r="NXZ111" s="123"/>
      <c r="NYA111" s="123"/>
      <c r="NYB111" s="123"/>
      <c r="NYC111" s="123"/>
      <c r="NYD111" s="123"/>
      <c r="NYE111" s="123"/>
      <c r="NYF111" s="123"/>
      <c r="NYG111" s="123"/>
      <c r="NYH111" s="123"/>
      <c r="NYI111" s="123"/>
      <c r="NYJ111" s="123"/>
      <c r="NYK111" s="123"/>
      <c r="NYL111" s="123"/>
      <c r="NYM111" s="123"/>
      <c r="NYN111" s="123"/>
      <c r="NYO111" s="123"/>
      <c r="NYP111" s="123"/>
      <c r="NYQ111" s="123"/>
      <c r="NYR111" s="123"/>
      <c r="NYS111" s="123"/>
      <c r="NYT111" s="123"/>
      <c r="NYU111" s="123"/>
      <c r="NYV111" s="123"/>
      <c r="NYW111" s="123"/>
      <c r="NYX111" s="123"/>
      <c r="NYY111" s="123"/>
      <c r="NYZ111" s="123"/>
      <c r="NZA111" s="123"/>
      <c r="NZB111" s="123"/>
      <c r="NZC111" s="123"/>
      <c r="NZD111" s="123"/>
      <c r="NZE111" s="123"/>
      <c r="NZF111" s="123"/>
      <c r="NZG111" s="123"/>
      <c r="NZH111" s="123"/>
      <c r="NZI111" s="123"/>
      <c r="NZJ111" s="123"/>
      <c r="NZK111" s="123"/>
      <c r="NZL111" s="123"/>
      <c r="NZM111" s="123"/>
      <c r="NZN111" s="123"/>
      <c r="NZO111" s="123"/>
      <c r="NZP111" s="123"/>
      <c r="NZQ111" s="123"/>
      <c r="NZR111" s="123"/>
      <c r="NZS111" s="123"/>
      <c r="NZT111" s="123"/>
      <c r="NZU111" s="123"/>
      <c r="NZV111" s="123"/>
      <c r="NZW111" s="123"/>
      <c r="NZX111" s="123"/>
      <c r="NZY111" s="123"/>
      <c r="NZZ111" s="123"/>
      <c r="OAA111" s="123"/>
      <c r="OAB111" s="123"/>
      <c r="OAC111" s="123"/>
      <c r="OAD111" s="123"/>
      <c r="OAE111" s="123"/>
      <c r="OAF111" s="123"/>
      <c r="OAG111" s="123"/>
      <c r="OAH111" s="123"/>
      <c r="OAI111" s="123"/>
      <c r="OAJ111" s="123"/>
      <c r="OAK111" s="123"/>
      <c r="OAL111" s="123"/>
      <c r="OAM111" s="123"/>
      <c r="OAN111" s="123"/>
      <c r="OAO111" s="123"/>
      <c r="OAP111" s="123"/>
      <c r="OAQ111" s="123"/>
      <c r="OAR111" s="123"/>
      <c r="OAS111" s="123"/>
      <c r="OAT111" s="123"/>
      <c r="OAU111" s="123"/>
      <c r="OAV111" s="123"/>
      <c r="OAW111" s="123"/>
      <c r="OAX111" s="123"/>
      <c r="OAY111" s="123"/>
      <c r="OAZ111" s="123"/>
      <c r="OBA111" s="123"/>
      <c r="OBB111" s="123"/>
      <c r="OBC111" s="123"/>
      <c r="OBD111" s="123"/>
      <c r="OBE111" s="123"/>
      <c r="OBF111" s="123"/>
      <c r="OBG111" s="123"/>
      <c r="OBH111" s="123"/>
      <c r="OBI111" s="123"/>
      <c r="OBJ111" s="123"/>
      <c r="OBK111" s="123"/>
      <c r="OBL111" s="123"/>
      <c r="OBM111" s="123"/>
      <c r="OBN111" s="123"/>
      <c r="OBO111" s="123"/>
      <c r="OBP111" s="123"/>
      <c r="OBQ111" s="123"/>
      <c r="OBR111" s="123"/>
      <c r="OBS111" s="123"/>
      <c r="OBT111" s="123"/>
      <c r="OBU111" s="123"/>
      <c r="OBV111" s="123"/>
      <c r="OBW111" s="123"/>
      <c r="OBX111" s="123"/>
      <c r="OBY111" s="123"/>
      <c r="OBZ111" s="123"/>
      <c r="OCA111" s="123"/>
      <c r="OCB111" s="123"/>
      <c r="OCC111" s="123"/>
      <c r="OCD111" s="123"/>
      <c r="OCE111" s="123"/>
      <c r="OCF111" s="123"/>
      <c r="OCG111" s="123"/>
      <c r="OCH111" s="123"/>
      <c r="OCI111" s="123"/>
      <c r="OCJ111" s="123"/>
      <c r="OCK111" s="123"/>
      <c r="OCL111" s="123"/>
      <c r="OCM111" s="123"/>
      <c r="OCN111" s="123"/>
      <c r="OCO111" s="123"/>
      <c r="OCP111" s="123"/>
      <c r="OCQ111" s="123"/>
      <c r="OCR111" s="123"/>
      <c r="OCS111" s="123"/>
      <c r="OCT111" s="123"/>
      <c r="OCU111" s="123"/>
      <c r="OCV111" s="123"/>
      <c r="OCW111" s="123"/>
      <c r="OCX111" s="123"/>
      <c r="OCY111" s="123"/>
      <c r="OCZ111" s="123"/>
      <c r="ODA111" s="123"/>
      <c r="ODB111" s="123"/>
      <c r="ODC111" s="123"/>
      <c r="ODD111" s="123"/>
      <c r="ODE111" s="123"/>
      <c r="ODF111" s="123"/>
      <c r="ODG111" s="123"/>
      <c r="ODH111" s="123"/>
      <c r="ODI111" s="123"/>
      <c r="ODJ111" s="123"/>
      <c r="ODK111" s="123"/>
      <c r="ODL111" s="123"/>
      <c r="ODM111" s="123"/>
      <c r="ODN111" s="123"/>
      <c r="ODO111" s="123"/>
      <c r="ODP111" s="123"/>
      <c r="ODQ111" s="123"/>
      <c r="ODR111" s="123"/>
      <c r="ODS111" s="123"/>
      <c r="ODT111" s="123"/>
      <c r="ODU111" s="123"/>
      <c r="ODV111" s="123"/>
      <c r="ODW111" s="123"/>
      <c r="ODX111" s="123"/>
      <c r="ODY111" s="123"/>
      <c r="ODZ111" s="123"/>
      <c r="OEA111" s="123"/>
      <c r="OEB111" s="123"/>
      <c r="OEC111" s="123"/>
      <c r="OED111" s="123"/>
      <c r="OEE111" s="123"/>
      <c r="OEF111" s="123"/>
      <c r="OEG111" s="123"/>
      <c r="OEH111" s="123"/>
      <c r="OEI111" s="123"/>
      <c r="OEJ111" s="123"/>
      <c r="OEK111" s="123"/>
      <c r="OEL111" s="123"/>
      <c r="OEM111" s="123"/>
      <c r="OEN111" s="123"/>
      <c r="OEO111" s="123"/>
      <c r="OEP111" s="123"/>
      <c r="OEQ111" s="123"/>
      <c r="OER111" s="123"/>
      <c r="OES111" s="123"/>
      <c r="OET111" s="123"/>
      <c r="OEU111" s="123"/>
      <c r="OEV111" s="123"/>
      <c r="OEW111" s="123"/>
      <c r="OEX111" s="123"/>
      <c r="OEY111" s="123"/>
      <c r="OEZ111" s="123"/>
      <c r="OFA111" s="123"/>
      <c r="OFB111" s="123"/>
      <c r="OFC111" s="123"/>
      <c r="OFD111" s="123"/>
      <c r="OFE111" s="123"/>
      <c r="OFF111" s="123"/>
      <c r="OFG111" s="123"/>
      <c r="OFH111" s="123"/>
      <c r="OFI111" s="123"/>
      <c r="OFJ111" s="123"/>
      <c r="OFK111" s="123"/>
      <c r="OFL111" s="123"/>
      <c r="OFM111" s="123"/>
      <c r="OFN111" s="123"/>
      <c r="OFO111" s="123"/>
      <c r="OFP111" s="123"/>
      <c r="OFQ111" s="123"/>
      <c r="OFR111" s="123"/>
      <c r="OFS111" s="123"/>
      <c r="OFT111" s="123"/>
      <c r="OFU111" s="123"/>
      <c r="OFV111" s="123"/>
      <c r="OFW111" s="123"/>
      <c r="OFX111" s="123"/>
      <c r="OFY111" s="123"/>
      <c r="OFZ111" s="123"/>
      <c r="OGA111" s="123"/>
      <c r="OGB111" s="123"/>
      <c r="OGC111" s="123"/>
      <c r="OGD111" s="123"/>
      <c r="OGE111" s="123"/>
      <c r="OGF111" s="123"/>
      <c r="OGG111" s="123"/>
      <c r="OGH111" s="123"/>
      <c r="OGI111" s="123"/>
      <c r="OGJ111" s="123"/>
      <c r="OGK111" s="123"/>
      <c r="OGL111" s="123"/>
      <c r="OGM111" s="123"/>
      <c r="OGN111" s="123"/>
      <c r="OGO111" s="123"/>
      <c r="OGP111" s="123"/>
      <c r="OGQ111" s="123"/>
      <c r="OGR111" s="123"/>
      <c r="OGS111" s="123"/>
      <c r="OGT111" s="123"/>
      <c r="OGU111" s="123"/>
      <c r="OGV111" s="123"/>
      <c r="OGW111" s="123"/>
      <c r="OGX111" s="123"/>
      <c r="OGY111" s="123"/>
      <c r="OGZ111" s="123"/>
      <c r="OHA111" s="123"/>
      <c r="OHB111" s="123"/>
      <c r="OHC111" s="123"/>
      <c r="OHD111" s="123"/>
      <c r="OHE111" s="123"/>
      <c r="OHF111" s="123"/>
      <c r="OHG111" s="123"/>
      <c r="OHH111" s="123"/>
      <c r="OHI111" s="123"/>
      <c r="OHJ111" s="123"/>
      <c r="OHK111" s="123"/>
      <c r="OHL111" s="123"/>
      <c r="OHM111" s="123"/>
      <c r="OHN111" s="123"/>
      <c r="OHO111" s="123"/>
      <c r="OHP111" s="123"/>
      <c r="OHQ111" s="123"/>
      <c r="OHR111" s="123"/>
      <c r="OHS111" s="123"/>
      <c r="OHT111" s="123"/>
      <c r="OHU111" s="123"/>
      <c r="OHV111" s="123"/>
      <c r="OHW111" s="123"/>
      <c r="OHX111" s="123"/>
      <c r="OHY111" s="123"/>
      <c r="OHZ111" s="123"/>
      <c r="OIA111" s="123"/>
      <c r="OIB111" s="123"/>
      <c r="OIC111" s="123"/>
      <c r="OID111" s="123"/>
      <c r="OIE111" s="123"/>
      <c r="OIF111" s="123"/>
      <c r="OIG111" s="123"/>
      <c r="OIH111" s="123"/>
      <c r="OII111" s="123"/>
      <c r="OIJ111" s="123"/>
      <c r="OIK111" s="123"/>
      <c r="OIL111" s="123"/>
      <c r="OIM111" s="123"/>
      <c r="OIN111" s="123"/>
      <c r="OIO111" s="123"/>
      <c r="OIP111" s="123"/>
      <c r="OIQ111" s="123"/>
      <c r="OIR111" s="123"/>
      <c r="OIS111" s="123"/>
      <c r="OIT111" s="123"/>
      <c r="OIU111" s="123"/>
      <c r="OIV111" s="123"/>
      <c r="OIW111" s="123"/>
      <c r="OIX111" s="123"/>
      <c r="OIY111" s="123"/>
      <c r="OIZ111" s="123"/>
      <c r="OJA111" s="123"/>
      <c r="OJB111" s="123"/>
      <c r="OJC111" s="123"/>
      <c r="OJD111" s="123"/>
      <c r="OJE111" s="123"/>
      <c r="OJF111" s="123"/>
      <c r="OJG111" s="123"/>
      <c r="OJH111" s="123"/>
      <c r="OJI111" s="123"/>
      <c r="OJJ111" s="123"/>
      <c r="OJK111" s="123"/>
      <c r="OJL111" s="123"/>
      <c r="OJM111" s="123"/>
      <c r="OJN111" s="123"/>
      <c r="OJO111" s="123"/>
      <c r="OJP111" s="123"/>
      <c r="OJQ111" s="123"/>
      <c r="OJR111" s="123"/>
      <c r="OJS111" s="123"/>
      <c r="OJT111" s="123"/>
      <c r="OJU111" s="123"/>
      <c r="OJV111" s="123"/>
      <c r="OJW111" s="123"/>
      <c r="OJX111" s="123"/>
      <c r="OJY111" s="123"/>
      <c r="OJZ111" s="123"/>
      <c r="OKA111" s="123"/>
      <c r="OKB111" s="123"/>
      <c r="OKC111" s="123"/>
      <c r="OKD111" s="123"/>
      <c r="OKE111" s="123"/>
      <c r="OKF111" s="123"/>
      <c r="OKG111" s="123"/>
      <c r="OKH111" s="123"/>
      <c r="OKI111" s="123"/>
      <c r="OKJ111" s="123"/>
      <c r="OKK111" s="123"/>
      <c r="OKL111" s="123"/>
      <c r="OKM111" s="123"/>
      <c r="OKN111" s="123"/>
      <c r="OKO111" s="123"/>
      <c r="OKP111" s="123"/>
      <c r="OKQ111" s="123"/>
      <c r="OKR111" s="123"/>
      <c r="OKS111" s="123"/>
      <c r="OKT111" s="123"/>
      <c r="OKU111" s="123"/>
      <c r="OKV111" s="123"/>
      <c r="OKW111" s="123"/>
      <c r="OKX111" s="123"/>
      <c r="OKY111" s="123"/>
      <c r="OKZ111" s="123"/>
      <c r="OLA111" s="123"/>
      <c r="OLB111" s="123"/>
      <c r="OLC111" s="123"/>
      <c r="OLD111" s="123"/>
      <c r="OLE111" s="123"/>
      <c r="OLF111" s="123"/>
      <c r="OLG111" s="123"/>
      <c r="OLH111" s="123"/>
      <c r="OLI111" s="123"/>
      <c r="OLJ111" s="123"/>
      <c r="OLK111" s="123"/>
      <c r="OLL111" s="123"/>
      <c r="OLM111" s="123"/>
      <c r="OLN111" s="123"/>
      <c r="OLO111" s="123"/>
      <c r="OLP111" s="123"/>
      <c r="OLQ111" s="123"/>
      <c r="OLR111" s="123"/>
      <c r="OLS111" s="123"/>
      <c r="OLT111" s="123"/>
      <c r="OLU111" s="123"/>
      <c r="OLV111" s="123"/>
      <c r="OLW111" s="123"/>
      <c r="OLX111" s="123"/>
      <c r="OLY111" s="123"/>
      <c r="OLZ111" s="123"/>
      <c r="OMA111" s="123"/>
      <c r="OMB111" s="123"/>
      <c r="OMC111" s="123"/>
      <c r="OMD111" s="123"/>
      <c r="OME111" s="123"/>
      <c r="OMF111" s="123"/>
      <c r="OMG111" s="123"/>
      <c r="OMH111" s="123"/>
      <c r="OMI111" s="123"/>
      <c r="OMJ111" s="123"/>
      <c r="OMK111" s="123"/>
      <c r="OML111" s="123"/>
      <c r="OMM111" s="123"/>
      <c r="OMN111" s="123"/>
      <c r="OMO111" s="123"/>
      <c r="OMP111" s="123"/>
      <c r="OMQ111" s="123"/>
      <c r="OMR111" s="123"/>
      <c r="OMS111" s="123"/>
      <c r="OMT111" s="123"/>
      <c r="OMU111" s="123"/>
      <c r="OMV111" s="123"/>
      <c r="OMW111" s="123"/>
      <c r="OMX111" s="123"/>
      <c r="OMY111" s="123"/>
      <c r="OMZ111" s="123"/>
      <c r="ONA111" s="123"/>
      <c r="ONB111" s="123"/>
      <c r="ONC111" s="123"/>
      <c r="OND111" s="123"/>
      <c r="ONE111" s="123"/>
      <c r="ONF111" s="123"/>
      <c r="ONG111" s="123"/>
      <c r="ONH111" s="123"/>
      <c r="ONI111" s="123"/>
      <c r="ONJ111" s="123"/>
      <c r="ONK111" s="123"/>
      <c r="ONL111" s="123"/>
      <c r="ONM111" s="123"/>
      <c r="ONN111" s="123"/>
      <c r="ONO111" s="123"/>
      <c r="ONP111" s="123"/>
      <c r="ONQ111" s="123"/>
      <c r="ONR111" s="123"/>
      <c r="ONS111" s="123"/>
      <c r="ONT111" s="123"/>
      <c r="ONU111" s="123"/>
      <c r="ONV111" s="123"/>
      <c r="ONW111" s="123"/>
      <c r="ONX111" s="123"/>
      <c r="ONY111" s="123"/>
      <c r="ONZ111" s="123"/>
      <c r="OOA111" s="123"/>
      <c r="OOB111" s="123"/>
      <c r="OOC111" s="123"/>
      <c r="OOD111" s="123"/>
      <c r="OOE111" s="123"/>
      <c r="OOF111" s="123"/>
      <c r="OOG111" s="123"/>
      <c r="OOH111" s="123"/>
      <c r="OOI111" s="123"/>
      <c r="OOJ111" s="123"/>
      <c r="OOK111" s="123"/>
      <c r="OOL111" s="123"/>
      <c r="OOM111" s="123"/>
      <c r="OON111" s="123"/>
      <c r="OOO111" s="123"/>
      <c r="OOP111" s="123"/>
      <c r="OOQ111" s="123"/>
      <c r="OOR111" s="123"/>
      <c r="OOS111" s="123"/>
      <c r="OOT111" s="123"/>
      <c r="OOU111" s="123"/>
      <c r="OOV111" s="123"/>
      <c r="OOW111" s="123"/>
      <c r="OOX111" s="123"/>
      <c r="OOY111" s="123"/>
      <c r="OOZ111" s="123"/>
      <c r="OPA111" s="123"/>
      <c r="OPB111" s="123"/>
      <c r="OPC111" s="123"/>
      <c r="OPD111" s="123"/>
      <c r="OPE111" s="123"/>
      <c r="OPF111" s="123"/>
      <c r="OPG111" s="123"/>
      <c r="OPH111" s="123"/>
      <c r="OPI111" s="123"/>
      <c r="OPJ111" s="123"/>
      <c r="OPK111" s="123"/>
      <c r="OPL111" s="123"/>
      <c r="OPM111" s="123"/>
      <c r="OPN111" s="123"/>
      <c r="OPO111" s="123"/>
      <c r="OPP111" s="123"/>
      <c r="OPQ111" s="123"/>
      <c r="OPR111" s="123"/>
      <c r="OPS111" s="123"/>
      <c r="OPT111" s="123"/>
      <c r="OPU111" s="123"/>
      <c r="OPV111" s="123"/>
      <c r="OPW111" s="123"/>
      <c r="OPX111" s="123"/>
      <c r="OPY111" s="123"/>
      <c r="OPZ111" s="123"/>
      <c r="OQA111" s="123"/>
      <c r="OQB111" s="123"/>
      <c r="OQC111" s="123"/>
      <c r="OQD111" s="123"/>
      <c r="OQE111" s="123"/>
      <c r="OQF111" s="123"/>
      <c r="OQG111" s="123"/>
      <c r="OQH111" s="123"/>
      <c r="OQI111" s="123"/>
      <c r="OQJ111" s="123"/>
      <c r="OQK111" s="123"/>
      <c r="OQL111" s="123"/>
      <c r="OQM111" s="123"/>
      <c r="OQN111" s="123"/>
      <c r="OQO111" s="123"/>
      <c r="OQP111" s="123"/>
      <c r="OQQ111" s="123"/>
      <c r="OQR111" s="123"/>
      <c r="OQS111" s="123"/>
      <c r="OQT111" s="123"/>
      <c r="OQU111" s="123"/>
      <c r="OQV111" s="123"/>
      <c r="OQW111" s="123"/>
      <c r="OQX111" s="123"/>
      <c r="OQY111" s="123"/>
      <c r="OQZ111" s="123"/>
      <c r="ORA111" s="123"/>
      <c r="ORB111" s="123"/>
      <c r="ORC111" s="123"/>
      <c r="ORD111" s="123"/>
      <c r="ORE111" s="123"/>
      <c r="ORF111" s="123"/>
      <c r="ORG111" s="123"/>
      <c r="ORH111" s="123"/>
      <c r="ORI111" s="123"/>
      <c r="ORJ111" s="123"/>
      <c r="ORK111" s="123"/>
      <c r="ORL111" s="123"/>
      <c r="ORM111" s="123"/>
      <c r="ORN111" s="123"/>
      <c r="ORO111" s="123"/>
      <c r="ORP111" s="123"/>
      <c r="ORQ111" s="123"/>
      <c r="ORR111" s="123"/>
      <c r="ORS111" s="123"/>
      <c r="ORT111" s="123"/>
      <c r="ORU111" s="123"/>
      <c r="ORV111" s="123"/>
      <c r="ORW111" s="123"/>
      <c r="ORX111" s="123"/>
      <c r="ORY111" s="123"/>
      <c r="ORZ111" s="123"/>
      <c r="OSA111" s="123"/>
      <c r="OSB111" s="123"/>
      <c r="OSC111" s="123"/>
      <c r="OSD111" s="123"/>
      <c r="OSE111" s="123"/>
      <c r="OSF111" s="123"/>
      <c r="OSG111" s="123"/>
      <c r="OSH111" s="123"/>
      <c r="OSI111" s="123"/>
      <c r="OSJ111" s="123"/>
      <c r="OSK111" s="123"/>
      <c r="OSL111" s="123"/>
      <c r="OSM111" s="123"/>
      <c r="OSN111" s="123"/>
      <c r="OSO111" s="123"/>
      <c r="OSP111" s="123"/>
      <c r="OSQ111" s="123"/>
      <c r="OSR111" s="123"/>
      <c r="OSS111" s="123"/>
      <c r="OST111" s="123"/>
      <c r="OSU111" s="123"/>
      <c r="OSV111" s="123"/>
      <c r="OSW111" s="123"/>
      <c r="OSX111" s="123"/>
      <c r="OSY111" s="123"/>
      <c r="OSZ111" s="123"/>
      <c r="OTA111" s="123"/>
      <c r="OTB111" s="123"/>
      <c r="OTC111" s="123"/>
      <c r="OTD111" s="123"/>
      <c r="OTE111" s="123"/>
      <c r="OTF111" s="123"/>
      <c r="OTG111" s="123"/>
      <c r="OTH111" s="123"/>
      <c r="OTI111" s="123"/>
      <c r="OTJ111" s="123"/>
      <c r="OTK111" s="123"/>
      <c r="OTL111" s="123"/>
      <c r="OTM111" s="123"/>
      <c r="OTN111" s="123"/>
      <c r="OTO111" s="123"/>
      <c r="OTP111" s="123"/>
      <c r="OTQ111" s="123"/>
      <c r="OTR111" s="123"/>
      <c r="OTS111" s="123"/>
      <c r="OTT111" s="123"/>
      <c r="OTU111" s="123"/>
      <c r="OTV111" s="123"/>
      <c r="OTW111" s="123"/>
      <c r="OTX111" s="123"/>
      <c r="OTY111" s="123"/>
      <c r="OTZ111" s="123"/>
      <c r="OUA111" s="123"/>
      <c r="OUB111" s="123"/>
      <c r="OUC111" s="123"/>
      <c r="OUD111" s="123"/>
      <c r="OUE111" s="123"/>
      <c r="OUF111" s="123"/>
      <c r="OUG111" s="123"/>
      <c r="OUH111" s="123"/>
      <c r="OUI111" s="123"/>
      <c r="OUJ111" s="123"/>
      <c r="OUK111" s="123"/>
      <c r="OUL111" s="123"/>
      <c r="OUM111" s="123"/>
      <c r="OUN111" s="123"/>
      <c r="OUO111" s="123"/>
      <c r="OUP111" s="123"/>
      <c r="OUQ111" s="123"/>
      <c r="OUR111" s="123"/>
      <c r="OUS111" s="123"/>
      <c r="OUT111" s="123"/>
      <c r="OUU111" s="123"/>
      <c r="OUV111" s="123"/>
      <c r="OUW111" s="123"/>
      <c r="OUX111" s="123"/>
      <c r="OUY111" s="123"/>
      <c r="OUZ111" s="123"/>
      <c r="OVA111" s="123"/>
      <c r="OVB111" s="123"/>
      <c r="OVC111" s="123"/>
      <c r="OVD111" s="123"/>
      <c r="OVE111" s="123"/>
      <c r="OVF111" s="123"/>
      <c r="OVG111" s="123"/>
      <c r="OVH111" s="123"/>
      <c r="OVI111" s="123"/>
      <c r="OVJ111" s="123"/>
      <c r="OVK111" s="123"/>
      <c r="OVL111" s="123"/>
      <c r="OVM111" s="123"/>
      <c r="OVN111" s="123"/>
      <c r="OVO111" s="123"/>
      <c r="OVP111" s="123"/>
      <c r="OVQ111" s="123"/>
      <c r="OVR111" s="123"/>
      <c r="OVS111" s="123"/>
      <c r="OVT111" s="123"/>
      <c r="OVU111" s="123"/>
      <c r="OVV111" s="123"/>
      <c r="OVW111" s="123"/>
      <c r="OVX111" s="123"/>
      <c r="OVY111" s="123"/>
      <c r="OVZ111" s="123"/>
      <c r="OWA111" s="123"/>
      <c r="OWB111" s="123"/>
      <c r="OWC111" s="123"/>
      <c r="OWD111" s="123"/>
      <c r="OWE111" s="123"/>
      <c r="OWF111" s="123"/>
      <c r="OWG111" s="123"/>
      <c r="OWH111" s="123"/>
      <c r="OWI111" s="123"/>
      <c r="OWJ111" s="123"/>
      <c r="OWK111" s="123"/>
      <c r="OWL111" s="123"/>
      <c r="OWM111" s="123"/>
      <c r="OWN111" s="123"/>
      <c r="OWO111" s="123"/>
      <c r="OWP111" s="123"/>
      <c r="OWQ111" s="123"/>
      <c r="OWR111" s="123"/>
      <c r="OWS111" s="123"/>
      <c r="OWT111" s="123"/>
      <c r="OWU111" s="123"/>
      <c r="OWV111" s="123"/>
      <c r="OWW111" s="123"/>
      <c r="OWX111" s="123"/>
      <c r="OWY111" s="123"/>
      <c r="OWZ111" s="123"/>
      <c r="OXA111" s="123"/>
      <c r="OXB111" s="123"/>
      <c r="OXC111" s="123"/>
      <c r="OXD111" s="123"/>
      <c r="OXE111" s="123"/>
      <c r="OXF111" s="123"/>
      <c r="OXG111" s="123"/>
      <c r="OXH111" s="123"/>
      <c r="OXI111" s="123"/>
      <c r="OXJ111" s="123"/>
      <c r="OXK111" s="123"/>
      <c r="OXL111" s="123"/>
      <c r="OXM111" s="123"/>
      <c r="OXN111" s="123"/>
      <c r="OXO111" s="123"/>
      <c r="OXP111" s="123"/>
      <c r="OXQ111" s="123"/>
      <c r="OXR111" s="123"/>
      <c r="OXS111" s="123"/>
      <c r="OXT111" s="123"/>
      <c r="OXU111" s="123"/>
      <c r="OXV111" s="123"/>
      <c r="OXW111" s="123"/>
      <c r="OXX111" s="123"/>
      <c r="OXY111" s="123"/>
      <c r="OXZ111" s="123"/>
      <c r="OYA111" s="123"/>
      <c r="OYB111" s="123"/>
      <c r="OYC111" s="123"/>
      <c r="OYD111" s="123"/>
      <c r="OYE111" s="123"/>
      <c r="OYF111" s="123"/>
      <c r="OYG111" s="123"/>
      <c r="OYH111" s="123"/>
      <c r="OYI111" s="123"/>
      <c r="OYJ111" s="123"/>
      <c r="OYK111" s="123"/>
      <c r="OYL111" s="123"/>
      <c r="OYM111" s="123"/>
      <c r="OYN111" s="123"/>
      <c r="OYO111" s="123"/>
      <c r="OYP111" s="123"/>
      <c r="OYQ111" s="123"/>
      <c r="OYR111" s="123"/>
      <c r="OYS111" s="123"/>
      <c r="OYT111" s="123"/>
      <c r="OYU111" s="123"/>
      <c r="OYV111" s="123"/>
      <c r="OYW111" s="123"/>
      <c r="OYX111" s="123"/>
      <c r="OYY111" s="123"/>
      <c r="OYZ111" s="123"/>
      <c r="OZA111" s="123"/>
      <c r="OZB111" s="123"/>
      <c r="OZC111" s="123"/>
      <c r="OZD111" s="123"/>
      <c r="OZE111" s="123"/>
      <c r="OZF111" s="123"/>
      <c r="OZG111" s="123"/>
      <c r="OZH111" s="123"/>
      <c r="OZI111" s="123"/>
      <c r="OZJ111" s="123"/>
      <c r="OZK111" s="123"/>
      <c r="OZL111" s="123"/>
      <c r="OZM111" s="123"/>
      <c r="OZN111" s="123"/>
      <c r="OZO111" s="123"/>
      <c r="OZP111" s="123"/>
      <c r="OZQ111" s="123"/>
      <c r="OZR111" s="123"/>
      <c r="OZS111" s="123"/>
      <c r="OZT111" s="123"/>
      <c r="OZU111" s="123"/>
      <c r="OZV111" s="123"/>
      <c r="OZW111" s="123"/>
      <c r="OZX111" s="123"/>
      <c r="OZY111" s="123"/>
      <c r="OZZ111" s="123"/>
      <c r="PAA111" s="123"/>
      <c r="PAB111" s="123"/>
      <c r="PAC111" s="123"/>
      <c r="PAD111" s="123"/>
      <c r="PAE111" s="123"/>
      <c r="PAF111" s="123"/>
      <c r="PAG111" s="123"/>
      <c r="PAH111" s="123"/>
      <c r="PAI111" s="123"/>
      <c r="PAJ111" s="123"/>
      <c r="PAK111" s="123"/>
      <c r="PAL111" s="123"/>
      <c r="PAM111" s="123"/>
      <c r="PAN111" s="123"/>
      <c r="PAO111" s="123"/>
      <c r="PAP111" s="123"/>
      <c r="PAQ111" s="123"/>
      <c r="PAR111" s="123"/>
      <c r="PAS111" s="123"/>
      <c r="PAT111" s="123"/>
      <c r="PAU111" s="123"/>
      <c r="PAV111" s="123"/>
      <c r="PAW111" s="123"/>
      <c r="PAX111" s="123"/>
      <c r="PAY111" s="123"/>
      <c r="PAZ111" s="123"/>
      <c r="PBA111" s="123"/>
      <c r="PBB111" s="123"/>
      <c r="PBC111" s="123"/>
      <c r="PBD111" s="123"/>
      <c r="PBE111" s="123"/>
      <c r="PBF111" s="123"/>
      <c r="PBG111" s="123"/>
      <c r="PBH111" s="123"/>
      <c r="PBI111" s="123"/>
      <c r="PBJ111" s="123"/>
      <c r="PBK111" s="123"/>
      <c r="PBL111" s="123"/>
      <c r="PBM111" s="123"/>
      <c r="PBN111" s="123"/>
      <c r="PBO111" s="123"/>
      <c r="PBP111" s="123"/>
      <c r="PBQ111" s="123"/>
      <c r="PBR111" s="123"/>
      <c r="PBS111" s="123"/>
      <c r="PBT111" s="123"/>
      <c r="PBU111" s="123"/>
      <c r="PBV111" s="123"/>
      <c r="PBW111" s="123"/>
      <c r="PBX111" s="123"/>
      <c r="PBY111" s="123"/>
      <c r="PBZ111" s="123"/>
      <c r="PCA111" s="123"/>
      <c r="PCB111" s="123"/>
      <c r="PCC111" s="123"/>
      <c r="PCD111" s="123"/>
      <c r="PCE111" s="123"/>
      <c r="PCF111" s="123"/>
      <c r="PCG111" s="123"/>
      <c r="PCH111" s="123"/>
      <c r="PCI111" s="123"/>
      <c r="PCJ111" s="123"/>
      <c r="PCK111" s="123"/>
      <c r="PCL111" s="123"/>
      <c r="PCM111" s="123"/>
      <c r="PCN111" s="123"/>
      <c r="PCO111" s="123"/>
      <c r="PCP111" s="123"/>
      <c r="PCQ111" s="123"/>
      <c r="PCR111" s="123"/>
      <c r="PCS111" s="123"/>
      <c r="PCT111" s="123"/>
      <c r="PCU111" s="123"/>
      <c r="PCV111" s="123"/>
      <c r="PCW111" s="123"/>
      <c r="PCX111" s="123"/>
      <c r="PCY111" s="123"/>
      <c r="PCZ111" s="123"/>
      <c r="PDA111" s="123"/>
      <c r="PDB111" s="123"/>
      <c r="PDC111" s="123"/>
      <c r="PDD111" s="123"/>
      <c r="PDE111" s="123"/>
      <c r="PDF111" s="123"/>
      <c r="PDG111" s="123"/>
      <c r="PDH111" s="123"/>
      <c r="PDI111" s="123"/>
      <c r="PDJ111" s="123"/>
      <c r="PDK111" s="123"/>
      <c r="PDL111" s="123"/>
      <c r="PDM111" s="123"/>
      <c r="PDN111" s="123"/>
      <c r="PDO111" s="123"/>
      <c r="PDP111" s="123"/>
      <c r="PDQ111" s="123"/>
      <c r="PDR111" s="123"/>
      <c r="PDS111" s="123"/>
      <c r="PDT111" s="123"/>
      <c r="PDU111" s="123"/>
      <c r="PDV111" s="123"/>
      <c r="PDW111" s="123"/>
      <c r="PDX111" s="123"/>
      <c r="PDY111" s="123"/>
      <c r="PDZ111" s="123"/>
      <c r="PEA111" s="123"/>
      <c r="PEB111" s="123"/>
      <c r="PEC111" s="123"/>
      <c r="PED111" s="123"/>
      <c r="PEE111" s="123"/>
      <c r="PEF111" s="123"/>
      <c r="PEG111" s="123"/>
      <c r="PEH111" s="123"/>
      <c r="PEI111" s="123"/>
      <c r="PEJ111" s="123"/>
      <c r="PEK111" s="123"/>
      <c r="PEL111" s="123"/>
      <c r="PEM111" s="123"/>
      <c r="PEN111" s="123"/>
      <c r="PEO111" s="123"/>
      <c r="PEP111" s="123"/>
      <c r="PEQ111" s="123"/>
      <c r="PER111" s="123"/>
      <c r="PES111" s="123"/>
      <c r="PET111" s="123"/>
      <c r="PEU111" s="123"/>
      <c r="PEV111" s="123"/>
      <c r="PEW111" s="123"/>
      <c r="PEX111" s="123"/>
      <c r="PEY111" s="123"/>
      <c r="PEZ111" s="123"/>
      <c r="PFA111" s="123"/>
      <c r="PFB111" s="123"/>
      <c r="PFC111" s="123"/>
      <c r="PFD111" s="123"/>
      <c r="PFE111" s="123"/>
      <c r="PFF111" s="123"/>
      <c r="PFG111" s="123"/>
      <c r="PFH111" s="123"/>
      <c r="PFI111" s="123"/>
      <c r="PFJ111" s="123"/>
      <c r="PFK111" s="123"/>
      <c r="PFL111" s="123"/>
      <c r="PFM111" s="123"/>
      <c r="PFN111" s="123"/>
      <c r="PFO111" s="123"/>
      <c r="PFP111" s="123"/>
      <c r="PFQ111" s="123"/>
      <c r="PFR111" s="123"/>
      <c r="PFS111" s="123"/>
      <c r="PFT111" s="123"/>
      <c r="PFU111" s="123"/>
      <c r="PFV111" s="123"/>
      <c r="PFW111" s="123"/>
      <c r="PFX111" s="123"/>
      <c r="PFY111" s="123"/>
      <c r="PFZ111" s="123"/>
      <c r="PGA111" s="123"/>
      <c r="PGB111" s="123"/>
      <c r="PGC111" s="123"/>
      <c r="PGD111" s="123"/>
      <c r="PGE111" s="123"/>
      <c r="PGF111" s="123"/>
      <c r="PGG111" s="123"/>
      <c r="PGH111" s="123"/>
      <c r="PGI111" s="123"/>
      <c r="PGJ111" s="123"/>
      <c r="PGK111" s="123"/>
      <c r="PGL111" s="123"/>
      <c r="PGM111" s="123"/>
      <c r="PGN111" s="123"/>
      <c r="PGO111" s="123"/>
      <c r="PGP111" s="123"/>
      <c r="PGQ111" s="123"/>
      <c r="PGR111" s="123"/>
      <c r="PGS111" s="123"/>
      <c r="PGT111" s="123"/>
      <c r="PGU111" s="123"/>
      <c r="PGV111" s="123"/>
      <c r="PGW111" s="123"/>
      <c r="PGX111" s="123"/>
      <c r="PGY111" s="123"/>
      <c r="PGZ111" s="123"/>
      <c r="PHA111" s="123"/>
      <c r="PHB111" s="123"/>
      <c r="PHC111" s="123"/>
      <c r="PHD111" s="123"/>
      <c r="PHE111" s="123"/>
      <c r="PHF111" s="123"/>
      <c r="PHG111" s="123"/>
      <c r="PHH111" s="123"/>
      <c r="PHI111" s="123"/>
      <c r="PHJ111" s="123"/>
      <c r="PHK111" s="123"/>
      <c r="PHL111" s="123"/>
      <c r="PHM111" s="123"/>
      <c r="PHN111" s="123"/>
      <c r="PHO111" s="123"/>
      <c r="PHP111" s="123"/>
      <c r="PHQ111" s="123"/>
      <c r="PHR111" s="123"/>
      <c r="PHS111" s="123"/>
      <c r="PHT111" s="123"/>
      <c r="PHU111" s="123"/>
      <c r="PHV111" s="123"/>
      <c r="PHW111" s="123"/>
      <c r="PHX111" s="123"/>
      <c r="PHY111" s="123"/>
      <c r="PHZ111" s="123"/>
      <c r="PIA111" s="123"/>
      <c r="PIB111" s="123"/>
      <c r="PIC111" s="123"/>
      <c r="PID111" s="123"/>
      <c r="PIE111" s="123"/>
      <c r="PIF111" s="123"/>
      <c r="PIG111" s="123"/>
      <c r="PIH111" s="123"/>
      <c r="PII111" s="123"/>
      <c r="PIJ111" s="123"/>
      <c r="PIK111" s="123"/>
      <c r="PIL111" s="123"/>
      <c r="PIM111" s="123"/>
      <c r="PIN111" s="123"/>
      <c r="PIO111" s="123"/>
      <c r="PIP111" s="123"/>
      <c r="PIQ111" s="123"/>
      <c r="PIR111" s="123"/>
      <c r="PIS111" s="123"/>
      <c r="PIT111" s="123"/>
      <c r="PIU111" s="123"/>
      <c r="PIV111" s="123"/>
      <c r="PIW111" s="123"/>
      <c r="PIX111" s="123"/>
      <c r="PIY111" s="123"/>
      <c r="PIZ111" s="123"/>
      <c r="PJA111" s="123"/>
      <c r="PJB111" s="123"/>
      <c r="PJC111" s="123"/>
      <c r="PJD111" s="123"/>
      <c r="PJE111" s="123"/>
      <c r="PJF111" s="123"/>
      <c r="PJG111" s="123"/>
      <c r="PJH111" s="123"/>
      <c r="PJI111" s="123"/>
      <c r="PJJ111" s="123"/>
      <c r="PJK111" s="123"/>
      <c r="PJL111" s="123"/>
      <c r="PJM111" s="123"/>
      <c r="PJN111" s="123"/>
      <c r="PJO111" s="123"/>
      <c r="PJP111" s="123"/>
      <c r="PJQ111" s="123"/>
      <c r="PJR111" s="123"/>
      <c r="PJS111" s="123"/>
      <c r="PJT111" s="123"/>
      <c r="PJU111" s="123"/>
      <c r="PJV111" s="123"/>
      <c r="PJW111" s="123"/>
      <c r="PJX111" s="123"/>
      <c r="PJY111" s="123"/>
      <c r="PJZ111" s="123"/>
      <c r="PKA111" s="123"/>
      <c r="PKB111" s="123"/>
      <c r="PKC111" s="123"/>
      <c r="PKD111" s="123"/>
      <c r="PKE111" s="123"/>
      <c r="PKF111" s="123"/>
      <c r="PKG111" s="123"/>
      <c r="PKH111" s="123"/>
      <c r="PKI111" s="123"/>
      <c r="PKJ111" s="123"/>
      <c r="PKK111" s="123"/>
      <c r="PKL111" s="123"/>
      <c r="PKM111" s="123"/>
      <c r="PKN111" s="123"/>
      <c r="PKO111" s="123"/>
      <c r="PKP111" s="123"/>
      <c r="PKQ111" s="123"/>
      <c r="PKR111" s="123"/>
      <c r="PKS111" s="123"/>
      <c r="PKT111" s="123"/>
      <c r="PKU111" s="123"/>
      <c r="PKV111" s="123"/>
      <c r="PKW111" s="123"/>
      <c r="PKX111" s="123"/>
      <c r="PKY111" s="123"/>
      <c r="PKZ111" s="123"/>
      <c r="PLA111" s="123"/>
      <c r="PLB111" s="123"/>
      <c r="PLC111" s="123"/>
      <c r="PLD111" s="123"/>
      <c r="PLE111" s="123"/>
      <c r="PLF111" s="123"/>
      <c r="PLG111" s="123"/>
      <c r="PLH111" s="123"/>
      <c r="PLI111" s="123"/>
      <c r="PLJ111" s="123"/>
      <c r="PLK111" s="123"/>
      <c r="PLL111" s="123"/>
      <c r="PLM111" s="123"/>
      <c r="PLN111" s="123"/>
      <c r="PLO111" s="123"/>
      <c r="PLP111" s="123"/>
      <c r="PLQ111" s="123"/>
      <c r="PLR111" s="123"/>
      <c r="PLS111" s="123"/>
      <c r="PLT111" s="123"/>
      <c r="PLU111" s="123"/>
      <c r="PLV111" s="123"/>
      <c r="PLW111" s="123"/>
      <c r="PLX111" s="123"/>
      <c r="PLY111" s="123"/>
      <c r="PLZ111" s="123"/>
      <c r="PMA111" s="123"/>
      <c r="PMB111" s="123"/>
      <c r="PMC111" s="123"/>
      <c r="PMD111" s="123"/>
      <c r="PME111" s="123"/>
      <c r="PMF111" s="123"/>
      <c r="PMG111" s="123"/>
      <c r="PMH111" s="123"/>
      <c r="PMI111" s="123"/>
      <c r="PMJ111" s="123"/>
      <c r="PMK111" s="123"/>
      <c r="PML111" s="123"/>
      <c r="PMM111" s="123"/>
      <c r="PMN111" s="123"/>
      <c r="PMO111" s="123"/>
      <c r="PMP111" s="123"/>
      <c r="PMQ111" s="123"/>
      <c r="PMR111" s="123"/>
      <c r="PMS111" s="123"/>
      <c r="PMT111" s="123"/>
      <c r="PMU111" s="123"/>
      <c r="PMV111" s="123"/>
      <c r="PMW111" s="123"/>
      <c r="PMX111" s="123"/>
      <c r="PMY111" s="123"/>
      <c r="PMZ111" s="123"/>
      <c r="PNA111" s="123"/>
      <c r="PNB111" s="123"/>
      <c r="PNC111" s="123"/>
      <c r="PND111" s="123"/>
      <c r="PNE111" s="123"/>
      <c r="PNF111" s="123"/>
      <c r="PNG111" s="123"/>
      <c r="PNH111" s="123"/>
      <c r="PNI111" s="123"/>
      <c r="PNJ111" s="123"/>
      <c r="PNK111" s="123"/>
      <c r="PNL111" s="123"/>
      <c r="PNM111" s="123"/>
      <c r="PNN111" s="123"/>
      <c r="PNO111" s="123"/>
      <c r="PNP111" s="123"/>
      <c r="PNQ111" s="123"/>
      <c r="PNR111" s="123"/>
      <c r="PNS111" s="123"/>
      <c r="PNT111" s="123"/>
      <c r="PNU111" s="123"/>
      <c r="PNV111" s="123"/>
      <c r="PNW111" s="123"/>
      <c r="PNX111" s="123"/>
      <c r="PNY111" s="123"/>
      <c r="PNZ111" s="123"/>
      <c r="POA111" s="123"/>
      <c r="POB111" s="123"/>
      <c r="POC111" s="123"/>
      <c r="POD111" s="123"/>
      <c r="POE111" s="123"/>
      <c r="POF111" s="123"/>
      <c r="POG111" s="123"/>
      <c r="POH111" s="123"/>
      <c r="POI111" s="123"/>
      <c r="POJ111" s="123"/>
      <c r="POK111" s="123"/>
      <c r="POL111" s="123"/>
      <c r="POM111" s="123"/>
      <c r="PON111" s="123"/>
      <c r="POO111" s="123"/>
      <c r="POP111" s="123"/>
      <c r="POQ111" s="123"/>
      <c r="POR111" s="123"/>
      <c r="POS111" s="123"/>
      <c r="POT111" s="123"/>
      <c r="POU111" s="123"/>
      <c r="POV111" s="123"/>
      <c r="POW111" s="123"/>
      <c r="POX111" s="123"/>
      <c r="POY111" s="123"/>
      <c r="POZ111" s="123"/>
      <c r="PPA111" s="123"/>
      <c r="PPB111" s="123"/>
      <c r="PPC111" s="123"/>
      <c r="PPD111" s="123"/>
      <c r="PPE111" s="123"/>
      <c r="PPF111" s="123"/>
      <c r="PPG111" s="123"/>
      <c r="PPH111" s="123"/>
      <c r="PPI111" s="123"/>
      <c r="PPJ111" s="123"/>
      <c r="PPK111" s="123"/>
      <c r="PPL111" s="123"/>
      <c r="PPM111" s="123"/>
      <c r="PPN111" s="123"/>
      <c r="PPO111" s="123"/>
      <c r="PPP111" s="123"/>
      <c r="PPQ111" s="123"/>
      <c r="PPR111" s="123"/>
      <c r="PPS111" s="123"/>
      <c r="PPT111" s="123"/>
      <c r="PPU111" s="123"/>
      <c r="PPV111" s="123"/>
      <c r="PPW111" s="123"/>
      <c r="PPX111" s="123"/>
      <c r="PPY111" s="123"/>
      <c r="PPZ111" s="123"/>
      <c r="PQA111" s="123"/>
      <c r="PQB111" s="123"/>
      <c r="PQC111" s="123"/>
      <c r="PQD111" s="123"/>
      <c r="PQE111" s="123"/>
      <c r="PQF111" s="123"/>
      <c r="PQG111" s="123"/>
      <c r="PQH111" s="123"/>
      <c r="PQI111" s="123"/>
      <c r="PQJ111" s="123"/>
      <c r="PQK111" s="123"/>
      <c r="PQL111" s="123"/>
      <c r="PQM111" s="123"/>
      <c r="PQN111" s="123"/>
      <c r="PQO111" s="123"/>
      <c r="PQP111" s="123"/>
      <c r="PQQ111" s="123"/>
      <c r="PQR111" s="123"/>
      <c r="PQS111" s="123"/>
      <c r="PQT111" s="123"/>
      <c r="PQU111" s="123"/>
      <c r="PQV111" s="123"/>
      <c r="PQW111" s="123"/>
      <c r="PQX111" s="123"/>
      <c r="PQY111" s="123"/>
      <c r="PQZ111" s="123"/>
      <c r="PRA111" s="123"/>
      <c r="PRB111" s="123"/>
      <c r="PRC111" s="123"/>
      <c r="PRD111" s="123"/>
      <c r="PRE111" s="123"/>
      <c r="PRF111" s="123"/>
      <c r="PRG111" s="123"/>
      <c r="PRH111" s="123"/>
      <c r="PRI111" s="123"/>
      <c r="PRJ111" s="123"/>
      <c r="PRK111" s="123"/>
      <c r="PRL111" s="123"/>
      <c r="PRM111" s="123"/>
      <c r="PRN111" s="123"/>
      <c r="PRO111" s="123"/>
      <c r="PRP111" s="123"/>
      <c r="PRQ111" s="123"/>
      <c r="PRR111" s="123"/>
      <c r="PRS111" s="123"/>
      <c r="PRT111" s="123"/>
      <c r="PRU111" s="123"/>
      <c r="PRV111" s="123"/>
      <c r="PRW111" s="123"/>
      <c r="PRX111" s="123"/>
      <c r="PRY111" s="123"/>
      <c r="PRZ111" s="123"/>
      <c r="PSA111" s="123"/>
      <c r="PSB111" s="123"/>
      <c r="PSC111" s="123"/>
      <c r="PSD111" s="123"/>
      <c r="PSE111" s="123"/>
      <c r="PSF111" s="123"/>
      <c r="PSG111" s="123"/>
      <c r="PSH111" s="123"/>
      <c r="PSI111" s="123"/>
      <c r="PSJ111" s="123"/>
      <c r="PSK111" s="123"/>
      <c r="PSL111" s="123"/>
      <c r="PSM111" s="123"/>
      <c r="PSN111" s="123"/>
      <c r="PSO111" s="123"/>
      <c r="PSP111" s="123"/>
      <c r="PSQ111" s="123"/>
      <c r="PSR111" s="123"/>
      <c r="PSS111" s="123"/>
      <c r="PST111" s="123"/>
      <c r="PSU111" s="123"/>
      <c r="PSV111" s="123"/>
      <c r="PSW111" s="123"/>
      <c r="PSX111" s="123"/>
      <c r="PSY111" s="123"/>
      <c r="PSZ111" s="123"/>
      <c r="PTA111" s="123"/>
      <c r="PTB111" s="123"/>
      <c r="PTC111" s="123"/>
      <c r="PTD111" s="123"/>
      <c r="PTE111" s="123"/>
      <c r="PTF111" s="123"/>
      <c r="PTG111" s="123"/>
      <c r="PTH111" s="123"/>
      <c r="PTI111" s="123"/>
      <c r="PTJ111" s="123"/>
      <c r="PTK111" s="123"/>
      <c r="PTL111" s="123"/>
      <c r="PTM111" s="123"/>
      <c r="PTN111" s="123"/>
      <c r="PTO111" s="123"/>
      <c r="PTP111" s="123"/>
      <c r="PTQ111" s="123"/>
      <c r="PTR111" s="123"/>
      <c r="PTS111" s="123"/>
      <c r="PTT111" s="123"/>
      <c r="PTU111" s="123"/>
      <c r="PTV111" s="123"/>
      <c r="PTW111" s="123"/>
      <c r="PTX111" s="123"/>
      <c r="PTY111" s="123"/>
      <c r="PTZ111" s="123"/>
      <c r="PUA111" s="123"/>
      <c r="PUB111" s="123"/>
      <c r="PUC111" s="123"/>
      <c r="PUD111" s="123"/>
      <c r="PUE111" s="123"/>
      <c r="PUF111" s="123"/>
      <c r="PUG111" s="123"/>
      <c r="PUH111" s="123"/>
      <c r="PUI111" s="123"/>
      <c r="PUJ111" s="123"/>
      <c r="PUK111" s="123"/>
      <c r="PUL111" s="123"/>
      <c r="PUM111" s="123"/>
      <c r="PUN111" s="123"/>
      <c r="PUO111" s="123"/>
      <c r="PUP111" s="123"/>
      <c r="PUQ111" s="123"/>
      <c r="PUR111" s="123"/>
      <c r="PUS111" s="123"/>
      <c r="PUT111" s="123"/>
      <c r="PUU111" s="123"/>
      <c r="PUV111" s="123"/>
      <c r="PUW111" s="123"/>
      <c r="PUX111" s="123"/>
      <c r="PUY111" s="123"/>
      <c r="PUZ111" s="123"/>
      <c r="PVA111" s="123"/>
      <c r="PVB111" s="123"/>
      <c r="PVC111" s="123"/>
      <c r="PVD111" s="123"/>
      <c r="PVE111" s="123"/>
      <c r="PVF111" s="123"/>
      <c r="PVG111" s="123"/>
      <c r="PVH111" s="123"/>
      <c r="PVI111" s="123"/>
      <c r="PVJ111" s="123"/>
      <c r="PVK111" s="123"/>
      <c r="PVL111" s="123"/>
      <c r="PVM111" s="123"/>
      <c r="PVN111" s="123"/>
      <c r="PVO111" s="123"/>
      <c r="PVP111" s="123"/>
      <c r="PVQ111" s="123"/>
      <c r="PVR111" s="123"/>
      <c r="PVS111" s="123"/>
      <c r="PVT111" s="123"/>
      <c r="PVU111" s="123"/>
      <c r="PVV111" s="123"/>
      <c r="PVW111" s="123"/>
      <c r="PVX111" s="123"/>
      <c r="PVY111" s="123"/>
      <c r="PVZ111" s="123"/>
      <c r="PWA111" s="123"/>
      <c r="PWB111" s="123"/>
      <c r="PWC111" s="123"/>
      <c r="PWD111" s="123"/>
      <c r="PWE111" s="123"/>
      <c r="PWF111" s="123"/>
      <c r="PWG111" s="123"/>
      <c r="PWH111" s="123"/>
      <c r="PWI111" s="123"/>
      <c r="PWJ111" s="123"/>
      <c r="PWK111" s="123"/>
      <c r="PWL111" s="123"/>
      <c r="PWM111" s="123"/>
      <c r="PWN111" s="123"/>
      <c r="PWO111" s="123"/>
      <c r="PWP111" s="123"/>
      <c r="PWQ111" s="123"/>
      <c r="PWR111" s="123"/>
      <c r="PWS111" s="123"/>
      <c r="PWT111" s="123"/>
      <c r="PWU111" s="123"/>
      <c r="PWV111" s="123"/>
      <c r="PWW111" s="123"/>
      <c r="PWX111" s="123"/>
      <c r="PWY111" s="123"/>
      <c r="PWZ111" s="123"/>
      <c r="PXA111" s="123"/>
      <c r="PXB111" s="123"/>
      <c r="PXC111" s="123"/>
      <c r="PXD111" s="123"/>
      <c r="PXE111" s="123"/>
      <c r="PXF111" s="123"/>
      <c r="PXG111" s="123"/>
      <c r="PXH111" s="123"/>
      <c r="PXI111" s="123"/>
      <c r="PXJ111" s="123"/>
      <c r="PXK111" s="123"/>
      <c r="PXL111" s="123"/>
      <c r="PXM111" s="123"/>
      <c r="PXN111" s="123"/>
      <c r="PXO111" s="123"/>
      <c r="PXP111" s="123"/>
      <c r="PXQ111" s="123"/>
      <c r="PXR111" s="123"/>
      <c r="PXS111" s="123"/>
      <c r="PXT111" s="123"/>
      <c r="PXU111" s="123"/>
      <c r="PXV111" s="123"/>
      <c r="PXW111" s="123"/>
      <c r="PXX111" s="123"/>
      <c r="PXY111" s="123"/>
      <c r="PXZ111" s="123"/>
      <c r="PYA111" s="123"/>
      <c r="PYB111" s="123"/>
      <c r="PYC111" s="123"/>
      <c r="PYD111" s="123"/>
      <c r="PYE111" s="123"/>
      <c r="PYF111" s="123"/>
      <c r="PYG111" s="123"/>
      <c r="PYH111" s="123"/>
      <c r="PYI111" s="123"/>
      <c r="PYJ111" s="123"/>
      <c r="PYK111" s="123"/>
      <c r="PYL111" s="123"/>
      <c r="PYM111" s="123"/>
      <c r="PYN111" s="123"/>
      <c r="PYO111" s="123"/>
      <c r="PYP111" s="123"/>
      <c r="PYQ111" s="123"/>
      <c r="PYR111" s="123"/>
      <c r="PYS111" s="123"/>
      <c r="PYT111" s="123"/>
      <c r="PYU111" s="123"/>
      <c r="PYV111" s="123"/>
      <c r="PYW111" s="123"/>
      <c r="PYX111" s="123"/>
      <c r="PYY111" s="123"/>
      <c r="PYZ111" s="123"/>
      <c r="PZA111" s="123"/>
      <c r="PZB111" s="123"/>
      <c r="PZC111" s="123"/>
      <c r="PZD111" s="123"/>
      <c r="PZE111" s="123"/>
      <c r="PZF111" s="123"/>
      <c r="PZG111" s="123"/>
      <c r="PZH111" s="123"/>
      <c r="PZI111" s="123"/>
      <c r="PZJ111" s="123"/>
      <c r="PZK111" s="123"/>
      <c r="PZL111" s="123"/>
      <c r="PZM111" s="123"/>
      <c r="PZN111" s="123"/>
      <c r="PZO111" s="123"/>
      <c r="PZP111" s="123"/>
      <c r="PZQ111" s="123"/>
      <c r="PZR111" s="123"/>
      <c r="PZS111" s="123"/>
      <c r="PZT111" s="123"/>
      <c r="PZU111" s="123"/>
      <c r="PZV111" s="123"/>
      <c r="PZW111" s="123"/>
      <c r="PZX111" s="123"/>
      <c r="PZY111" s="123"/>
      <c r="PZZ111" s="123"/>
      <c r="QAA111" s="123"/>
      <c r="QAB111" s="123"/>
      <c r="QAC111" s="123"/>
      <c r="QAD111" s="123"/>
      <c r="QAE111" s="123"/>
      <c r="QAF111" s="123"/>
      <c r="QAG111" s="123"/>
      <c r="QAH111" s="123"/>
      <c r="QAI111" s="123"/>
      <c r="QAJ111" s="123"/>
      <c r="QAK111" s="123"/>
      <c r="QAL111" s="123"/>
      <c r="QAM111" s="123"/>
      <c r="QAN111" s="123"/>
      <c r="QAO111" s="123"/>
      <c r="QAP111" s="123"/>
      <c r="QAQ111" s="123"/>
      <c r="QAR111" s="123"/>
      <c r="QAS111" s="123"/>
      <c r="QAT111" s="123"/>
      <c r="QAU111" s="123"/>
      <c r="QAV111" s="123"/>
      <c r="QAW111" s="123"/>
      <c r="QAX111" s="123"/>
      <c r="QAY111" s="123"/>
      <c r="QAZ111" s="123"/>
      <c r="QBA111" s="123"/>
      <c r="QBB111" s="123"/>
      <c r="QBC111" s="123"/>
      <c r="QBD111" s="123"/>
      <c r="QBE111" s="123"/>
      <c r="QBF111" s="123"/>
      <c r="QBG111" s="123"/>
      <c r="QBH111" s="123"/>
      <c r="QBI111" s="123"/>
      <c r="QBJ111" s="123"/>
      <c r="QBK111" s="123"/>
      <c r="QBL111" s="123"/>
      <c r="QBM111" s="123"/>
      <c r="QBN111" s="123"/>
      <c r="QBO111" s="123"/>
      <c r="QBP111" s="123"/>
      <c r="QBQ111" s="123"/>
      <c r="QBR111" s="123"/>
      <c r="QBS111" s="123"/>
      <c r="QBT111" s="123"/>
      <c r="QBU111" s="123"/>
      <c r="QBV111" s="123"/>
      <c r="QBW111" s="123"/>
      <c r="QBX111" s="123"/>
      <c r="QBY111" s="123"/>
      <c r="QBZ111" s="123"/>
      <c r="QCA111" s="123"/>
      <c r="QCB111" s="123"/>
      <c r="QCC111" s="123"/>
      <c r="QCD111" s="123"/>
      <c r="QCE111" s="123"/>
      <c r="QCF111" s="123"/>
      <c r="QCG111" s="123"/>
      <c r="QCH111" s="123"/>
      <c r="QCI111" s="123"/>
      <c r="QCJ111" s="123"/>
      <c r="QCK111" s="123"/>
      <c r="QCL111" s="123"/>
      <c r="QCM111" s="123"/>
      <c r="QCN111" s="123"/>
      <c r="QCO111" s="123"/>
      <c r="QCP111" s="123"/>
      <c r="QCQ111" s="123"/>
      <c r="QCR111" s="123"/>
      <c r="QCS111" s="123"/>
      <c r="QCT111" s="123"/>
      <c r="QCU111" s="123"/>
      <c r="QCV111" s="123"/>
      <c r="QCW111" s="123"/>
      <c r="QCX111" s="123"/>
      <c r="QCY111" s="123"/>
      <c r="QCZ111" s="123"/>
      <c r="QDA111" s="123"/>
      <c r="QDB111" s="123"/>
      <c r="QDC111" s="123"/>
      <c r="QDD111" s="123"/>
      <c r="QDE111" s="123"/>
      <c r="QDF111" s="123"/>
      <c r="QDG111" s="123"/>
      <c r="QDH111" s="123"/>
      <c r="QDI111" s="123"/>
      <c r="QDJ111" s="123"/>
      <c r="QDK111" s="123"/>
      <c r="QDL111" s="123"/>
      <c r="QDM111" s="123"/>
      <c r="QDN111" s="123"/>
      <c r="QDO111" s="123"/>
      <c r="QDP111" s="123"/>
      <c r="QDQ111" s="123"/>
      <c r="QDR111" s="123"/>
      <c r="QDS111" s="123"/>
      <c r="QDT111" s="123"/>
      <c r="QDU111" s="123"/>
      <c r="QDV111" s="123"/>
      <c r="QDW111" s="123"/>
      <c r="QDX111" s="123"/>
      <c r="QDY111" s="123"/>
      <c r="QDZ111" s="123"/>
      <c r="QEA111" s="123"/>
      <c r="QEB111" s="123"/>
      <c r="QEC111" s="123"/>
      <c r="QED111" s="123"/>
      <c r="QEE111" s="123"/>
      <c r="QEF111" s="123"/>
      <c r="QEG111" s="123"/>
      <c r="QEH111" s="123"/>
      <c r="QEI111" s="123"/>
      <c r="QEJ111" s="123"/>
      <c r="QEK111" s="123"/>
      <c r="QEL111" s="123"/>
      <c r="QEM111" s="123"/>
      <c r="QEN111" s="123"/>
      <c r="QEO111" s="123"/>
      <c r="QEP111" s="123"/>
      <c r="QEQ111" s="123"/>
      <c r="QER111" s="123"/>
      <c r="QES111" s="123"/>
      <c r="QET111" s="123"/>
      <c r="QEU111" s="123"/>
      <c r="QEV111" s="123"/>
      <c r="QEW111" s="123"/>
      <c r="QEX111" s="123"/>
      <c r="QEY111" s="123"/>
      <c r="QEZ111" s="123"/>
      <c r="QFA111" s="123"/>
      <c r="QFB111" s="123"/>
      <c r="QFC111" s="123"/>
      <c r="QFD111" s="123"/>
      <c r="QFE111" s="123"/>
      <c r="QFF111" s="123"/>
      <c r="QFG111" s="123"/>
      <c r="QFH111" s="123"/>
      <c r="QFI111" s="123"/>
      <c r="QFJ111" s="123"/>
      <c r="QFK111" s="123"/>
      <c r="QFL111" s="123"/>
      <c r="QFM111" s="123"/>
      <c r="QFN111" s="123"/>
      <c r="QFO111" s="123"/>
      <c r="QFP111" s="123"/>
      <c r="QFQ111" s="123"/>
      <c r="QFR111" s="123"/>
      <c r="QFS111" s="123"/>
      <c r="QFT111" s="123"/>
      <c r="QFU111" s="123"/>
      <c r="QFV111" s="123"/>
      <c r="QFW111" s="123"/>
      <c r="QFX111" s="123"/>
      <c r="QFY111" s="123"/>
      <c r="QFZ111" s="123"/>
      <c r="QGA111" s="123"/>
      <c r="QGB111" s="123"/>
      <c r="QGC111" s="123"/>
      <c r="QGD111" s="123"/>
      <c r="QGE111" s="123"/>
      <c r="QGF111" s="123"/>
      <c r="QGG111" s="123"/>
      <c r="QGH111" s="123"/>
      <c r="QGI111" s="123"/>
      <c r="QGJ111" s="123"/>
      <c r="QGK111" s="123"/>
      <c r="QGL111" s="123"/>
      <c r="QGM111" s="123"/>
      <c r="QGN111" s="123"/>
      <c r="QGO111" s="123"/>
      <c r="QGP111" s="123"/>
      <c r="QGQ111" s="123"/>
      <c r="QGR111" s="123"/>
      <c r="QGS111" s="123"/>
      <c r="QGT111" s="123"/>
      <c r="QGU111" s="123"/>
      <c r="QGV111" s="123"/>
      <c r="QGW111" s="123"/>
      <c r="QGX111" s="123"/>
      <c r="QGY111" s="123"/>
      <c r="QGZ111" s="123"/>
      <c r="QHA111" s="123"/>
      <c r="QHB111" s="123"/>
      <c r="QHC111" s="123"/>
      <c r="QHD111" s="123"/>
      <c r="QHE111" s="123"/>
      <c r="QHF111" s="123"/>
      <c r="QHG111" s="123"/>
      <c r="QHH111" s="123"/>
      <c r="QHI111" s="123"/>
      <c r="QHJ111" s="123"/>
      <c r="QHK111" s="123"/>
      <c r="QHL111" s="123"/>
      <c r="QHM111" s="123"/>
      <c r="QHN111" s="123"/>
      <c r="QHO111" s="123"/>
      <c r="QHP111" s="123"/>
      <c r="QHQ111" s="123"/>
      <c r="QHR111" s="123"/>
      <c r="QHS111" s="123"/>
      <c r="QHT111" s="123"/>
      <c r="QHU111" s="123"/>
      <c r="QHV111" s="123"/>
      <c r="QHW111" s="123"/>
      <c r="QHX111" s="123"/>
      <c r="QHY111" s="123"/>
      <c r="QHZ111" s="123"/>
      <c r="QIA111" s="123"/>
      <c r="QIB111" s="123"/>
      <c r="QIC111" s="123"/>
      <c r="QID111" s="123"/>
      <c r="QIE111" s="123"/>
      <c r="QIF111" s="123"/>
      <c r="QIG111" s="123"/>
      <c r="QIH111" s="123"/>
      <c r="QII111" s="123"/>
      <c r="QIJ111" s="123"/>
      <c r="QIK111" s="123"/>
      <c r="QIL111" s="123"/>
      <c r="QIM111" s="123"/>
      <c r="QIN111" s="123"/>
      <c r="QIO111" s="123"/>
      <c r="QIP111" s="123"/>
      <c r="QIQ111" s="123"/>
      <c r="QIR111" s="123"/>
      <c r="QIS111" s="123"/>
      <c r="QIT111" s="123"/>
      <c r="QIU111" s="123"/>
      <c r="QIV111" s="123"/>
      <c r="QIW111" s="123"/>
      <c r="QIX111" s="123"/>
      <c r="QIY111" s="123"/>
      <c r="QIZ111" s="123"/>
      <c r="QJA111" s="123"/>
      <c r="QJB111" s="123"/>
      <c r="QJC111" s="123"/>
      <c r="QJD111" s="123"/>
      <c r="QJE111" s="123"/>
      <c r="QJF111" s="123"/>
      <c r="QJG111" s="123"/>
      <c r="QJH111" s="123"/>
      <c r="QJI111" s="123"/>
      <c r="QJJ111" s="123"/>
      <c r="QJK111" s="123"/>
      <c r="QJL111" s="123"/>
      <c r="QJM111" s="123"/>
      <c r="QJN111" s="123"/>
      <c r="QJO111" s="123"/>
      <c r="QJP111" s="123"/>
      <c r="QJQ111" s="123"/>
      <c r="QJR111" s="123"/>
      <c r="QJS111" s="123"/>
      <c r="QJT111" s="123"/>
      <c r="QJU111" s="123"/>
      <c r="QJV111" s="123"/>
      <c r="QJW111" s="123"/>
      <c r="QJX111" s="123"/>
      <c r="QJY111" s="123"/>
      <c r="QJZ111" s="123"/>
      <c r="QKA111" s="123"/>
      <c r="QKB111" s="123"/>
      <c r="QKC111" s="123"/>
      <c r="QKD111" s="123"/>
      <c r="QKE111" s="123"/>
      <c r="QKF111" s="123"/>
      <c r="QKG111" s="123"/>
      <c r="QKH111" s="123"/>
      <c r="QKI111" s="123"/>
      <c r="QKJ111" s="123"/>
      <c r="QKK111" s="123"/>
      <c r="QKL111" s="123"/>
      <c r="QKM111" s="123"/>
      <c r="QKN111" s="123"/>
      <c r="QKO111" s="123"/>
      <c r="QKP111" s="123"/>
      <c r="QKQ111" s="123"/>
      <c r="QKR111" s="123"/>
      <c r="QKS111" s="123"/>
      <c r="QKT111" s="123"/>
      <c r="QKU111" s="123"/>
      <c r="QKV111" s="123"/>
      <c r="QKW111" s="123"/>
      <c r="QKX111" s="123"/>
      <c r="QKY111" s="123"/>
      <c r="QKZ111" s="123"/>
      <c r="QLA111" s="123"/>
      <c r="QLB111" s="123"/>
      <c r="QLC111" s="123"/>
      <c r="QLD111" s="123"/>
      <c r="QLE111" s="123"/>
      <c r="QLF111" s="123"/>
      <c r="QLG111" s="123"/>
      <c r="QLH111" s="123"/>
      <c r="QLI111" s="123"/>
      <c r="QLJ111" s="123"/>
      <c r="QLK111" s="123"/>
      <c r="QLL111" s="123"/>
      <c r="QLM111" s="123"/>
      <c r="QLN111" s="123"/>
      <c r="QLO111" s="123"/>
      <c r="QLP111" s="123"/>
      <c r="QLQ111" s="123"/>
      <c r="QLR111" s="123"/>
      <c r="QLS111" s="123"/>
      <c r="QLT111" s="123"/>
      <c r="QLU111" s="123"/>
      <c r="QLV111" s="123"/>
      <c r="QLW111" s="123"/>
      <c r="QLX111" s="123"/>
      <c r="QLY111" s="123"/>
      <c r="QLZ111" s="123"/>
      <c r="QMA111" s="123"/>
      <c r="QMB111" s="123"/>
      <c r="QMC111" s="123"/>
      <c r="QMD111" s="123"/>
      <c r="QME111" s="123"/>
      <c r="QMF111" s="123"/>
      <c r="QMG111" s="123"/>
      <c r="QMH111" s="123"/>
      <c r="QMI111" s="123"/>
      <c r="QMJ111" s="123"/>
      <c r="QMK111" s="123"/>
      <c r="QML111" s="123"/>
      <c r="QMM111" s="123"/>
      <c r="QMN111" s="123"/>
      <c r="QMO111" s="123"/>
      <c r="QMP111" s="123"/>
      <c r="QMQ111" s="123"/>
      <c r="QMR111" s="123"/>
      <c r="QMS111" s="123"/>
      <c r="QMT111" s="123"/>
      <c r="QMU111" s="123"/>
      <c r="QMV111" s="123"/>
      <c r="QMW111" s="123"/>
      <c r="QMX111" s="123"/>
      <c r="QMY111" s="123"/>
      <c r="QMZ111" s="123"/>
      <c r="QNA111" s="123"/>
      <c r="QNB111" s="123"/>
      <c r="QNC111" s="123"/>
      <c r="QND111" s="123"/>
      <c r="QNE111" s="123"/>
      <c r="QNF111" s="123"/>
      <c r="QNG111" s="123"/>
      <c r="QNH111" s="123"/>
      <c r="QNI111" s="123"/>
      <c r="QNJ111" s="123"/>
      <c r="QNK111" s="123"/>
      <c r="QNL111" s="123"/>
      <c r="QNM111" s="123"/>
      <c r="QNN111" s="123"/>
      <c r="QNO111" s="123"/>
      <c r="QNP111" s="123"/>
      <c r="QNQ111" s="123"/>
      <c r="QNR111" s="123"/>
      <c r="QNS111" s="123"/>
      <c r="QNT111" s="123"/>
      <c r="QNU111" s="123"/>
      <c r="QNV111" s="123"/>
      <c r="QNW111" s="123"/>
      <c r="QNX111" s="123"/>
      <c r="QNY111" s="123"/>
      <c r="QNZ111" s="123"/>
      <c r="QOA111" s="123"/>
      <c r="QOB111" s="123"/>
      <c r="QOC111" s="123"/>
      <c r="QOD111" s="123"/>
      <c r="QOE111" s="123"/>
      <c r="QOF111" s="123"/>
      <c r="QOG111" s="123"/>
      <c r="QOH111" s="123"/>
      <c r="QOI111" s="123"/>
      <c r="QOJ111" s="123"/>
      <c r="QOK111" s="123"/>
      <c r="QOL111" s="123"/>
      <c r="QOM111" s="123"/>
      <c r="QON111" s="123"/>
      <c r="QOO111" s="123"/>
      <c r="QOP111" s="123"/>
      <c r="QOQ111" s="123"/>
      <c r="QOR111" s="123"/>
      <c r="QOS111" s="123"/>
      <c r="QOT111" s="123"/>
      <c r="QOU111" s="123"/>
      <c r="QOV111" s="123"/>
      <c r="QOW111" s="123"/>
      <c r="QOX111" s="123"/>
      <c r="QOY111" s="123"/>
      <c r="QOZ111" s="123"/>
      <c r="QPA111" s="123"/>
      <c r="QPB111" s="123"/>
      <c r="QPC111" s="123"/>
      <c r="QPD111" s="123"/>
      <c r="QPE111" s="123"/>
      <c r="QPF111" s="123"/>
      <c r="QPG111" s="123"/>
      <c r="QPH111" s="123"/>
      <c r="QPI111" s="123"/>
      <c r="QPJ111" s="123"/>
      <c r="QPK111" s="123"/>
      <c r="QPL111" s="123"/>
      <c r="QPM111" s="123"/>
      <c r="QPN111" s="123"/>
      <c r="QPO111" s="123"/>
      <c r="QPP111" s="123"/>
      <c r="QPQ111" s="123"/>
      <c r="QPR111" s="123"/>
      <c r="QPS111" s="123"/>
      <c r="QPT111" s="123"/>
      <c r="QPU111" s="123"/>
      <c r="QPV111" s="123"/>
      <c r="QPW111" s="123"/>
      <c r="QPX111" s="123"/>
      <c r="QPY111" s="123"/>
      <c r="QPZ111" s="123"/>
      <c r="QQA111" s="123"/>
      <c r="QQB111" s="123"/>
      <c r="QQC111" s="123"/>
      <c r="QQD111" s="123"/>
      <c r="QQE111" s="123"/>
      <c r="QQF111" s="123"/>
      <c r="QQG111" s="123"/>
      <c r="QQH111" s="123"/>
      <c r="QQI111" s="123"/>
      <c r="QQJ111" s="123"/>
      <c r="QQK111" s="123"/>
      <c r="QQL111" s="123"/>
      <c r="QQM111" s="123"/>
      <c r="QQN111" s="123"/>
      <c r="QQO111" s="123"/>
      <c r="QQP111" s="123"/>
      <c r="QQQ111" s="123"/>
      <c r="QQR111" s="123"/>
      <c r="QQS111" s="123"/>
      <c r="QQT111" s="123"/>
      <c r="QQU111" s="123"/>
      <c r="QQV111" s="123"/>
      <c r="QQW111" s="123"/>
      <c r="QQX111" s="123"/>
      <c r="QQY111" s="123"/>
      <c r="QQZ111" s="123"/>
      <c r="QRA111" s="123"/>
      <c r="QRB111" s="123"/>
      <c r="QRC111" s="123"/>
      <c r="QRD111" s="123"/>
      <c r="QRE111" s="123"/>
      <c r="QRF111" s="123"/>
      <c r="QRG111" s="123"/>
      <c r="QRH111" s="123"/>
      <c r="QRI111" s="123"/>
      <c r="QRJ111" s="123"/>
      <c r="QRK111" s="123"/>
      <c r="QRL111" s="123"/>
      <c r="QRM111" s="123"/>
      <c r="QRN111" s="123"/>
      <c r="QRO111" s="123"/>
      <c r="QRP111" s="123"/>
      <c r="QRQ111" s="123"/>
      <c r="QRR111" s="123"/>
      <c r="QRS111" s="123"/>
      <c r="QRT111" s="123"/>
      <c r="QRU111" s="123"/>
      <c r="QRV111" s="123"/>
      <c r="QRW111" s="123"/>
      <c r="QRX111" s="123"/>
      <c r="QRY111" s="123"/>
      <c r="QRZ111" s="123"/>
      <c r="QSA111" s="123"/>
      <c r="QSB111" s="123"/>
      <c r="QSC111" s="123"/>
      <c r="QSD111" s="123"/>
      <c r="QSE111" s="123"/>
      <c r="QSF111" s="123"/>
      <c r="QSG111" s="123"/>
      <c r="QSH111" s="123"/>
      <c r="QSI111" s="123"/>
      <c r="QSJ111" s="123"/>
      <c r="QSK111" s="123"/>
      <c r="QSL111" s="123"/>
      <c r="QSM111" s="123"/>
      <c r="QSN111" s="123"/>
      <c r="QSO111" s="123"/>
      <c r="QSP111" s="123"/>
      <c r="QSQ111" s="123"/>
      <c r="QSR111" s="123"/>
      <c r="QSS111" s="123"/>
      <c r="QST111" s="123"/>
      <c r="QSU111" s="123"/>
      <c r="QSV111" s="123"/>
      <c r="QSW111" s="123"/>
      <c r="QSX111" s="123"/>
      <c r="QSY111" s="123"/>
      <c r="QSZ111" s="123"/>
      <c r="QTA111" s="123"/>
      <c r="QTB111" s="123"/>
      <c r="QTC111" s="123"/>
      <c r="QTD111" s="123"/>
      <c r="QTE111" s="123"/>
      <c r="QTF111" s="123"/>
      <c r="QTG111" s="123"/>
      <c r="QTH111" s="123"/>
      <c r="QTI111" s="123"/>
      <c r="QTJ111" s="123"/>
      <c r="QTK111" s="123"/>
      <c r="QTL111" s="123"/>
      <c r="QTM111" s="123"/>
      <c r="QTN111" s="123"/>
      <c r="QTO111" s="123"/>
      <c r="QTP111" s="123"/>
      <c r="QTQ111" s="123"/>
      <c r="QTR111" s="123"/>
      <c r="QTS111" s="123"/>
      <c r="QTT111" s="123"/>
      <c r="QTU111" s="123"/>
      <c r="QTV111" s="123"/>
      <c r="QTW111" s="123"/>
      <c r="QTX111" s="123"/>
      <c r="QTY111" s="123"/>
      <c r="QTZ111" s="123"/>
      <c r="QUA111" s="123"/>
      <c r="QUB111" s="123"/>
      <c r="QUC111" s="123"/>
      <c r="QUD111" s="123"/>
      <c r="QUE111" s="123"/>
      <c r="QUF111" s="123"/>
      <c r="QUG111" s="123"/>
      <c r="QUH111" s="123"/>
      <c r="QUI111" s="123"/>
      <c r="QUJ111" s="123"/>
      <c r="QUK111" s="123"/>
      <c r="QUL111" s="123"/>
      <c r="QUM111" s="123"/>
      <c r="QUN111" s="123"/>
      <c r="QUO111" s="123"/>
      <c r="QUP111" s="123"/>
      <c r="QUQ111" s="123"/>
      <c r="QUR111" s="123"/>
      <c r="QUS111" s="123"/>
      <c r="QUT111" s="123"/>
      <c r="QUU111" s="123"/>
      <c r="QUV111" s="123"/>
      <c r="QUW111" s="123"/>
      <c r="QUX111" s="123"/>
      <c r="QUY111" s="123"/>
      <c r="QUZ111" s="123"/>
      <c r="QVA111" s="123"/>
      <c r="QVB111" s="123"/>
      <c r="QVC111" s="123"/>
      <c r="QVD111" s="123"/>
      <c r="QVE111" s="123"/>
      <c r="QVF111" s="123"/>
      <c r="QVG111" s="123"/>
      <c r="QVH111" s="123"/>
      <c r="QVI111" s="123"/>
      <c r="QVJ111" s="123"/>
      <c r="QVK111" s="123"/>
      <c r="QVL111" s="123"/>
      <c r="QVM111" s="123"/>
      <c r="QVN111" s="123"/>
      <c r="QVO111" s="123"/>
      <c r="QVP111" s="123"/>
      <c r="QVQ111" s="123"/>
      <c r="QVR111" s="123"/>
      <c r="QVS111" s="123"/>
      <c r="QVT111" s="123"/>
      <c r="QVU111" s="123"/>
      <c r="QVV111" s="123"/>
      <c r="QVW111" s="123"/>
      <c r="QVX111" s="123"/>
      <c r="QVY111" s="123"/>
      <c r="QVZ111" s="123"/>
      <c r="QWA111" s="123"/>
      <c r="QWB111" s="123"/>
      <c r="QWC111" s="123"/>
      <c r="QWD111" s="123"/>
      <c r="QWE111" s="123"/>
      <c r="QWF111" s="123"/>
      <c r="QWG111" s="123"/>
      <c r="QWH111" s="123"/>
      <c r="QWI111" s="123"/>
      <c r="QWJ111" s="123"/>
      <c r="QWK111" s="123"/>
      <c r="QWL111" s="123"/>
      <c r="QWM111" s="123"/>
      <c r="QWN111" s="123"/>
      <c r="QWO111" s="123"/>
      <c r="QWP111" s="123"/>
      <c r="QWQ111" s="123"/>
      <c r="QWR111" s="123"/>
      <c r="QWS111" s="123"/>
      <c r="QWT111" s="123"/>
      <c r="QWU111" s="123"/>
      <c r="QWV111" s="123"/>
      <c r="QWW111" s="123"/>
      <c r="QWX111" s="123"/>
      <c r="QWY111" s="123"/>
      <c r="QWZ111" s="123"/>
      <c r="QXA111" s="123"/>
      <c r="QXB111" s="123"/>
      <c r="QXC111" s="123"/>
      <c r="QXD111" s="123"/>
      <c r="QXE111" s="123"/>
      <c r="QXF111" s="123"/>
      <c r="QXG111" s="123"/>
      <c r="QXH111" s="123"/>
      <c r="QXI111" s="123"/>
      <c r="QXJ111" s="123"/>
      <c r="QXK111" s="123"/>
      <c r="QXL111" s="123"/>
      <c r="QXM111" s="123"/>
      <c r="QXN111" s="123"/>
      <c r="QXO111" s="123"/>
      <c r="QXP111" s="123"/>
      <c r="QXQ111" s="123"/>
      <c r="QXR111" s="123"/>
      <c r="QXS111" s="123"/>
      <c r="QXT111" s="123"/>
      <c r="QXU111" s="123"/>
      <c r="QXV111" s="123"/>
      <c r="QXW111" s="123"/>
      <c r="QXX111" s="123"/>
      <c r="QXY111" s="123"/>
      <c r="QXZ111" s="123"/>
      <c r="QYA111" s="123"/>
      <c r="QYB111" s="123"/>
      <c r="QYC111" s="123"/>
      <c r="QYD111" s="123"/>
      <c r="QYE111" s="123"/>
      <c r="QYF111" s="123"/>
      <c r="QYG111" s="123"/>
      <c r="QYH111" s="123"/>
      <c r="QYI111" s="123"/>
      <c r="QYJ111" s="123"/>
      <c r="QYK111" s="123"/>
      <c r="QYL111" s="123"/>
      <c r="QYM111" s="123"/>
      <c r="QYN111" s="123"/>
      <c r="QYO111" s="123"/>
      <c r="QYP111" s="123"/>
      <c r="QYQ111" s="123"/>
      <c r="QYR111" s="123"/>
      <c r="QYS111" s="123"/>
      <c r="QYT111" s="123"/>
      <c r="QYU111" s="123"/>
      <c r="QYV111" s="123"/>
      <c r="QYW111" s="123"/>
      <c r="QYX111" s="123"/>
      <c r="QYY111" s="123"/>
      <c r="QYZ111" s="123"/>
      <c r="QZA111" s="123"/>
      <c r="QZB111" s="123"/>
      <c r="QZC111" s="123"/>
      <c r="QZD111" s="123"/>
      <c r="QZE111" s="123"/>
      <c r="QZF111" s="123"/>
      <c r="QZG111" s="123"/>
      <c r="QZH111" s="123"/>
      <c r="QZI111" s="123"/>
      <c r="QZJ111" s="123"/>
      <c r="QZK111" s="123"/>
      <c r="QZL111" s="123"/>
      <c r="QZM111" s="123"/>
      <c r="QZN111" s="123"/>
      <c r="QZO111" s="123"/>
      <c r="QZP111" s="123"/>
      <c r="QZQ111" s="123"/>
      <c r="QZR111" s="123"/>
      <c r="QZS111" s="123"/>
      <c r="QZT111" s="123"/>
      <c r="QZU111" s="123"/>
      <c r="QZV111" s="123"/>
      <c r="QZW111" s="123"/>
      <c r="QZX111" s="123"/>
      <c r="QZY111" s="123"/>
      <c r="QZZ111" s="123"/>
      <c r="RAA111" s="123"/>
      <c r="RAB111" s="123"/>
      <c r="RAC111" s="123"/>
      <c r="RAD111" s="123"/>
      <c r="RAE111" s="123"/>
      <c r="RAF111" s="123"/>
      <c r="RAG111" s="123"/>
      <c r="RAH111" s="123"/>
      <c r="RAI111" s="123"/>
      <c r="RAJ111" s="123"/>
      <c r="RAK111" s="123"/>
      <c r="RAL111" s="123"/>
      <c r="RAM111" s="123"/>
      <c r="RAN111" s="123"/>
      <c r="RAO111" s="123"/>
      <c r="RAP111" s="123"/>
      <c r="RAQ111" s="123"/>
      <c r="RAR111" s="123"/>
      <c r="RAS111" s="123"/>
      <c r="RAT111" s="123"/>
      <c r="RAU111" s="123"/>
      <c r="RAV111" s="123"/>
      <c r="RAW111" s="123"/>
      <c r="RAX111" s="123"/>
      <c r="RAY111" s="123"/>
      <c r="RAZ111" s="123"/>
      <c r="RBA111" s="123"/>
      <c r="RBB111" s="123"/>
      <c r="RBC111" s="123"/>
      <c r="RBD111" s="123"/>
      <c r="RBE111" s="123"/>
      <c r="RBF111" s="123"/>
      <c r="RBG111" s="123"/>
      <c r="RBH111" s="123"/>
      <c r="RBI111" s="123"/>
      <c r="RBJ111" s="123"/>
      <c r="RBK111" s="123"/>
      <c r="RBL111" s="123"/>
      <c r="RBM111" s="123"/>
      <c r="RBN111" s="123"/>
      <c r="RBO111" s="123"/>
      <c r="RBP111" s="123"/>
      <c r="RBQ111" s="123"/>
      <c r="RBR111" s="123"/>
      <c r="RBS111" s="123"/>
      <c r="RBT111" s="123"/>
      <c r="RBU111" s="123"/>
      <c r="RBV111" s="123"/>
      <c r="RBW111" s="123"/>
      <c r="RBX111" s="123"/>
      <c r="RBY111" s="123"/>
      <c r="RBZ111" s="123"/>
      <c r="RCA111" s="123"/>
      <c r="RCB111" s="123"/>
      <c r="RCC111" s="123"/>
      <c r="RCD111" s="123"/>
      <c r="RCE111" s="123"/>
      <c r="RCF111" s="123"/>
      <c r="RCG111" s="123"/>
      <c r="RCH111" s="123"/>
      <c r="RCI111" s="123"/>
      <c r="RCJ111" s="123"/>
      <c r="RCK111" s="123"/>
      <c r="RCL111" s="123"/>
      <c r="RCM111" s="123"/>
      <c r="RCN111" s="123"/>
      <c r="RCO111" s="123"/>
      <c r="RCP111" s="123"/>
      <c r="RCQ111" s="123"/>
      <c r="RCR111" s="123"/>
      <c r="RCS111" s="123"/>
      <c r="RCT111" s="123"/>
      <c r="RCU111" s="123"/>
      <c r="RCV111" s="123"/>
      <c r="RCW111" s="123"/>
      <c r="RCX111" s="123"/>
      <c r="RCY111" s="123"/>
      <c r="RCZ111" s="123"/>
      <c r="RDA111" s="123"/>
      <c r="RDB111" s="123"/>
      <c r="RDC111" s="123"/>
      <c r="RDD111" s="123"/>
      <c r="RDE111" s="123"/>
      <c r="RDF111" s="123"/>
      <c r="RDG111" s="123"/>
      <c r="RDH111" s="123"/>
      <c r="RDI111" s="123"/>
      <c r="RDJ111" s="123"/>
      <c r="RDK111" s="123"/>
      <c r="RDL111" s="123"/>
      <c r="RDM111" s="123"/>
      <c r="RDN111" s="123"/>
      <c r="RDO111" s="123"/>
      <c r="RDP111" s="123"/>
      <c r="RDQ111" s="123"/>
      <c r="RDR111" s="123"/>
      <c r="RDS111" s="123"/>
      <c r="RDT111" s="123"/>
      <c r="RDU111" s="123"/>
      <c r="RDV111" s="123"/>
      <c r="RDW111" s="123"/>
      <c r="RDX111" s="123"/>
      <c r="RDY111" s="123"/>
      <c r="RDZ111" s="123"/>
      <c r="REA111" s="123"/>
      <c r="REB111" s="123"/>
      <c r="REC111" s="123"/>
      <c r="RED111" s="123"/>
      <c r="REE111" s="123"/>
      <c r="REF111" s="123"/>
      <c r="REG111" s="123"/>
      <c r="REH111" s="123"/>
      <c r="REI111" s="123"/>
      <c r="REJ111" s="123"/>
      <c r="REK111" s="123"/>
      <c r="REL111" s="123"/>
      <c r="REM111" s="123"/>
      <c r="REN111" s="123"/>
      <c r="REO111" s="123"/>
      <c r="REP111" s="123"/>
      <c r="REQ111" s="123"/>
      <c r="RER111" s="123"/>
      <c r="RES111" s="123"/>
      <c r="RET111" s="123"/>
      <c r="REU111" s="123"/>
      <c r="REV111" s="123"/>
      <c r="REW111" s="123"/>
      <c r="REX111" s="123"/>
      <c r="REY111" s="123"/>
      <c r="REZ111" s="123"/>
      <c r="RFA111" s="123"/>
      <c r="RFB111" s="123"/>
      <c r="RFC111" s="123"/>
      <c r="RFD111" s="123"/>
      <c r="RFE111" s="123"/>
      <c r="RFF111" s="123"/>
      <c r="RFG111" s="123"/>
      <c r="RFH111" s="123"/>
      <c r="RFI111" s="123"/>
      <c r="RFJ111" s="123"/>
      <c r="RFK111" s="123"/>
      <c r="RFL111" s="123"/>
      <c r="RFM111" s="123"/>
      <c r="RFN111" s="123"/>
      <c r="RFO111" s="123"/>
      <c r="RFP111" s="123"/>
      <c r="RFQ111" s="123"/>
      <c r="RFR111" s="123"/>
      <c r="RFS111" s="123"/>
      <c r="RFT111" s="123"/>
      <c r="RFU111" s="123"/>
      <c r="RFV111" s="123"/>
      <c r="RFW111" s="123"/>
      <c r="RFX111" s="123"/>
      <c r="RFY111" s="123"/>
      <c r="RFZ111" s="123"/>
      <c r="RGA111" s="123"/>
      <c r="RGB111" s="123"/>
      <c r="RGC111" s="123"/>
      <c r="RGD111" s="123"/>
      <c r="RGE111" s="123"/>
      <c r="RGF111" s="123"/>
      <c r="RGG111" s="123"/>
      <c r="RGH111" s="123"/>
      <c r="RGI111" s="123"/>
      <c r="RGJ111" s="123"/>
      <c r="RGK111" s="123"/>
      <c r="RGL111" s="123"/>
      <c r="RGM111" s="123"/>
      <c r="RGN111" s="123"/>
      <c r="RGO111" s="123"/>
      <c r="RGP111" s="123"/>
      <c r="RGQ111" s="123"/>
      <c r="RGR111" s="123"/>
      <c r="RGS111" s="123"/>
      <c r="RGT111" s="123"/>
      <c r="RGU111" s="123"/>
      <c r="RGV111" s="123"/>
      <c r="RGW111" s="123"/>
      <c r="RGX111" s="123"/>
      <c r="RGY111" s="123"/>
      <c r="RGZ111" s="123"/>
      <c r="RHA111" s="123"/>
      <c r="RHB111" s="123"/>
      <c r="RHC111" s="123"/>
      <c r="RHD111" s="123"/>
      <c r="RHE111" s="123"/>
      <c r="RHF111" s="123"/>
      <c r="RHG111" s="123"/>
      <c r="RHH111" s="123"/>
      <c r="RHI111" s="123"/>
      <c r="RHJ111" s="123"/>
      <c r="RHK111" s="123"/>
      <c r="RHL111" s="123"/>
      <c r="RHM111" s="123"/>
      <c r="RHN111" s="123"/>
      <c r="RHO111" s="123"/>
      <c r="RHP111" s="123"/>
      <c r="RHQ111" s="123"/>
      <c r="RHR111" s="123"/>
      <c r="RHS111" s="123"/>
      <c r="RHT111" s="123"/>
      <c r="RHU111" s="123"/>
      <c r="RHV111" s="123"/>
      <c r="RHW111" s="123"/>
      <c r="RHX111" s="123"/>
      <c r="RHY111" s="123"/>
      <c r="RHZ111" s="123"/>
      <c r="RIA111" s="123"/>
      <c r="RIB111" s="123"/>
      <c r="RIC111" s="123"/>
      <c r="RID111" s="123"/>
      <c r="RIE111" s="123"/>
      <c r="RIF111" s="123"/>
      <c r="RIG111" s="123"/>
      <c r="RIH111" s="123"/>
      <c r="RII111" s="123"/>
      <c r="RIJ111" s="123"/>
      <c r="RIK111" s="123"/>
      <c r="RIL111" s="123"/>
      <c r="RIM111" s="123"/>
      <c r="RIN111" s="123"/>
      <c r="RIO111" s="123"/>
      <c r="RIP111" s="123"/>
      <c r="RIQ111" s="123"/>
      <c r="RIR111" s="123"/>
      <c r="RIS111" s="123"/>
      <c r="RIT111" s="123"/>
      <c r="RIU111" s="123"/>
      <c r="RIV111" s="123"/>
      <c r="RIW111" s="123"/>
      <c r="RIX111" s="123"/>
      <c r="RIY111" s="123"/>
      <c r="RIZ111" s="123"/>
      <c r="RJA111" s="123"/>
      <c r="RJB111" s="123"/>
      <c r="RJC111" s="123"/>
      <c r="RJD111" s="123"/>
      <c r="RJE111" s="123"/>
      <c r="RJF111" s="123"/>
      <c r="RJG111" s="123"/>
      <c r="RJH111" s="123"/>
      <c r="RJI111" s="123"/>
      <c r="RJJ111" s="123"/>
      <c r="RJK111" s="123"/>
      <c r="RJL111" s="123"/>
      <c r="RJM111" s="123"/>
      <c r="RJN111" s="123"/>
      <c r="RJO111" s="123"/>
      <c r="RJP111" s="123"/>
      <c r="RJQ111" s="123"/>
      <c r="RJR111" s="123"/>
      <c r="RJS111" s="123"/>
      <c r="RJT111" s="123"/>
      <c r="RJU111" s="123"/>
      <c r="RJV111" s="123"/>
      <c r="RJW111" s="123"/>
      <c r="RJX111" s="123"/>
      <c r="RJY111" s="123"/>
      <c r="RJZ111" s="123"/>
      <c r="RKA111" s="123"/>
      <c r="RKB111" s="123"/>
      <c r="RKC111" s="123"/>
      <c r="RKD111" s="123"/>
      <c r="RKE111" s="123"/>
      <c r="RKF111" s="123"/>
      <c r="RKG111" s="123"/>
      <c r="RKH111" s="123"/>
      <c r="RKI111" s="123"/>
      <c r="RKJ111" s="123"/>
      <c r="RKK111" s="123"/>
      <c r="RKL111" s="123"/>
      <c r="RKM111" s="123"/>
      <c r="RKN111" s="123"/>
      <c r="RKO111" s="123"/>
      <c r="RKP111" s="123"/>
      <c r="RKQ111" s="123"/>
      <c r="RKR111" s="123"/>
      <c r="RKS111" s="123"/>
      <c r="RKT111" s="123"/>
      <c r="RKU111" s="123"/>
      <c r="RKV111" s="123"/>
      <c r="RKW111" s="123"/>
      <c r="RKX111" s="123"/>
      <c r="RKY111" s="123"/>
      <c r="RKZ111" s="123"/>
      <c r="RLA111" s="123"/>
      <c r="RLB111" s="123"/>
      <c r="RLC111" s="123"/>
      <c r="RLD111" s="123"/>
      <c r="RLE111" s="123"/>
      <c r="RLF111" s="123"/>
      <c r="RLG111" s="123"/>
      <c r="RLH111" s="123"/>
      <c r="RLI111" s="123"/>
      <c r="RLJ111" s="123"/>
      <c r="RLK111" s="123"/>
      <c r="RLL111" s="123"/>
      <c r="RLM111" s="123"/>
      <c r="RLN111" s="123"/>
      <c r="RLO111" s="123"/>
      <c r="RLP111" s="123"/>
      <c r="RLQ111" s="123"/>
      <c r="RLR111" s="123"/>
      <c r="RLS111" s="123"/>
      <c r="RLT111" s="123"/>
      <c r="RLU111" s="123"/>
      <c r="RLV111" s="123"/>
      <c r="RLW111" s="123"/>
      <c r="RLX111" s="123"/>
      <c r="RLY111" s="123"/>
      <c r="RLZ111" s="123"/>
      <c r="RMA111" s="123"/>
      <c r="RMB111" s="123"/>
      <c r="RMC111" s="123"/>
      <c r="RMD111" s="123"/>
      <c r="RME111" s="123"/>
      <c r="RMF111" s="123"/>
      <c r="RMG111" s="123"/>
      <c r="RMH111" s="123"/>
      <c r="RMI111" s="123"/>
      <c r="RMJ111" s="123"/>
      <c r="RMK111" s="123"/>
      <c r="RML111" s="123"/>
      <c r="RMM111" s="123"/>
      <c r="RMN111" s="123"/>
      <c r="RMO111" s="123"/>
      <c r="RMP111" s="123"/>
      <c r="RMQ111" s="123"/>
      <c r="RMR111" s="123"/>
      <c r="RMS111" s="123"/>
      <c r="RMT111" s="123"/>
      <c r="RMU111" s="123"/>
      <c r="RMV111" s="123"/>
      <c r="RMW111" s="123"/>
      <c r="RMX111" s="123"/>
      <c r="RMY111" s="123"/>
      <c r="RMZ111" s="123"/>
      <c r="RNA111" s="123"/>
      <c r="RNB111" s="123"/>
      <c r="RNC111" s="123"/>
      <c r="RND111" s="123"/>
      <c r="RNE111" s="123"/>
      <c r="RNF111" s="123"/>
      <c r="RNG111" s="123"/>
      <c r="RNH111" s="123"/>
      <c r="RNI111" s="123"/>
      <c r="RNJ111" s="123"/>
      <c r="RNK111" s="123"/>
      <c r="RNL111" s="123"/>
      <c r="RNM111" s="123"/>
      <c r="RNN111" s="123"/>
      <c r="RNO111" s="123"/>
      <c r="RNP111" s="123"/>
      <c r="RNQ111" s="123"/>
      <c r="RNR111" s="123"/>
      <c r="RNS111" s="123"/>
      <c r="RNT111" s="123"/>
      <c r="RNU111" s="123"/>
      <c r="RNV111" s="123"/>
      <c r="RNW111" s="123"/>
      <c r="RNX111" s="123"/>
      <c r="RNY111" s="123"/>
      <c r="RNZ111" s="123"/>
      <c r="ROA111" s="123"/>
      <c r="ROB111" s="123"/>
      <c r="ROC111" s="123"/>
      <c r="ROD111" s="123"/>
      <c r="ROE111" s="123"/>
      <c r="ROF111" s="123"/>
      <c r="ROG111" s="123"/>
      <c r="ROH111" s="123"/>
      <c r="ROI111" s="123"/>
      <c r="ROJ111" s="123"/>
      <c r="ROK111" s="123"/>
      <c r="ROL111" s="123"/>
      <c r="ROM111" s="123"/>
      <c r="RON111" s="123"/>
      <c r="ROO111" s="123"/>
      <c r="ROP111" s="123"/>
      <c r="ROQ111" s="123"/>
      <c r="ROR111" s="123"/>
      <c r="ROS111" s="123"/>
      <c r="ROT111" s="123"/>
      <c r="ROU111" s="123"/>
      <c r="ROV111" s="123"/>
      <c r="ROW111" s="123"/>
      <c r="ROX111" s="123"/>
      <c r="ROY111" s="123"/>
      <c r="ROZ111" s="123"/>
      <c r="RPA111" s="123"/>
      <c r="RPB111" s="123"/>
      <c r="RPC111" s="123"/>
      <c r="RPD111" s="123"/>
      <c r="RPE111" s="123"/>
      <c r="RPF111" s="123"/>
      <c r="RPG111" s="123"/>
      <c r="RPH111" s="123"/>
      <c r="RPI111" s="123"/>
      <c r="RPJ111" s="123"/>
      <c r="RPK111" s="123"/>
      <c r="RPL111" s="123"/>
      <c r="RPM111" s="123"/>
      <c r="RPN111" s="123"/>
      <c r="RPO111" s="123"/>
      <c r="RPP111" s="123"/>
      <c r="RPQ111" s="123"/>
      <c r="RPR111" s="123"/>
      <c r="RPS111" s="123"/>
      <c r="RPT111" s="123"/>
      <c r="RPU111" s="123"/>
      <c r="RPV111" s="123"/>
      <c r="RPW111" s="123"/>
      <c r="RPX111" s="123"/>
      <c r="RPY111" s="123"/>
      <c r="RPZ111" s="123"/>
      <c r="RQA111" s="123"/>
      <c r="RQB111" s="123"/>
      <c r="RQC111" s="123"/>
      <c r="RQD111" s="123"/>
      <c r="RQE111" s="123"/>
      <c r="RQF111" s="123"/>
      <c r="RQG111" s="123"/>
      <c r="RQH111" s="123"/>
      <c r="RQI111" s="123"/>
      <c r="RQJ111" s="123"/>
      <c r="RQK111" s="123"/>
      <c r="RQL111" s="123"/>
      <c r="RQM111" s="123"/>
      <c r="RQN111" s="123"/>
      <c r="RQO111" s="123"/>
      <c r="RQP111" s="123"/>
      <c r="RQQ111" s="123"/>
      <c r="RQR111" s="123"/>
      <c r="RQS111" s="123"/>
      <c r="RQT111" s="123"/>
      <c r="RQU111" s="123"/>
      <c r="RQV111" s="123"/>
      <c r="RQW111" s="123"/>
      <c r="RQX111" s="123"/>
      <c r="RQY111" s="123"/>
      <c r="RQZ111" s="123"/>
      <c r="RRA111" s="123"/>
      <c r="RRB111" s="123"/>
      <c r="RRC111" s="123"/>
      <c r="RRD111" s="123"/>
      <c r="RRE111" s="123"/>
      <c r="RRF111" s="123"/>
      <c r="RRG111" s="123"/>
      <c r="RRH111" s="123"/>
      <c r="RRI111" s="123"/>
      <c r="RRJ111" s="123"/>
      <c r="RRK111" s="123"/>
      <c r="RRL111" s="123"/>
      <c r="RRM111" s="123"/>
      <c r="RRN111" s="123"/>
      <c r="RRO111" s="123"/>
      <c r="RRP111" s="123"/>
      <c r="RRQ111" s="123"/>
      <c r="RRR111" s="123"/>
      <c r="RRS111" s="123"/>
      <c r="RRT111" s="123"/>
      <c r="RRU111" s="123"/>
      <c r="RRV111" s="123"/>
      <c r="RRW111" s="123"/>
      <c r="RRX111" s="123"/>
      <c r="RRY111" s="123"/>
      <c r="RRZ111" s="123"/>
      <c r="RSA111" s="123"/>
      <c r="RSB111" s="123"/>
      <c r="RSC111" s="123"/>
      <c r="RSD111" s="123"/>
      <c r="RSE111" s="123"/>
      <c r="RSF111" s="123"/>
      <c r="RSG111" s="123"/>
      <c r="RSH111" s="123"/>
      <c r="RSI111" s="123"/>
      <c r="RSJ111" s="123"/>
      <c r="RSK111" s="123"/>
      <c r="RSL111" s="123"/>
      <c r="RSM111" s="123"/>
      <c r="RSN111" s="123"/>
      <c r="RSO111" s="123"/>
      <c r="RSP111" s="123"/>
      <c r="RSQ111" s="123"/>
      <c r="RSR111" s="123"/>
      <c r="RSS111" s="123"/>
      <c r="RST111" s="123"/>
      <c r="RSU111" s="123"/>
      <c r="RSV111" s="123"/>
      <c r="RSW111" s="123"/>
      <c r="RSX111" s="123"/>
      <c r="RSY111" s="123"/>
      <c r="RSZ111" s="123"/>
      <c r="RTA111" s="123"/>
      <c r="RTB111" s="123"/>
      <c r="RTC111" s="123"/>
      <c r="RTD111" s="123"/>
      <c r="RTE111" s="123"/>
      <c r="RTF111" s="123"/>
      <c r="RTG111" s="123"/>
      <c r="RTH111" s="123"/>
      <c r="RTI111" s="123"/>
      <c r="RTJ111" s="123"/>
      <c r="RTK111" s="123"/>
      <c r="RTL111" s="123"/>
      <c r="RTM111" s="123"/>
      <c r="RTN111" s="123"/>
      <c r="RTO111" s="123"/>
      <c r="RTP111" s="123"/>
      <c r="RTQ111" s="123"/>
      <c r="RTR111" s="123"/>
      <c r="RTS111" s="123"/>
      <c r="RTT111" s="123"/>
      <c r="RTU111" s="123"/>
      <c r="RTV111" s="123"/>
      <c r="RTW111" s="123"/>
      <c r="RTX111" s="123"/>
      <c r="RTY111" s="123"/>
      <c r="RTZ111" s="123"/>
      <c r="RUA111" s="123"/>
      <c r="RUB111" s="123"/>
      <c r="RUC111" s="123"/>
      <c r="RUD111" s="123"/>
      <c r="RUE111" s="123"/>
      <c r="RUF111" s="123"/>
      <c r="RUG111" s="123"/>
      <c r="RUH111" s="123"/>
      <c r="RUI111" s="123"/>
      <c r="RUJ111" s="123"/>
      <c r="RUK111" s="123"/>
      <c r="RUL111" s="123"/>
      <c r="RUM111" s="123"/>
      <c r="RUN111" s="123"/>
      <c r="RUO111" s="123"/>
      <c r="RUP111" s="123"/>
      <c r="RUQ111" s="123"/>
      <c r="RUR111" s="123"/>
      <c r="RUS111" s="123"/>
      <c r="RUT111" s="123"/>
      <c r="RUU111" s="123"/>
      <c r="RUV111" s="123"/>
      <c r="RUW111" s="123"/>
      <c r="RUX111" s="123"/>
      <c r="RUY111" s="123"/>
      <c r="RUZ111" s="123"/>
      <c r="RVA111" s="123"/>
      <c r="RVB111" s="123"/>
      <c r="RVC111" s="123"/>
      <c r="RVD111" s="123"/>
      <c r="RVE111" s="123"/>
      <c r="RVF111" s="123"/>
      <c r="RVG111" s="123"/>
      <c r="RVH111" s="123"/>
      <c r="RVI111" s="123"/>
      <c r="RVJ111" s="123"/>
      <c r="RVK111" s="123"/>
      <c r="RVL111" s="123"/>
      <c r="RVM111" s="123"/>
      <c r="RVN111" s="123"/>
      <c r="RVO111" s="123"/>
      <c r="RVP111" s="123"/>
      <c r="RVQ111" s="123"/>
      <c r="RVR111" s="123"/>
      <c r="RVS111" s="123"/>
      <c r="RVT111" s="123"/>
      <c r="RVU111" s="123"/>
      <c r="RVV111" s="123"/>
      <c r="RVW111" s="123"/>
      <c r="RVX111" s="123"/>
      <c r="RVY111" s="123"/>
      <c r="RVZ111" s="123"/>
      <c r="RWA111" s="123"/>
      <c r="RWB111" s="123"/>
      <c r="RWC111" s="123"/>
      <c r="RWD111" s="123"/>
      <c r="RWE111" s="123"/>
      <c r="RWF111" s="123"/>
      <c r="RWG111" s="123"/>
      <c r="RWH111" s="123"/>
      <c r="RWI111" s="123"/>
      <c r="RWJ111" s="123"/>
      <c r="RWK111" s="123"/>
      <c r="RWL111" s="123"/>
      <c r="RWM111" s="123"/>
      <c r="RWN111" s="123"/>
      <c r="RWO111" s="123"/>
      <c r="RWP111" s="123"/>
      <c r="RWQ111" s="123"/>
      <c r="RWR111" s="123"/>
      <c r="RWS111" s="123"/>
      <c r="RWT111" s="123"/>
      <c r="RWU111" s="123"/>
      <c r="RWV111" s="123"/>
      <c r="RWW111" s="123"/>
      <c r="RWX111" s="123"/>
      <c r="RWY111" s="123"/>
      <c r="RWZ111" s="123"/>
      <c r="RXA111" s="123"/>
      <c r="RXB111" s="123"/>
      <c r="RXC111" s="123"/>
      <c r="RXD111" s="123"/>
      <c r="RXE111" s="123"/>
      <c r="RXF111" s="123"/>
      <c r="RXG111" s="123"/>
      <c r="RXH111" s="123"/>
      <c r="RXI111" s="123"/>
      <c r="RXJ111" s="123"/>
      <c r="RXK111" s="123"/>
      <c r="RXL111" s="123"/>
      <c r="RXM111" s="123"/>
      <c r="RXN111" s="123"/>
      <c r="RXO111" s="123"/>
      <c r="RXP111" s="123"/>
      <c r="RXQ111" s="123"/>
      <c r="RXR111" s="123"/>
      <c r="RXS111" s="123"/>
      <c r="RXT111" s="123"/>
      <c r="RXU111" s="123"/>
      <c r="RXV111" s="123"/>
      <c r="RXW111" s="123"/>
      <c r="RXX111" s="123"/>
      <c r="RXY111" s="123"/>
      <c r="RXZ111" s="123"/>
      <c r="RYA111" s="123"/>
      <c r="RYB111" s="123"/>
      <c r="RYC111" s="123"/>
      <c r="RYD111" s="123"/>
      <c r="RYE111" s="123"/>
      <c r="RYF111" s="123"/>
      <c r="RYG111" s="123"/>
      <c r="RYH111" s="123"/>
      <c r="RYI111" s="123"/>
      <c r="RYJ111" s="123"/>
      <c r="RYK111" s="123"/>
      <c r="RYL111" s="123"/>
      <c r="RYM111" s="123"/>
      <c r="RYN111" s="123"/>
      <c r="RYO111" s="123"/>
      <c r="RYP111" s="123"/>
      <c r="RYQ111" s="123"/>
      <c r="RYR111" s="123"/>
      <c r="RYS111" s="123"/>
      <c r="RYT111" s="123"/>
      <c r="RYU111" s="123"/>
      <c r="RYV111" s="123"/>
      <c r="RYW111" s="123"/>
      <c r="RYX111" s="123"/>
      <c r="RYY111" s="123"/>
      <c r="RYZ111" s="123"/>
      <c r="RZA111" s="123"/>
      <c r="RZB111" s="123"/>
      <c r="RZC111" s="123"/>
      <c r="RZD111" s="123"/>
      <c r="RZE111" s="123"/>
      <c r="RZF111" s="123"/>
      <c r="RZG111" s="123"/>
      <c r="RZH111" s="123"/>
      <c r="RZI111" s="123"/>
      <c r="RZJ111" s="123"/>
      <c r="RZK111" s="123"/>
      <c r="RZL111" s="123"/>
      <c r="RZM111" s="123"/>
      <c r="RZN111" s="123"/>
      <c r="RZO111" s="123"/>
      <c r="RZP111" s="123"/>
      <c r="RZQ111" s="123"/>
      <c r="RZR111" s="123"/>
      <c r="RZS111" s="123"/>
      <c r="RZT111" s="123"/>
      <c r="RZU111" s="123"/>
      <c r="RZV111" s="123"/>
      <c r="RZW111" s="123"/>
      <c r="RZX111" s="123"/>
      <c r="RZY111" s="123"/>
      <c r="RZZ111" s="123"/>
      <c r="SAA111" s="123"/>
      <c r="SAB111" s="123"/>
      <c r="SAC111" s="123"/>
      <c r="SAD111" s="123"/>
      <c r="SAE111" s="123"/>
      <c r="SAF111" s="123"/>
      <c r="SAG111" s="123"/>
      <c r="SAH111" s="123"/>
      <c r="SAI111" s="123"/>
      <c r="SAJ111" s="123"/>
      <c r="SAK111" s="123"/>
      <c r="SAL111" s="123"/>
      <c r="SAM111" s="123"/>
      <c r="SAN111" s="123"/>
      <c r="SAO111" s="123"/>
      <c r="SAP111" s="123"/>
      <c r="SAQ111" s="123"/>
      <c r="SAR111" s="123"/>
      <c r="SAS111" s="123"/>
      <c r="SAT111" s="123"/>
      <c r="SAU111" s="123"/>
      <c r="SAV111" s="123"/>
      <c r="SAW111" s="123"/>
      <c r="SAX111" s="123"/>
      <c r="SAY111" s="123"/>
      <c r="SAZ111" s="123"/>
      <c r="SBA111" s="123"/>
      <c r="SBB111" s="123"/>
      <c r="SBC111" s="123"/>
      <c r="SBD111" s="123"/>
      <c r="SBE111" s="123"/>
      <c r="SBF111" s="123"/>
      <c r="SBG111" s="123"/>
      <c r="SBH111" s="123"/>
      <c r="SBI111" s="123"/>
      <c r="SBJ111" s="123"/>
      <c r="SBK111" s="123"/>
      <c r="SBL111" s="123"/>
      <c r="SBM111" s="123"/>
      <c r="SBN111" s="123"/>
      <c r="SBO111" s="123"/>
      <c r="SBP111" s="123"/>
      <c r="SBQ111" s="123"/>
      <c r="SBR111" s="123"/>
      <c r="SBS111" s="123"/>
      <c r="SBT111" s="123"/>
      <c r="SBU111" s="123"/>
      <c r="SBV111" s="123"/>
      <c r="SBW111" s="123"/>
      <c r="SBX111" s="123"/>
      <c r="SBY111" s="123"/>
      <c r="SBZ111" s="123"/>
      <c r="SCA111" s="123"/>
      <c r="SCB111" s="123"/>
      <c r="SCC111" s="123"/>
      <c r="SCD111" s="123"/>
      <c r="SCE111" s="123"/>
      <c r="SCF111" s="123"/>
      <c r="SCG111" s="123"/>
      <c r="SCH111" s="123"/>
      <c r="SCI111" s="123"/>
      <c r="SCJ111" s="123"/>
      <c r="SCK111" s="123"/>
      <c r="SCL111" s="123"/>
      <c r="SCM111" s="123"/>
      <c r="SCN111" s="123"/>
      <c r="SCO111" s="123"/>
      <c r="SCP111" s="123"/>
      <c r="SCQ111" s="123"/>
      <c r="SCR111" s="123"/>
      <c r="SCS111" s="123"/>
      <c r="SCT111" s="123"/>
      <c r="SCU111" s="123"/>
      <c r="SCV111" s="123"/>
      <c r="SCW111" s="123"/>
      <c r="SCX111" s="123"/>
      <c r="SCY111" s="123"/>
      <c r="SCZ111" s="123"/>
      <c r="SDA111" s="123"/>
      <c r="SDB111" s="123"/>
      <c r="SDC111" s="123"/>
      <c r="SDD111" s="123"/>
      <c r="SDE111" s="123"/>
      <c r="SDF111" s="123"/>
      <c r="SDG111" s="123"/>
      <c r="SDH111" s="123"/>
      <c r="SDI111" s="123"/>
      <c r="SDJ111" s="123"/>
      <c r="SDK111" s="123"/>
      <c r="SDL111" s="123"/>
      <c r="SDM111" s="123"/>
      <c r="SDN111" s="123"/>
      <c r="SDO111" s="123"/>
      <c r="SDP111" s="123"/>
      <c r="SDQ111" s="123"/>
      <c r="SDR111" s="123"/>
      <c r="SDS111" s="123"/>
      <c r="SDT111" s="123"/>
      <c r="SDU111" s="123"/>
      <c r="SDV111" s="123"/>
      <c r="SDW111" s="123"/>
      <c r="SDX111" s="123"/>
      <c r="SDY111" s="123"/>
      <c r="SDZ111" s="123"/>
      <c r="SEA111" s="123"/>
      <c r="SEB111" s="123"/>
      <c r="SEC111" s="123"/>
      <c r="SED111" s="123"/>
      <c r="SEE111" s="123"/>
      <c r="SEF111" s="123"/>
      <c r="SEG111" s="123"/>
      <c r="SEH111" s="123"/>
      <c r="SEI111" s="123"/>
      <c r="SEJ111" s="123"/>
      <c r="SEK111" s="123"/>
      <c r="SEL111" s="123"/>
      <c r="SEM111" s="123"/>
      <c r="SEN111" s="123"/>
      <c r="SEO111" s="123"/>
      <c r="SEP111" s="123"/>
      <c r="SEQ111" s="123"/>
      <c r="SER111" s="123"/>
      <c r="SES111" s="123"/>
      <c r="SET111" s="123"/>
      <c r="SEU111" s="123"/>
      <c r="SEV111" s="123"/>
      <c r="SEW111" s="123"/>
      <c r="SEX111" s="123"/>
      <c r="SEY111" s="123"/>
      <c r="SEZ111" s="123"/>
      <c r="SFA111" s="123"/>
      <c r="SFB111" s="123"/>
      <c r="SFC111" s="123"/>
      <c r="SFD111" s="123"/>
      <c r="SFE111" s="123"/>
      <c r="SFF111" s="123"/>
      <c r="SFG111" s="123"/>
      <c r="SFH111" s="123"/>
      <c r="SFI111" s="123"/>
      <c r="SFJ111" s="123"/>
      <c r="SFK111" s="123"/>
      <c r="SFL111" s="123"/>
      <c r="SFM111" s="123"/>
      <c r="SFN111" s="123"/>
      <c r="SFO111" s="123"/>
      <c r="SFP111" s="123"/>
      <c r="SFQ111" s="123"/>
      <c r="SFR111" s="123"/>
      <c r="SFS111" s="123"/>
      <c r="SFT111" s="123"/>
      <c r="SFU111" s="123"/>
      <c r="SFV111" s="123"/>
      <c r="SFW111" s="123"/>
      <c r="SFX111" s="123"/>
      <c r="SFY111" s="123"/>
      <c r="SFZ111" s="123"/>
      <c r="SGA111" s="123"/>
      <c r="SGB111" s="123"/>
      <c r="SGC111" s="123"/>
      <c r="SGD111" s="123"/>
      <c r="SGE111" s="123"/>
      <c r="SGF111" s="123"/>
      <c r="SGG111" s="123"/>
      <c r="SGH111" s="123"/>
      <c r="SGI111" s="123"/>
      <c r="SGJ111" s="123"/>
      <c r="SGK111" s="123"/>
      <c r="SGL111" s="123"/>
      <c r="SGM111" s="123"/>
      <c r="SGN111" s="123"/>
      <c r="SGO111" s="123"/>
      <c r="SGP111" s="123"/>
      <c r="SGQ111" s="123"/>
      <c r="SGR111" s="123"/>
      <c r="SGS111" s="123"/>
      <c r="SGT111" s="123"/>
      <c r="SGU111" s="123"/>
      <c r="SGV111" s="123"/>
      <c r="SGW111" s="123"/>
      <c r="SGX111" s="123"/>
      <c r="SGY111" s="123"/>
      <c r="SGZ111" s="123"/>
      <c r="SHA111" s="123"/>
      <c r="SHB111" s="123"/>
      <c r="SHC111" s="123"/>
      <c r="SHD111" s="123"/>
      <c r="SHE111" s="123"/>
      <c r="SHF111" s="123"/>
      <c r="SHG111" s="123"/>
      <c r="SHH111" s="123"/>
      <c r="SHI111" s="123"/>
      <c r="SHJ111" s="123"/>
      <c r="SHK111" s="123"/>
      <c r="SHL111" s="123"/>
      <c r="SHM111" s="123"/>
      <c r="SHN111" s="123"/>
      <c r="SHO111" s="123"/>
      <c r="SHP111" s="123"/>
      <c r="SHQ111" s="123"/>
      <c r="SHR111" s="123"/>
      <c r="SHS111" s="123"/>
      <c r="SHT111" s="123"/>
      <c r="SHU111" s="123"/>
      <c r="SHV111" s="123"/>
      <c r="SHW111" s="123"/>
      <c r="SHX111" s="123"/>
      <c r="SHY111" s="123"/>
      <c r="SHZ111" s="123"/>
      <c r="SIA111" s="123"/>
      <c r="SIB111" s="123"/>
      <c r="SIC111" s="123"/>
      <c r="SID111" s="123"/>
      <c r="SIE111" s="123"/>
      <c r="SIF111" s="123"/>
      <c r="SIG111" s="123"/>
      <c r="SIH111" s="123"/>
      <c r="SII111" s="123"/>
      <c r="SIJ111" s="123"/>
      <c r="SIK111" s="123"/>
      <c r="SIL111" s="123"/>
      <c r="SIM111" s="123"/>
      <c r="SIN111" s="123"/>
      <c r="SIO111" s="123"/>
      <c r="SIP111" s="123"/>
      <c r="SIQ111" s="123"/>
      <c r="SIR111" s="123"/>
      <c r="SIS111" s="123"/>
      <c r="SIT111" s="123"/>
      <c r="SIU111" s="123"/>
      <c r="SIV111" s="123"/>
      <c r="SIW111" s="123"/>
      <c r="SIX111" s="123"/>
      <c r="SIY111" s="123"/>
      <c r="SIZ111" s="123"/>
      <c r="SJA111" s="123"/>
      <c r="SJB111" s="123"/>
      <c r="SJC111" s="123"/>
      <c r="SJD111" s="123"/>
      <c r="SJE111" s="123"/>
      <c r="SJF111" s="123"/>
      <c r="SJG111" s="123"/>
      <c r="SJH111" s="123"/>
      <c r="SJI111" s="123"/>
      <c r="SJJ111" s="123"/>
      <c r="SJK111" s="123"/>
      <c r="SJL111" s="123"/>
      <c r="SJM111" s="123"/>
      <c r="SJN111" s="123"/>
      <c r="SJO111" s="123"/>
      <c r="SJP111" s="123"/>
      <c r="SJQ111" s="123"/>
      <c r="SJR111" s="123"/>
      <c r="SJS111" s="123"/>
      <c r="SJT111" s="123"/>
      <c r="SJU111" s="123"/>
      <c r="SJV111" s="123"/>
      <c r="SJW111" s="123"/>
      <c r="SJX111" s="123"/>
      <c r="SJY111" s="123"/>
      <c r="SJZ111" s="123"/>
      <c r="SKA111" s="123"/>
      <c r="SKB111" s="123"/>
      <c r="SKC111" s="123"/>
      <c r="SKD111" s="123"/>
      <c r="SKE111" s="123"/>
      <c r="SKF111" s="123"/>
      <c r="SKG111" s="123"/>
      <c r="SKH111" s="123"/>
      <c r="SKI111" s="123"/>
      <c r="SKJ111" s="123"/>
      <c r="SKK111" s="123"/>
      <c r="SKL111" s="123"/>
      <c r="SKM111" s="123"/>
      <c r="SKN111" s="123"/>
      <c r="SKO111" s="123"/>
      <c r="SKP111" s="123"/>
      <c r="SKQ111" s="123"/>
      <c r="SKR111" s="123"/>
      <c r="SKS111" s="123"/>
      <c r="SKT111" s="123"/>
      <c r="SKU111" s="123"/>
      <c r="SKV111" s="123"/>
      <c r="SKW111" s="123"/>
      <c r="SKX111" s="123"/>
      <c r="SKY111" s="123"/>
      <c r="SKZ111" s="123"/>
      <c r="SLA111" s="123"/>
      <c r="SLB111" s="123"/>
      <c r="SLC111" s="123"/>
      <c r="SLD111" s="123"/>
      <c r="SLE111" s="123"/>
      <c r="SLF111" s="123"/>
      <c r="SLG111" s="123"/>
      <c r="SLH111" s="123"/>
      <c r="SLI111" s="123"/>
      <c r="SLJ111" s="123"/>
      <c r="SLK111" s="123"/>
      <c r="SLL111" s="123"/>
      <c r="SLM111" s="123"/>
      <c r="SLN111" s="123"/>
      <c r="SLO111" s="123"/>
      <c r="SLP111" s="123"/>
      <c r="SLQ111" s="123"/>
      <c r="SLR111" s="123"/>
      <c r="SLS111" s="123"/>
      <c r="SLT111" s="123"/>
      <c r="SLU111" s="123"/>
      <c r="SLV111" s="123"/>
      <c r="SLW111" s="123"/>
      <c r="SLX111" s="123"/>
      <c r="SLY111" s="123"/>
      <c r="SLZ111" s="123"/>
      <c r="SMA111" s="123"/>
      <c r="SMB111" s="123"/>
      <c r="SMC111" s="123"/>
      <c r="SMD111" s="123"/>
      <c r="SME111" s="123"/>
      <c r="SMF111" s="123"/>
      <c r="SMG111" s="123"/>
      <c r="SMH111" s="123"/>
      <c r="SMI111" s="123"/>
      <c r="SMJ111" s="123"/>
      <c r="SMK111" s="123"/>
      <c r="SML111" s="123"/>
      <c r="SMM111" s="123"/>
      <c r="SMN111" s="123"/>
      <c r="SMO111" s="123"/>
      <c r="SMP111" s="123"/>
      <c r="SMQ111" s="123"/>
      <c r="SMR111" s="123"/>
      <c r="SMS111" s="123"/>
      <c r="SMT111" s="123"/>
      <c r="SMU111" s="123"/>
      <c r="SMV111" s="123"/>
      <c r="SMW111" s="123"/>
      <c r="SMX111" s="123"/>
      <c r="SMY111" s="123"/>
      <c r="SMZ111" s="123"/>
      <c r="SNA111" s="123"/>
      <c r="SNB111" s="123"/>
      <c r="SNC111" s="123"/>
      <c r="SND111" s="123"/>
      <c r="SNE111" s="123"/>
      <c r="SNF111" s="123"/>
      <c r="SNG111" s="123"/>
      <c r="SNH111" s="123"/>
      <c r="SNI111" s="123"/>
      <c r="SNJ111" s="123"/>
      <c r="SNK111" s="123"/>
      <c r="SNL111" s="123"/>
      <c r="SNM111" s="123"/>
      <c r="SNN111" s="123"/>
      <c r="SNO111" s="123"/>
      <c r="SNP111" s="123"/>
      <c r="SNQ111" s="123"/>
      <c r="SNR111" s="123"/>
      <c r="SNS111" s="123"/>
      <c r="SNT111" s="123"/>
      <c r="SNU111" s="123"/>
      <c r="SNV111" s="123"/>
      <c r="SNW111" s="123"/>
      <c r="SNX111" s="123"/>
      <c r="SNY111" s="123"/>
      <c r="SNZ111" s="123"/>
      <c r="SOA111" s="123"/>
      <c r="SOB111" s="123"/>
      <c r="SOC111" s="123"/>
      <c r="SOD111" s="123"/>
      <c r="SOE111" s="123"/>
      <c r="SOF111" s="123"/>
      <c r="SOG111" s="123"/>
      <c r="SOH111" s="123"/>
      <c r="SOI111" s="123"/>
      <c r="SOJ111" s="123"/>
      <c r="SOK111" s="123"/>
      <c r="SOL111" s="123"/>
      <c r="SOM111" s="123"/>
      <c r="SON111" s="123"/>
      <c r="SOO111" s="123"/>
      <c r="SOP111" s="123"/>
      <c r="SOQ111" s="123"/>
      <c r="SOR111" s="123"/>
      <c r="SOS111" s="123"/>
      <c r="SOT111" s="123"/>
      <c r="SOU111" s="123"/>
      <c r="SOV111" s="123"/>
      <c r="SOW111" s="123"/>
      <c r="SOX111" s="123"/>
      <c r="SOY111" s="123"/>
      <c r="SOZ111" s="123"/>
      <c r="SPA111" s="123"/>
      <c r="SPB111" s="123"/>
      <c r="SPC111" s="123"/>
      <c r="SPD111" s="123"/>
      <c r="SPE111" s="123"/>
      <c r="SPF111" s="123"/>
      <c r="SPG111" s="123"/>
      <c r="SPH111" s="123"/>
      <c r="SPI111" s="123"/>
      <c r="SPJ111" s="123"/>
      <c r="SPK111" s="123"/>
      <c r="SPL111" s="123"/>
      <c r="SPM111" s="123"/>
      <c r="SPN111" s="123"/>
      <c r="SPO111" s="123"/>
      <c r="SPP111" s="123"/>
      <c r="SPQ111" s="123"/>
      <c r="SPR111" s="123"/>
      <c r="SPS111" s="123"/>
      <c r="SPT111" s="123"/>
      <c r="SPU111" s="123"/>
      <c r="SPV111" s="123"/>
      <c r="SPW111" s="123"/>
      <c r="SPX111" s="123"/>
      <c r="SPY111" s="123"/>
      <c r="SPZ111" s="123"/>
      <c r="SQA111" s="123"/>
      <c r="SQB111" s="123"/>
      <c r="SQC111" s="123"/>
      <c r="SQD111" s="123"/>
      <c r="SQE111" s="123"/>
      <c r="SQF111" s="123"/>
      <c r="SQG111" s="123"/>
      <c r="SQH111" s="123"/>
      <c r="SQI111" s="123"/>
      <c r="SQJ111" s="123"/>
      <c r="SQK111" s="123"/>
      <c r="SQL111" s="123"/>
      <c r="SQM111" s="123"/>
      <c r="SQN111" s="123"/>
      <c r="SQO111" s="123"/>
      <c r="SQP111" s="123"/>
      <c r="SQQ111" s="123"/>
      <c r="SQR111" s="123"/>
      <c r="SQS111" s="123"/>
      <c r="SQT111" s="123"/>
      <c r="SQU111" s="123"/>
      <c r="SQV111" s="123"/>
      <c r="SQW111" s="123"/>
      <c r="SQX111" s="123"/>
      <c r="SQY111" s="123"/>
      <c r="SQZ111" s="123"/>
      <c r="SRA111" s="123"/>
      <c r="SRB111" s="123"/>
      <c r="SRC111" s="123"/>
      <c r="SRD111" s="123"/>
      <c r="SRE111" s="123"/>
      <c r="SRF111" s="123"/>
      <c r="SRG111" s="123"/>
      <c r="SRH111" s="123"/>
      <c r="SRI111" s="123"/>
      <c r="SRJ111" s="123"/>
      <c r="SRK111" s="123"/>
      <c r="SRL111" s="123"/>
      <c r="SRM111" s="123"/>
      <c r="SRN111" s="123"/>
      <c r="SRO111" s="123"/>
      <c r="SRP111" s="123"/>
      <c r="SRQ111" s="123"/>
      <c r="SRR111" s="123"/>
      <c r="SRS111" s="123"/>
      <c r="SRT111" s="123"/>
      <c r="SRU111" s="123"/>
      <c r="SRV111" s="123"/>
      <c r="SRW111" s="123"/>
      <c r="SRX111" s="123"/>
      <c r="SRY111" s="123"/>
      <c r="SRZ111" s="123"/>
      <c r="SSA111" s="123"/>
      <c r="SSB111" s="123"/>
      <c r="SSC111" s="123"/>
      <c r="SSD111" s="123"/>
      <c r="SSE111" s="123"/>
      <c r="SSF111" s="123"/>
      <c r="SSG111" s="123"/>
      <c r="SSH111" s="123"/>
      <c r="SSI111" s="123"/>
      <c r="SSJ111" s="123"/>
      <c r="SSK111" s="123"/>
      <c r="SSL111" s="123"/>
      <c r="SSM111" s="123"/>
      <c r="SSN111" s="123"/>
      <c r="SSO111" s="123"/>
      <c r="SSP111" s="123"/>
      <c r="SSQ111" s="123"/>
      <c r="SSR111" s="123"/>
      <c r="SSS111" s="123"/>
      <c r="SST111" s="123"/>
      <c r="SSU111" s="123"/>
      <c r="SSV111" s="123"/>
      <c r="SSW111" s="123"/>
      <c r="SSX111" s="123"/>
      <c r="SSY111" s="123"/>
      <c r="SSZ111" s="123"/>
      <c r="STA111" s="123"/>
      <c r="STB111" s="123"/>
      <c r="STC111" s="123"/>
      <c r="STD111" s="123"/>
      <c r="STE111" s="123"/>
      <c r="STF111" s="123"/>
      <c r="STG111" s="123"/>
      <c r="STH111" s="123"/>
      <c r="STI111" s="123"/>
      <c r="STJ111" s="123"/>
      <c r="STK111" s="123"/>
      <c r="STL111" s="123"/>
      <c r="STM111" s="123"/>
      <c r="STN111" s="123"/>
      <c r="STO111" s="123"/>
      <c r="STP111" s="123"/>
      <c r="STQ111" s="123"/>
      <c r="STR111" s="123"/>
      <c r="STS111" s="123"/>
      <c r="STT111" s="123"/>
      <c r="STU111" s="123"/>
      <c r="STV111" s="123"/>
      <c r="STW111" s="123"/>
      <c r="STX111" s="123"/>
      <c r="STY111" s="123"/>
      <c r="STZ111" s="123"/>
      <c r="SUA111" s="123"/>
      <c r="SUB111" s="123"/>
      <c r="SUC111" s="123"/>
      <c r="SUD111" s="123"/>
      <c r="SUE111" s="123"/>
      <c r="SUF111" s="123"/>
      <c r="SUG111" s="123"/>
      <c r="SUH111" s="123"/>
      <c r="SUI111" s="123"/>
      <c r="SUJ111" s="123"/>
      <c r="SUK111" s="123"/>
      <c r="SUL111" s="123"/>
      <c r="SUM111" s="123"/>
      <c r="SUN111" s="123"/>
      <c r="SUO111" s="123"/>
      <c r="SUP111" s="123"/>
      <c r="SUQ111" s="123"/>
      <c r="SUR111" s="123"/>
      <c r="SUS111" s="123"/>
      <c r="SUT111" s="123"/>
      <c r="SUU111" s="123"/>
      <c r="SUV111" s="123"/>
      <c r="SUW111" s="123"/>
      <c r="SUX111" s="123"/>
      <c r="SUY111" s="123"/>
      <c r="SUZ111" s="123"/>
      <c r="SVA111" s="123"/>
      <c r="SVB111" s="123"/>
      <c r="SVC111" s="123"/>
      <c r="SVD111" s="123"/>
      <c r="SVE111" s="123"/>
      <c r="SVF111" s="123"/>
      <c r="SVG111" s="123"/>
      <c r="SVH111" s="123"/>
      <c r="SVI111" s="123"/>
      <c r="SVJ111" s="123"/>
      <c r="SVK111" s="123"/>
      <c r="SVL111" s="123"/>
      <c r="SVM111" s="123"/>
      <c r="SVN111" s="123"/>
      <c r="SVO111" s="123"/>
      <c r="SVP111" s="123"/>
      <c r="SVQ111" s="123"/>
      <c r="SVR111" s="123"/>
      <c r="SVS111" s="123"/>
      <c r="SVT111" s="123"/>
      <c r="SVU111" s="123"/>
      <c r="SVV111" s="123"/>
      <c r="SVW111" s="123"/>
      <c r="SVX111" s="123"/>
      <c r="SVY111" s="123"/>
      <c r="SVZ111" s="123"/>
      <c r="SWA111" s="123"/>
      <c r="SWB111" s="123"/>
      <c r="SWC111" s="123"/>
      <c r="SWD111" s="123"/>
      <c r="SWE111" s="123"/>
      <c r="SWF111" s="123"/>
      <c r="SWG111" s="123"/>
      <c r="SWH111" s="123"/>
      <c r="SWI111" s="123"/>
      <c r="SWJ111" s="123"/>
      <c r="SWK111" s="123"/>
      <c r="SWL111" s="123"/>
      <c r="SWM111" s="123"/>
      <c r="SWN111" s="123"/>
      <c r="SWO111" s="123"/>
      <c r="SWP111" s="123"/>
      <c r="SWQ111" s="123"/>
      <c r="SWR111" s="123"/>
      <c r="SWS111" s="123"/>
      <c r="SWT111" s="123"/>
      <c r="SWU111" s="123"/>
      <c r="SWV111" s="123"/>
      <c r="SWW111" s="123"/>
      <c r="SWX111" s="123"/>
      <c r="SWY111" s="123"/>
      <c r="SWZ111" s="123"/>
      <c r="SXA111" s="123"/>
      <c r="SXB111" s="123"/>
      <c r="SXC111" s="123"/>
      <c r="SXD111" s="123"/>
      <c r="SXE111" s="123"/>
      <c r="SXF111" s="123"/>
      <c r="SXG111" s="123"/>
      <c r="SXH111" s="123"/>
      <c r="SXI111" s="123"/>
      <c r="SXJ111" s="123"/>
      <c r="SXK111" s="123"/>
      <c r="SXL111" s="123"/>
      <c r="SXM111" s="123"/>
      <c r="SXN111" s="123"/>
      <c r="SXO111" s="123"/>
      <c r="SXP111" s="123"/>
      <c r="SXQ111" s="123"/>
      <c r="SXR111" s="123"/>
      <c r="SXS111" s="123"/>
      <c r="SXT111" s="123"/>
      <c r="SXU111" s="123"/>
      <c r="SXV111" s="123"/>
      <c r="SXW111" s="123"/>
      <c r="SXX111" s="123"/>
      <c r="SXY111" s="123"/>
      <c r="SXZ111" s="123"/>
      <c r="SYA111" s="123"/>
      <c r="SYB111" s="123"/>
      <c r="SYC111" s="123"/>
      <c r="SYD111" s="123"/>
      <c r="SYE111" s="123"/>
      <c r="SYF111" s="123"/>
      <c r="SYG111" s="123"/>
      <c r="SYH111" s="123"/>
      <c r="SYI111" s="123"/>
      <c r="SYJ111" s="123"/>
      <c r="SYK111" s="123"/>
      <c r="SYL111" s="123"/>
      <c r="SYM111" s="123"/>
      <c r="SYN111" s="123"/>
      <c r="SYO111" s="123"/>
      <c r="SYP111" s="123"/>
      <c r="SYQ111" s="123"/>
      <c r="SYR111" s="123"/>
      <c r="SYS111" s="123"/>
      <c r="SYT111" s="123"/>
      <c r="SYU111" s="123"/>
      <c r="SYV111" s="123"/>
      <c r="SYW111" s="123"/>
      <c r="SYX111" s="123"/>
      <c r="SYY111" s="123"/>
      <c r="SYZ111" s="123"/>
      <c r="SZA111" s="123"/>
      <c r="SZB111" s="123"/>
      <c r="SZC111" s="123"/>
      <c r="SZD111" s="123"/>
      <c r="SZE111" s="123"/>
      <c r="SZF111" s="123"/>
      <c r="SZG111" s="123"/>
      <c r="SZH111" s="123"/>
      <c r="SZI111" s="123"/>
      <c r="SZJ111" s="123"/>
      <c r="SZK111" s="123"/>
      <c r="SZL111" s="123"/>
      <c r="SZM111" s="123"/>
      <c r="SZN111" s="123"/>
      <c r="SZO111" s="123"/>
      <c r="SZP111" s="123"/>
      <c r="SZQ111" s="123"/>
      <c r="SZR111" s="123"/>
      <c r="SZS111" s="123"/>
      <c r="SZT111" s="123"/>
      <c r="SZU111" s="123"/>
      <c r="SZV111" s="123"/>
      <c r="SZW111" s="123"/>
      <c r="SZX111" s="123"/>
      <c r="SZY111" s="123"/>
      <c r="SZZ111" s="123"/>
      <c r="TAA111" s="123"/>
      <c r="TAB111" s="123"/>
      <c r="TAC111" s="123"/>
      <c r="TAD111" s="123"/>
      <c r="TAE111" s="123"/>
      <c r="TAF111" s="123"/>
      <c r="TAG111" s="123"/>
      <c r="TAH111" s="123"/>
      <c r="TAI111" s="123"/>
      <c r="TAJ111" s="123"/>
      <c r="TAK111" s="123"/>
      <c r="TAL111" s="123"/>
      <c r="TAM111" s="123"/>
      <c r="TAN111" s="123"/>
      <c r="TAO111" s="123"/>
      <c r="TAP111" s="123"/>
      <c r="TAQ111" s="123"/>
      <c r="TAR111" s="123"/>
      <c r="TAS111" s="123"/>
      <c r="TAT111" s="123"/>
      <c r="TAU111" s="123"/>
      <c r="TAV111" s="123"/>
      <c r="TAW111" s="123"/>
      <c r="TAX111" s="123"/>
      <c r="TAY111" s="123"/>
      <c r="TAZ111" s="123"/>
      <c r="TBA111" s="123"/>
      <c r="TBB111" s="123"/>
      <c r="TBC111" s="123"/>
      <c r="TBD111" s="123"/>
      <c r="TBE111" s="123"/>
      <c r="TBF111" s="123"/>
      <c r="TBG111" s="123"/>
      <c r="TBH111" s="123"/>
      <c r="TBI111" s="123"/>
      <c r="TBJ111" s="123"/>
      <c r="TBK111" s="123"/>
      <c r="TBL111" s="123"/>
      <c r="TBM111" s="123"/>
      <c r="TBN111" s="123"/>
      <c r="TBO111" s="123"/>
      <c r="TBP111" s="123"/>
      <c r="TBQ111" s="123"/>
      <c r="TBR111" s="123"/>
      <c r="TBS111" s="123"/>
      <c r="TBT111" s="123"/>
      <c r="TBU111" s="123"/>
      <c r="TBV111" s="123"/>
      <c r="TBW111" s="123"/>
      <c r="TBX111" s="123"/>
      <c r="TBY111" s="123"/>
      <c r="TBZ111" s="123"/>
      <c r="TCA111" s="123"/>
      <c r="TCB111" s="123"/>
      <c r="TCC111" s="123"/>
      <c r="TCD111" s="123"/>
      <c r="TCE111" s="123"/>
      <c r="TCF111" s="123"/>
      <c r="TCG111" s="123"/>
      <c r="TCH111" s="123"/>
      <c r="TCI111" s="123"/>
      <c r="TCJ111" s="123"/>
      <c r="TCK111" s="123"/>
      <c r="TCL111" s="123"/>
      <c r="TCM111" s="123"/>
      <c r="TCN111" s="123"/>
      <c r="TCO111" s="123"/>
      <c r="TCP111" s="123"/>
      <c r="TCQ111" s="123"/>
      <c r="TCR111" s="123"/>
      <c r="TCS111" s="123"/>
      <c r="TCT111" s="123"/>
      <c r="TCU111" s="123"/>
      <c r="TCV111" s="123"/>
      <c r="TCW111" s="123"/>
      <c r="TCX111" s="123"/>
      <c r="TCY111" s="123"/>
      <c r="TCZ111" s="123"/>
      <c r="TDA111" s="123"/>
      <c r="TDB111" s="123"/>
      <c r="TDC111" s="123"/>
      <c r="TDD111" s="123"/>
      <c r="TDE111" s="123"/>
      <c r="TDF111" s="123"/>
      <c r="TDG111" s="123"/>
      <c r="TDH111" s="123"/>
      <c r="TDI111" s="123"/>
      <c r="TDJ111" s="123"/>
      <c r="TDK111" s="123"/>
      <c r="TDL111" s="123"/>
      <c r="TDM111" s="123"/>
      <c r="TDN111" s="123"/>
      <c r="TDO111" s="123"/>
      <c r="TDP111" s="123"/>
      <c r="TDQ111" s="123"/>
      <c r="TDR111" s="123"/>
      <c r="TDS111" s="123"/>
      <c r="TDT111" s="123"/>
      <c r="TDU111" s="123"/>
      <c r="TDV111" s="123"/>
      <c r="TDW111" s="123"/>
      <c r="TDX111" s="123"/>
      <c r="TDY111" s="123"/>
      <c r="TDZ111" s="123"/>
      <c r="TEA111" s="123"/>
      <c r="TEB111" s="123"/>
      <c r="TEC111" s="123"/>
      <c r="TED111" s="123"/>
      <c r="TEE111" s="123"/>
      <c r="TEF111" s="123"/>
      <c r="TEG111" s="123"/>
      <c r="TEH111" s="123"/>
      <c r="TEI111" s="123"/>
      <c r="TEJ111" s="123"/>
      <c r="TEK111" s="123"/>
      <c r="TEL111" s="123"/>
      <c r="TEM111" s="123"/>
      <c r="TEN111" s="123"/>
      <c r="TEO111" s="123"/>
      <c r="TEP111" s="123"/>
      <c r="TEQ111" s="123"/>
      <c r="TER111" s="123"/>
      <c r="TES111" s="123"/>
      <c r="TET111" s="123"/>
      <c r="TEU111" s="123"/>
      <c r="TEV111" s="123"/>
      <c r="TEW111" s="123"/>
      <c r="TEX111" s="123"/>
      <c r="TEY111" s="123"/>
      <c r="TEZ111" s="123"/>
      <c r="TFA111" s="123"/>
      <c r="TFB111" s="123"/>
      <c r="TFC111" s="123"/>
      <c r="TFD111" s="123"/>
      <c r="TFE111" s="123"/>
      <c r="TFF111" s="123"/>
      <c r="TFG111" s="123"/>
      <c r="TFH111" s="123"/>
      <c r="TFI111" s="123"/>
      <c r="TFJ111" s="123"/>
      <c r="TFK111" s="123"/>
      <c r="TFL111" s="123"/>
      <c r="TFM111" s="123"/>
      <c r="TFN111" s="123"/>
      <c r="TFO111" s="123"/>
      <c r="TFP111" s="123"/>
      <c r="TFQ111" s="123"/>
      <c r="TFR111" s="123"/>
      <c r="TFS111" s="123"/>
      <c r="TFT111" s="123"/>
      <c r="TFU111" s="123"/>
      <c r="TFV111" s="123"/>
      <c r="TFW111" s="123"/>
      <c r="TFX111" s="123"/>
      <c r="TFY111" s="123"/>
      <c r="TFZ111" s="123"/>
      <c r="TGA111" s="123"/>
      <c r="TGB111" s="123"/>
      <c r="TGC111" s="123"/>
      <c r="TGD111" s="123"/>
      <c r="TGE111" s="123"/>
      <c r="TGF111" s="123"/>
      <c r="TGG111" s="123"/>
      <c r="TGH111" s="123"/>
      <c r="TGI111" s="123"/>
      <c r="TGJ111" s="123"/>
      <c r="TGK111" s="123"/>
      <c r="TGL111" s="123"/>
      <c r="TGM111" s="123"/>
      <c r="TGN111" s="123"/>
      <c r="TGO111" s="123"/>
      <c r="TGP111" s="123"/>
      <c r="TGQ111" s="123"/>
      <c r="TGR111" s="123"/>
      <c r="TGS111" s="123"/>
      <c r="TGT111" s="123"/>
      <c r="TGU111" s="123"/>
      <c r="TGV111" s="123"/>
      <c r="TGW111" s="123"/>
      <c r="TGX111" s="123"/>
      <c r="TGY111" s="123"/>
      <c r="TGZ111" s="123"/>
      <c r="THA111" s="123"/>
      <c r="THB111" s="123"/>
      <c r="THC111" s="123"/>
      <c r="THD111" s="123"/>
      <c r="THE111" s="123"/>
      <c r="THF111" s="123"/>
      <c r="THG111" s="123"/>
      <c r="THH111" s="123"/>
      <c r="THI111" s="123"/>
      <c r="THJ111" s="123"/>
      <c r="THK111" s="123"/>
      <c r="THL111" s="123"/>
      <c r="THM111" s="123"/>
      <c r="THN111" s="123"/>
      <c r="THO111" s="123"/>
      <c r="THP111" s="123"/>
      <c r="THQ111" s="123"/>
      <c r="THR111" s="123"/>
      <c r="THS111" s="123"/>
      <c r="THT111" s="123"/>
      <c r="THU111" s="123"/>
      <c r="THV111" s="123"/>
      <c r="THW111" s="123"/>
      <c r="THX111" s="123"/>
      <c r="THY111" s="123"/>
      <c r="THZ111" s="123"/>
      <c r="TIA111" s="123"/>
      <c r="TIB111" s="123"/>
      <c r="TIC111" s="123"/>
      <c r="TID111" s="123"/>
      <c r="TIE111" s="123"/>
      <c r="TIF111" s="123"/>
      <c r="TIG111" s="123"/>
      <c r="TIH111" s="123"/>
      <c r="TII111" s="123"/>
      <c r="TIJ111" s="123"/>
      <c r="TIK111" s="123"/>
      <c r="TIL111" s="123"/>
      <c r="TIM111" s="123"/>
      <c r="TIN111" s="123"/>
      <c r="TIO111" s="123"/>
      <c r="TIP111" s="123"/>
      <c r="TIQ111" s="123"/>
      <c r="TIR111" s="123"/>
      <c r="TIS111" s="123"/>
      <c r="TIT111" s="123"/>
      <c r="TIU111" s="123"/>
      <c r="TIV111" s="123"/>
      <c r="TIW111" s="123"/>
      <c r="TIX111" s="123"/>
      <c r="TIY111" s="123"/>
      <c r="TIZ111" s="123"/>
      <c r="TJA111" s="123"/>
      <c r="TJB111" s="123"/>
      <c r="TJC111" s="123"/>
      <c r="TJD111" s="123"/>
      <c r="TJE111" s="123"/>
      <c r="TJF111" s="123"/>
      <c r="TJG111" s="123"/>
      <c r="TJH111" s="123"/>
      <c r="TJI111" s="123"/>
      <c r="TJJ111" s="123"/>
      <c r="TJK111" s="123"/>
      <c r="TJL111" s="123"/>
      <c r="TJM111" s="123"/>
      <c r="TJN111" s="123"/>
      <c r="TJO111" s="123"/>
      <c r="TJP111" s="123"/>
      <c r="TJQ111" s="123"/>
      <c r="TJR111" s="123"/>
      <c r="TJS111" s="123"/>
      <c r="TJT111" s="123"/>
      <c r="TJU111" s="123"/>
      <c r="TJV111" s="123"/>
      <c r="TJW111" s="123"/>
      <c r="TJX111" s="123"/>
      <c r="TJY111" s="123"/>
      <c r="TJZ111" s="123"/>
      <c r="TKA111" s="123"/>
      <c r="TKB111" s="123"/>
      <c r="TKC111" s="123"/>
      <c r="TKD111" s="123"/>
      <c r="TKE111" s="123"/>
      <c r="TKF111" s="123"/>
      <c r="TKG111" s="123"/>
      <c r="TKH111" s="123"/>
      <c r="TKI111" s="123"/>
      <c r="TKJ111" s="123"/>
      <c r="TKK111" s="123"/>
      <c r="TKL111" s="123"/>
      <c r="TKM111" s="123"/>
      <c r="TKN111" s="123"/>
      <c r="TKO111" s="123"/>
      <c r="TKP111" s="123"/>
      <c r="TKQ111" s="123"/>
      <c r="TKR111" s="123"/>
      <c r="TKS111" s="123"/>
      <c r="TKT111" s="123"/>
      <c r="TKU111" s="123"/>
      <c r="TKV111" s="123"/>
      <c r="TKW111" s="123"/>
      <c r="TKX111" s="123"/>
      <c r="TKY111" s="123"/>
      <c r="TKZ111" s="123"/>
      <c r="TLA111" s="123"/>
      <c r="TLB111" s="123"/>
      <c r="TLC111" s="123"/>
      <c r="TLD111" s="123"/>
      <c r="TLE111" s="123"/>
      <c r="TLF111" s="123"/>
      <c r="TLG111" s="123"/>
      <c r="TLH111" s="123"/>
      <c r="TLI111" s="123"/>
      <c r="TLJ111" s="123"/>
      <c r="TLK111" s="123"/>
      <c r="TLL111" s="123"/>
      <c r="TLM111" s="123"/>
      <c r="TLN111" s="123"/>
      <c r="TLO111" s="123"/>
      <c r="TLP111" s="123"/>
      <c r="TLQ111" s="123"/>
      <c r="TLR111" s="123"/>
      <c r="TLS111" s="123"/>
      <c r="TLT111" s="123"/>
      <c r="TLU111" s="123"/>
      <c r="TLV111" s="123"/>
      <c r="TLW111" s="123"/>
      <c r="TLX111" s="123"/>
      <c r="TLY111" s="123"/>
      <c r="TLZ111" s="123"/>
      <c r="TMA111" s="123"/>
      <c r="TMB111" s="123"/>
      <c r="TMC111" s="123"/>
      <c r="TMD111" s="123"/>
      <c r="TME111" s="123"/>
      <c r="TMF111" s="123"/>
      <c r="TMG111" s="123"/>
      <c r="TMH111" s="123"/>
      <c r="TMI111" s="123"/>
      <c r="TMJ111" s="123"/>
      <c r="TMK111" s="123"/>
      <c r="TML111" s="123"/>
      <c r="TMM111" s="123"/>
      <c r="TMN111" s="123"/>
      <c r="TMO111" s="123"/>
      <c r="TMP111" s="123"/>
      <c r="TMQ111" s="123"/>
      <c r="TMR111" s="123"/>
      <c r="TMS111" s="123"/>
      <c r="TMT111" s="123"/>
      <c r="TMU111" s="123"/>
      <c r="TMV111" s="123"/>
      <c r="TMW111" s="123"/>
      <c r="TMX111" s="123"/>
      <c r="TMY111" s="123"/>
      <c r="TMZ111" s="123"/>
      <c r="TNA111" s="123"/>
      <c r="TNB111" s="123"/>
      <c r="TNC111" s="123"/>
      <c r="TND111" s="123"/>
      <c r="TNE111" s="123"/>
      <c r="TNF111" s="123"/>
      <c r="TNG111" s="123"/>
      <c r="TNH111" s="123"/>
      <c r="TNI111" s="123"/>
      <c r="TNJ111" s="123"/>
      <c r="TNK111" s="123"/>
      <c r="TNL111" s="123"/>
      <c r="TNM111" s="123"/>
      <c r="TNN111" s="123"/>
      <c r="TNO111" s="123"/>
      <c r="TNP111" s="123"/>
      <c r="TNQ111" s="123"/>
      <c r="TNR111" s="123"/>
      <c r="TNS111" s="123"/>
      <c r="TNT111" s="123"/>
      <c r="TNU111" s="123"/>
      <c r="TNV111" s="123"/>
      <c r="TNW111" s="123"/>
      <c r="TNX111" s="123"/>
      <c r="TNY111" s="123"/>
      <c r="TNZ111" s="123"/>
      <c r="TOA111" s="123"/>
      <c r="TOB111" s="123"/>
      <c r="TOC111" s="123"/>
      <c r="TOD111" s="123"/>
      <c r="TOE111" s="123"/>
      <c r="TOF111" s="123"/>
      <c r="TOG111" s="123"/>
      <c r="TOH111" s="123"/>
      <c r="TOI111" s="123"/>
      <c r="TOJ111" s="123"/>
      <c r="TOK111" s="123"/>
      <c r="TOL111" s="123"/>
      <c r="TOM111" s="123"/>
      <c r="TON111" s="123"/>
      <c r="TOO111" s="123"/>
      <c r="TOP111" s="123"/>
      <c r="TOQ111" s="123"/>
      <c r="TOR111" s="123"/>
      <c r="TOS111" s="123"/>
      <c r="TOT111" s="123"/>
      <c r="TOU111" s="123"/>
      <c r="TOV111" s="123"/>
      <c r="TOW111" s="123"/>
      <c r="TOX111" s="123"/>
      <c r="TOY111" s="123"/>
      <c r="TOZ111" s="123"/>
      <c r="TPA111" s="123"/>
      <c r="TPB111" s="123"/>
      <c r="TPC111" s="123"/>
      <c r="TPD111" s="123"/>
      <c r="TPE111" s="123"/>
      <c r="TPF111" s="123"/>
      <c r="TPG111" s="123"/>
      <c r="TPH111" s="123"/>
      <c r="TPI111" s="123"/>
      <c r="TPJ111" s="123"/>
      <c r="TPK111" s="123"/>
      <c r="TPL111" s="123"/>
      <c r="TPM111" s="123"/>
      <c r="TPN111" s="123"/>
      <c r="TPO111" s="123"/>
      <c r="TPP111" s="123"/>
      <c r="TPQ111" s="123"/>
      <c r="TPR111" s="123"/>
      <c r="TPS111" s="123"/>
      <c r="TPT111" s="123"/>
      <c r="TPU111" s="123"/>
      <c r="TPV111" s="123"/>
      <c r="TPW111" s="123"/>
      <c r="TPX111" s="123"/>
      <c r="TPY111" s="123"/>
      <c r="TPZ111" s="123"/>
      <c r="TQA111" s="123"/>
      <c r="TQB111" s="123"/>
      <c r="TQC111" s="123"/>
      <c r="TQD111" s="123"/>
      <c r="TQE111" s="123"/>
      <c r="TQF111" s="123"/>
      <c r="TQG111" s="123"/>
      <c r="TQH111" s="123"/>
      <c r="TQI111" s="123"/>
      <c r="TQJ111" s="123"/>
      <c r="TQK111" s="123"/>
      <c r="TQL111" s="123"/>
      <c r="TQM111" s="123"/>
      <c r="TQN111" s="123"/>
      <c r="TQO111" s="123"/>
      <c r="TQP111" s="123"/>
      <c r="TQQ111" s="123"/>
      <c r="TQR111" s="123"/>
      <c r="TQS111" s="123"/>
      <c r="TQT111" s="123"/>
      <c r="TQU111" s="123"/>
      <c r="TQV111" s="123"/>
      <c r="TQW111" s="123"/>
      <c r="TQX111" s="123"/>
      <c r="TQY111" s="123"/>
      <c r="TQZ111" s="123"/>
      <c r="TRA111" s="123"/>
      <c r="TRB111" s="123"/>
      <c r="TRC111" s="123"/>
      <c r="TRD111" s="123"/>
      <c r="TRE111" s="123"/>
      <c r="TRF111" s="123"/>
      <c r="TRG111" s="123"/>
      <c r="TRH111" s="123"/>
      <c r="TRI111" s="123"/>
      <c r="TRJ111" s="123"/>
      <c r="TRK111" s="123"/>
      <c r="TRL111" s="123"/>
      <c r="TRM111" s="123"/>
      <c r="TRN111" s="123"/>
      <c r="TRO111" s="123"/>
      <c r="TRP111" s="123"/>
      <c r="TRQ111" s="123"/>
      <c r="TRR111" s="123"/>
      <c r="TRS111" s="123"/>
      <c r="TRT111" s="123"/>
      <c r="TRU111" s="123"/>
      <c r="TRV111" s="123"/>
      <c r="TRW111" s="123"/>
      <c r="TRX111" s="123"/>
      <c r="TRY111" s="123"/>
      <c r="TRZ111" s="123"/>
      <c r="TSA111" s="123"/>
      <c r="TSB111" s="123"/>
      <c r="TSC111" s="123"/>
      <c r="TSD111" s="123"/>
      <c r="TSE111" s="123"/>
      <c r="TSF111" s="123"/>
      <c r="TSG111" s="123"/>
      <c r="TSH111" s="123"/>
      <c r="TSI111" s="123"/>
      <c r="TSJ111" s="123"/>
      <c r="TSK111" s="123"/>
      <c r="TSL111" s="123"/>
      <c r="TSM111" s="123"/>
      <c r="TSN111" s="123"/>
      <c r="TSO111" s="123"/>
      <c r="TSP111" s="123"/>
      <c r="TSQ111" s="123"/>
      <c r="TSR111" s="123"/>
      <c r="TSS111" s="123"/>
      <c r="TST111" s="123"/>
      <c r="TSU111" s="123"/>
      <c r="TSV111" s="123"/>
      <c r="TSW111" s="123"/>
      <c r="TSX111" s="123"/>
      <c r="TSY111" s="123"/>
      <c r="TSZ111" s="123"/>
      <c r="TTA111" s="123"/>
      <c r="TTB111" s="123"/>
      <c r="TTC111" s="123"/>
      <c r="TTD111" s="123"/>
      <c r="TTE111" s="123"/>
      <c r="TTF111" s="123"/>
      <c r="TTG111" s="123"/>
      <c r="TTH111" s="123"/>
      <c r="TTI111" s="123"/>
      <c r="TTJ111" s="123"/>
      <c r="TTK111" s="123"/>
      <c r="TTL111" s="123"/>
      <c r="TTM111" s="123"/>
      <c r="TTN111" s="123"/>
      <c r="TTO111" s="123"/>
      <c r="TTP111" s="123"/>
      <c r="TTQ111" s="123"/>
      <c r="TTR111" s="123"/>
      <c r="TTS111" s="123"/>
      <c r="TTT111" s="123"/>
      <c r="TTU111" s="123"/>
      <c r="TTV111" s="123"/>
      <c r="TTW111" s="123"/>
      <c r="TTX111" s="123"/>
      <c r="TTY111" s="123"/>
      <c r="TTZ111" s="123"/>
      <c r="TUA111" s="123"/>
      <c r="TUB111" s="123"/>
      <c r="TUC111" s="123"/>
      <c r="TUD111" s="123"/>
      <c r="TUE111" s="123"/>
      <c r="TUF111" s="123"/>
      <c r="TUG111" s="123"/>
      <c r="TUH111" s="123"/>
      <c r="TUI111" s="123"/>
      <c r="TUJ111" s="123"/>
      <c r="TUK111" s="123"/>
      <c r="TUL111" s="123"/>
      <c r="TUM111" s="123"/>
      <c r="TUN111" s="123"/>
      <c r="TUO111" s="123"/>
      <c r="TUP111" s="123"/>
      <c r="TUQ111" s="123"/>
      <c r="TUR111" s="123"/>
      <c r="TUS111" s="123"/>
      <c r="TUT111" s="123"/>
      <c r="TUU111" s="123"/>
      <c r="TUV111" s="123"/>
      <c r="TUW111" s="123"/>
      <c r="TUX111" s="123"/>
      <c r="TUY111" s="123"/>
      <c r="TUZ111" s="123"/>
      <c r="TVA111" s="123"/>
      <c r="TVB111" s="123"/>
      <c r="TVC111" s="123"/>
      <c r="TVD111" s="123"/>
      <c r="TVE111" s="123"/>
      <c r="TVF111" s="123"/>
      <c r="TVG111" s="123"/>
      <c r="TVH111" s="123"/>
      <c r="TVI111" s="123"/>
      <c r="TVJ111" s="123"/>
      <c r="TVK111" s="123"/>
      <c r="TVL111" s="123"/>
      <c r="TVM111" s="123"/>
      <c r="TVN111" s="123"/>
      <c r="TVO111" s="123"/>
      <c r="TVP111" s="123"/>
      <c r="TVQ111" s="123"/>
      <c r="TVR111" s="123"/>
      <c r="TVS111" s="123"/>
      <c r="TVT111" s="123"/>
      <c r="TVU111" s="123"/>
      <c r="TVV111" s="123"/>
      <c r="TVW111" s="123"/>
      <c r="TVX111" s="123"/>
      <c r="TVY111" s="123"/>
      <c r="TVZ111" s="123"/>
      <c r="TWA111" s="123"/>
      <c r="TWB111" s="123"/>
      <c r="TWC111" s="123"/>
      <c r="TWD111" s="123"/>
      <c r="TWE111" s="123"/>
      <c r="TWF111" s="123"/>
      <c r="TWG111" s="123"/>
      <c r="TWH111" s="123"/>
      <c r="TWI111" s="123"/>
      <c r="TWJ111" s="123"/>
      <c r="TWK111" s="123"/>
      <c r="TWL111" s="123"/>
      <c r="TWM111" s="123"/>
      <c r="TWN111" s="123"/>
      <c r="TWO111" s="123"/>
      <c r="TWP111" s="123"/>
      <c r="TWQ111" s="123"/>
      <c r="TWR111" s="123"/>
      <c r="TWS111" s="123"/>
      <c r="TWT111" s="123"/>
      <c r="TWU111" s="123"/>
      <c r="TWV111" s="123"/>
      <c r="TWW111" s="123"/>
      <c r="TWX111" s="123"/>
      <c r="TWY111" s="123"/>
      <c r="TWZ111" s="123"/>
      <c r="TXA111" s="123"/>
      <c r="TXB111" s="123"/>
      <c r="TXC111" s="123"/>
      <c r="TXD111" s="123"/>
      <c r="TXE111" s="123"/>
      <c r="TXF111" s="123"/>
      <c r="TXG111" s="123"/>
      <c r="TXH111" s="123"/>
      <c r="TXI111" s="123"/>
      <c r="TXJ111" s="123"/>
      <c r="TXK111" s="123"/>
      <c r="TXL111" s="123"/>
      <c r="TXM111" s="123"/>
      <c r="TXN111" s="123"/>
      <c r="TXO111" s="123"/>
      <c r="TXP111" s="123"/>
      <c r="TXQ111" s="123"/>
      <c r="TXR111" s="123"/>
      <c r="TXS111" s="123"/>
      <c r="TXT111" s="123"/>
      <c r="TXU111" s="123"/>
      <c r="TXV111" s="123"/>
      <c r="TXW111" s="123"/>
      <c r="TXX111" s="123"/>
      <c r="TXY111" s="123"/>
      <c r="TXZ111" s="123"/>
      <c r="TYA111" s="123"/>
      <c r="TYB111" s="123"/>
      <c r="TYC111" s="123"/>
      <c r="TYD111" s="123"/>
      <c r="TYE111" s="123"/>
      <c r="TYF111" s="123"/>
      <c r="TYG111" s="123"/>
      <c r="TYH111" s="123"/>
      <c r="TYI111" s="123"/>
      <c r="TYJ111" s="123"/>
      <c r="TYK111" s="123"/>
      <c r="TYL111" s="123"/>
      <c r="TYM111" s="123"/>
      <c r="TYN111" s="123"/>
      <c r="TYO111" s="123"/>
      <c r="TYP111" s="123"/>
      <c r="TYQ111" s="123"/>
      <c r="TYR111" s="123"/>
      <c r="TYS111" s="123"/>
      <c r="TYT111" s="123"/>
      <c r="TYU111" s="123"/>
      <c r="TYV111" s="123"/>
      <c r="TYW111" s="123"/>
      <c r="TYX111" s="123"/>
      <c r="TYY111" s="123"/>
      <c r="TYZ111" s="123"/>
      <c r="TZA111" s="123"/>
      <c r="TZB111" s="123"/>
      <c r="TZC111" s="123"/>
      <c r="TZD111" s="123"/>
      <c r="TZE111" s="123"/>
      <c r="TZF111" s="123"/>
      <c r="TZG111" s="123"/>
      <c r="TZH111" s="123"/>
      <c r="TZI111" s="123"/>
      <c r="TZJ111" s="123"/>
      <c r="TZK111" s="123"/>
      <c r="TZL111" s="123"/>
      <c r="TZM111" s="123"/>
      <c r="TZN111" s="123"/>
      <c r="TZO111" s="123"/>
      <c r="TZP111" s="123"/>
      <c r="TZQ111" s="123"/>
      <c r="TZR111" s="123"/>
      <c r="TZS111" s="123"/>
      <c r="TZT111" s="123"/>
      <c r="TZU111" s="123"/>
      <c r="TZV111" s="123"/>
      <c r="TZW111" s="123"/>
      <c r="TZX111" s="123"/>
      <c r="TZY111" s="123"/>
      <c r="TZZ111" s="123"/>
      <c r="UAA111" s="123"/>
      <c r="UAB111" s="123"/>
      <c r="UAC111" s="123"/>
      <c r="UAD111" s="123"/>
      <c r="UAE111" s="123"/>
      <c r="UAF111" s="123"/>
      <c r="UAG111" s="123"/>
      <c r="UAH111" s="123"/>
      <c r="UAI111" s="123"/>
      <c r="UAJ111" s="123"/>
      <c r="UAK111" s="123"/>
      <c r="UAL111" s="123"/>
      <c r="UAM111" s="123"/>
      <c r="UAN111" s="123"/>
      <c r="UAO111" s="123"/>
      <c r="UAP111" s="123"/>
      <c r="UAQ111" s="123"/>
      <c r="UAR111" s="123"/>
      <c r="UAS111" s="123"/>
      <c r="UAT111" s="123"/>
      <c r="UAU111" s="123"/>
      <c r="UAV111" s="123"/>
      <c r="UAW111" s="123"/>
      <c r="UAX111" s="123"/>
      <c r="UAY111" s="123"/>
      <c r="UAZ111" s="123"/>
      <c r="UBA111" s="123"/>
      <c r="UBB111" s="123"/>
      <c r="UBC111" s="123"/>
      <c r="UBD111" s="123"/>
      <c r="UBE111" s="123"/>
      <c r="UBF111" s="123"/>
      <c r="UBG111" s="123"/>
      <c r="UBH111" s="123"/>
      <c r="UBI111" s="123"/>
      <c r="UBJ111" s="123"/>
      <c r="UBK111" s="123"/>
      <c r="UBL111" s="123"/>
      <c r="UBM111" s="123"/>
      <c r="UBN111" s="123"/>
      <c r="UBO111" s="123"/>
      <c r="UBP111" s="123"/>
      <c r="UBQ111" s="123"/>
      <c r="UBR111" s="123"/>
      <c r="UBS111" s="123"/>
      <c r="UBT111" s="123"/>
      <c r="UBU111" s="123"/>
      <c r="UBV111" s="123"/>
      <c r="UBW111" s="123"/>
      <c r="UBX111" s="123"/>
      <c r="UBY111" s="123"/>
      <c r="UBZ111" s="123"/>
      <c r="UCA111" s="123"/>
      <c r="UCB111" s="123"/>
      <c r="UCC111" s="123"/>
      <c r="UCD111" s="123"/>
      <c r="UCE111" s="123"/>
      <c r="UCF111" s="123"/>
      <c r="UCG111" s="123"/>
      <c r="UCH111" s="123"/>
      <c r="UCI111" s="123"/>
      <c r="UCJ111" s="123"/>
      <c r="UCK111" s="123"/>
      <c r="UCL111" s="123"/>
      <c r="UCM111" s="123"/>
      <c r="UCN111" s="123"/>
      <c r="UCO111" s="123"/>
      <c r="UCP111" s="123"/>
      <c r="UCQ111" s="123"/>
      <c r="UCR111" s="123"/>
      <c r="UCS111" s="123"/>
      <c r="UCT111" s="123"/>
      <c r="UCU111" s="123"/>
      <c r="UCV111" s="123"/>
      <c r="UCW111" s="123"/>
      <c r="UCX111" s="123"/>
      <c r="UCY111" s="123"/>
      <c r="UCZ111" s="123"/>
      <c r="UDA111" s="123"/>
      <c r="UDB111" s="123"/>
      <c r="UDC111" s="123"/>
      <c r="UDD111" s="123"/>
      <c r="UDE111" s="123"/>
      <c r="UDF111" s="123"/>
      <c r="UDG111" s="123"/>
      <c r="UDH111" s="123"/>
      <c r="UDI111" s="123"/>
      <c r="UDJ111" s="123"/>
      <c r="UDK111" s="123"/>
      <c r="UDL111" s="123"/>
      <c r="UDM111" s="123"/>
      <c r="UDN111" s="123"/>
      <c r="UDO111" s="123"/>
      <c r="UDP111" s="123"/>
      <c r="UDQ111" s="123"/>
      <c r="UDR111" s="123"/>
      <c r="UDS111" s="123"/>
      <c r="UDT111" s="123"/>
      <c r="UDU111" s="123"/>
      <c r="UDV111" s="123"/>
      <c r="UDW111" s="123"/>
      <c r="UDX111" s="123"/>
      <c r="UDY111" s="123"/>
      <c r="UDZ111" s="123"/>
      <c r="UEA111" s="123"/>
      <c r="UEB111" s="123"/>
      <c r="UEC111" s="123"/>
      <c r="UED111" s="123"/>
      <c r="UEE111" s="123"/>
      <c r="UEF111" s="123"/>
      <c r="UEG111" s="123"/>
      <c r="UEH111" s="123"/>
      <c r="UEI111" s="123"/>
      <c r="UEJ111" s="123"/>
      <c r="UEK111" s="123"/>
      <c r="UEL111" s="123"/>
      <c r="UEM111" s="123"/>
      <c r="UEN111" s="123"/>
      <c r="UEO111" s="123"/>
      <c r="UEP111" s="123"/>
      <c r="UEQ111" s="123"/>
      <c r="UER111" s="123"/>
      <c r="UES111" s="123"/>
      <c r="UET111" s="123"/>
      <c r="UEU111" s="123"/>
      <c r="UEV111" s="123"/>
      <c r="UEW111" s="123"/>
      <c r="UEX111" s="123"/>
      <c r="UEY111" s="123"/>
      <c r="UEZ111" s="123"/>
      <c r="UFA111" s="123"/>
      <c r="UFB111" s="123"/>
      <c r="UFC111" s="123"/>
      <c r="UFD111" s="123"/>
      <c r="UFE111" s="123"/>
      <c r="UFF111" s="123"/>
      <c r="UFG111" s="123"/>
      <c r="UFH111" s="123"/>
      <c r="UFI111" s="123"/>
      <c r="UFJ111" s="123"/>
      <c r="UFK111" s="123"/>
      <c r="UFL111" s="123"/>
      <c r="UFM111" s="123"/>
      <c r="UFN111" s="123"/>
      <c r="UFO111" s="123"/>
      <c r="UFP111" s="123"/>
      <c r="UFQ111" s="123"/>
      <c r="UFR111" s="123"/>
      <c r="UFS111" s="123"/>
      <c r="UFT111" s="123"/>
      <c r="UFU111" s="123"/>
      <c r="UFV111" s="123"/>
      <c r="UFW111" s="123"/>
      <c r="UFX111" s="123"/>
      <c r="UFY111" s="123"/>
      <c r="UFZ111" s="123"/>
      <c r="UGA111" s="123"/>
      <c r="UGB111" s="123"/>
      <c r="UGC111" s="123"/>
      <c r="UGD111" s="123"/>
      <c r="UGE111" s="123"/>
      <c r="UGF111" s="123"/>
      <c r="UGG111" s="123"/>
      <c r="UGH111" s="123"/>
      <c r="UGI111" s="123"/>
      <c r="UGJ111" s="123"/>
      <c r="UGK111" s="123"/>
      <c r="UGL111" s="123"/>
      <c r="UGM111" s="123"/>
      <c r="UGN111" s="123"/>
      <c r="UGO111" s="123"/>
      <c r="UGP111" s="123"/>
      <c r="UGQ111" s="123"/>
      <c r="UGR111" s="123"/>
      <c r="UGS111" s="123"/>
      <c r="UGT111" s="123"/>
      <c r="UGU111" s="123"/>
      <c r="UGV111" s="123"/>
      <c r="UGW111" s="123"/>
      <c r="UGX111" s="123"/>
      <c r="UGY111" s="123"/>
      <c r="UGZ111" s="123"/>
      <c r="UHA111" s="123"/>
      <c r="UHB111" s="123"/>
      <c r="UHC111" s="123"/>
      <c r="UHD111" s="123"/>
      <c r="UHE111" s="123"/>
      <c r="UHF111" s="123"/>
      <c r="UHG111" s="123"/>
      <c r="UHH111" s="123"/>
      <c r="UHI111" s="123"/>
      <c r="UHJ111" s="123"/>
      <c r="UHK111" s="123"/>
      <c r="UHL111" s="123"/>
      <c r="UHM111" s="123"/>
      <c r="UHN111" s="123"/>
      <c r="UHO111" s="123"/>
      <c r="UHP111" s="123"/>
      <c r="UHQ111" s="123"/>
      <c r="UHR111" s="123"/>
      <c r="UHS111" s="123"/>
      <c r="UHT111" s="123"/>
      <c r="UHU111" s="123"/>
      <c r="UHV111" s="123"/>
      <c r="UHW111" s="123"/>
      <c r="UHX111" s="123"/>
      <c r="UHY111" s="123"/>
      <c r="UHZ111" s="123"/>
      <c r="UIA111" s="123"/>
      <c r="UIB111" s="123"/>
      <c r="UIC111" s="123"/>
      <c r="UID111" s="123"/>
      <c r="UIE111" s="123"/>
      <c r="UIF111" s="123"/>
      <c r="UIG111" s="123"/>
      <c r="UIH111" s="123"/>
      <c r="UII111" s="123"/>
      <c r="UIJ111" s="123"/>
      <c r="UIK111" s="123"/>
      <c r="UIL111" s="123"/>
      <c r="UIM111" s="123"/>
      <c r="UIN111" s="123"/>
      <c r="UIO111" s="123"/>
      <c r="UIP111" s="123"/>
      <c r="UIQ111" s="123"/>
      <c r="UIR111" s="123"/>
      <c r="UIS111" s="123"/>
      <c r="UIT111" s="123"/>
      <c r="UIU111" s="123"/>
      <c r="UIV111" s="123"/>
      <c r="UIW111" s="123"/>
      <c r="UIX111" s="123"/>
      <c r="UIY111" s="123"/>
      <c r="UIZ111" s="123"/>
      <c r="UJA111" s="123"/>
      <c r="UJB111" s="123"/>
      <c r="UJC111" s="123"/>
      <c r="UJD111" s="123"/>
      <c r="UJE111" s="123"/>
      <c r="UJF111" s="123"/>
      <c r="UJG111" s="123"/>
      <c r="UJH111" s="123"/>
      <c r="UJI111" s="123"/>
      <c r="UJJ111" s="123"/>
      <c r="UJK111" s="123"/>
      <c r="UJL111" s="123"/>
      <c r="UJM111" s="123"/>
      <c r="UJN111" s="123"/>
      <c r="UJO111" s="123"/>
      <c r="UJP111" s="123"/>
      <c r="UJQ111" s="123"/>
      <c r="UJR111" s="123"/>
      <c r="UJS111" s="123"/>
      <c r="UJT111" s="123"/>
      <c r="UJU111" s="123"/>
      <c r="UJV111" s="123"/>
      <c r="UJW111" s="123"/>
      <c r="UJX111" s="123"/>
      <c r="UJY111" s="123"/>
      <c r="UJZ111" s="123"/>
      <c r="UKA111" s="123"/>
      <c r="UKB111" s="123"/>
      <c r="UKC111" s="123"/>
      <c r="UKD111" s="123"/>
      <c r="UKE111" s="123"/>
      <c r="UKF111" s="123"/>
      <c r="UKG111" s="123"/>
      <c r="UKH111" s="123"/>
      <c r="UKI111" s="123"/>
      <c r="UKJ111" s="123"/>
      <c r="UKK111" s="123"/>
      <c r="UKL111" s="123"/>
      <c r="UKM111" s="123"/>
      <c r="UKN111" s="123"/>
      <c r="UKO111" s="123"/>
      <c r="UKP111" s="123"/>
      <c r="UKQ111" s="123"/>
      <c r="UKR111" s="123"/>
      <c r="UKS111" s="123"/>
      <c r="UKT111" s="123"/>
      <c r="UKU111" s="123"/>
      <c r="UKV111" s="123"/>
      <c r="UKW111" s="123"/>
      <c r="UKX111" s="123"/>
      <c r="UKY111" s="123"/>
      <c r="UKZ111" s="123"/>
      <c r="ULA111" s="123"/>
      <c r="ULB111" s="123"/>
      <c r="ULC111" s="123"/>
      <c r="ULD111" s="123"/>
      <c r="ULE111" s="123"/>
      <c r="ULF111" s="123"/>
      <c r="ULG111" s="123"/>
      <c r="ULH111" s="123"/>
      <c r="ULI111" s="123"/>
      <c r="ULJ111" s="123"/>
      <c r="ULK111" s="123"/>
      <c r="ULL111" s="123"/>
      <c r="ULM111" s="123"/>
      <c r="ULN111" s="123"/>
      <c r="ULO111" s="123"/>
      <c r="ULP111" s="123"/>
      <c r="ULQ111" s="123"/>
      <c r="ULR111" s="123"/>
      <c r="ULS111" s="123"/>
      <c r="ULT111" s="123"/>
      <c r="ULU111" s="123"/>
      <c r="ULV111" s="123"/>
      <c r="ULW111" s="123"/>
      <c r="ULX111" s="123"/>
      <c r="ULY111" s="123"/>
      <c r="ULZ111" s="123"/>
      <c r="UMA111" s="123"/>
      <c r="UMB111" s="123"/>
      <c r="UMC111" s="123"/>
      <c r="UMD111" s="123"/>
      <c r="UME111" s="123"/>
      <c r="UMF111" s="123"/>
      <c r="UMG111" s="123"/>
      <c r="UMH111" s="123"/>
      <c r="UMI111" s="123"/>
      <c r="UMJ111" s="123"/>
      <c r="UMK111" s="123"/>
      <c r="UML111" s="123"/>
      <c r="UMM111" s="123"/>
      <c r="UMN111" s="123"/>
      <c r="UMO111" s="123"/>
      <c r="UMP111" s="123"/>
      <c r="UMQ111" s="123"/>
      <c r="UMR111" s="123"/>
      <c r="UMS111" s="123"/>
      <c r="UMT111" s="123"/>
      <c r="UMU111" s="123"/>
      <c r="UMV111" s="123"/>
      <c r="UMW111" s="123"/>
      <c r="UMX111" s="123"/>
      <c r="UMY111" s="123"/>
      <c r="UMZ111" s="123"/>
      <c r="UNA111" s="123"/>
      <c r="UNB111" s="123"/>
      <c r="UNC111" s="123"/>
      <c r="UND111" s="123"/>
      <c r="UNE111" s="123"/>
      <c r="UNF111" s="123"/>
      <c r="UNG111" s="123"/>
      <c r="UNH111" s="123"/>
      <c r="UNI111" s="123"/>
      <c r="UNJ111" s="123"/>
      <c r="UNK111" s="123"/>
      <c r="UNL111" s="123"/>
      <c r="UNM111" s="123"/>
      <c r="UNN111" s="123"/>
      <c r="UNO111" s="123"/>
      <c r="UNP111" s="123"/>
      <c r="UNQ111" s="123"/>
      <c r="UNR111" s="123"/>
      <c r="UNS111" s="123"/>
      <c r="UNT111" s="123"/>
      <c r="UNU111" s="123"/>
      <c r="UNV111" s="123"/>
      <c r="UNW111" s="123"/>
      <c r="UNX111" s="123"/>
      <c r="UNY111" s="123"/>
      <c r="UNZ111" s="123"/>
      <c r="UOA111" s="123"/>
      <c r="UOB111" s="123"/>
      <c r="UOC111" s="123"/>
      <c r="UOD111" s="123"/>
      <c r="UOE111" s="123"/>
      <c r="UOF111" s="123"/>
      <c r="UOG111" s="123"/>
      <c r="UOH111" s="123"/>
      <c r="UOI111" s="123"/>
      <c r="UOJ111" s="123"/>
      <c r="UOK111" s="123"/>
      <c r="UOL111" s="123"/>
      <c r="UOM111" s="123"/>
      <c r="UON111" s="123"/>
      <c r="UOO111" s="123"/>
      <c r="UOP111" s="123"/>
      <c r="UOQ111" s="123"/>
      <c r="UOR111" s="123"/>
      <c r="UOS111" s="123"/>
      <c r="UOT111" s="123"/>
      <c r="UOU111" s="123"/>
      <c r="UOV111" s="123"/>
      <c r="UOW111" s="123"/>
      <c r="UOX111" s="123"/>
      <c r="UOY111" s="123"/>
      <c r="UOZ111" s="123"/>
      <c r="UPA111" s="123"/>
      <c r="UPB111" s="123"/>
      <c r="UPC111" s="123"/>
      <c r="UPD111" s="123"/>
      <c r="UPE111" s="123"/>
      <c r="UPF111" s="123"/>
      <c r="UPG111" s="123"/>
      <c r="UPH111" s="123"/>
      <c r="UPI111" s="123"/>
      <c r="UPJ111" s="123"/>
      <c r="UPK111" s="123"/>
      <c r="UPL111" s="123"/>
      <c r="UPM111" s="123"/>
      <c r="UPN111" s="123"/>
      <c r="UPO111" s="123"/>
      <c r="UPP111" s="123"/>
      <c r="UPQ111" s="123"/>
      <c r="UPR111" s="123"/>
      <c r="UPS111" s="123"/>
      <c r="UPT111" s="123"/>
      <c r="UPU111" s="123"/>
      <c r="UPV111" s="123"/>
      <c r="UPW111" s="123"/>
      <c r="UPX111" s="123"/>
      <c r="UPY111" s="123"/>
      <c r="UPZ111" s="123"/>
      <c r="UQA111" s="123"/>
      <c r="UQB111" s="123"/>
      <c r="UQC111" s="123"/>
      <c r="UQD111" s="123"/>
      <c r="UQE111" s="123"/>
      <c r="UQF111" s="123"/>
      <c r="UQG111" s="123"/>
      <c r="UQH111" s="123"/>
      <c r="UQI111" s="123"/>
      <c r="UQJ111" s="123"/>
      <c r="UQK111" s="123"/>
      <c r="UQL111" s="123"/>
      <c r="UQM111" s="123"/>
      <c r="UQN111" s="123"/>
      <c r="UQO111" s="123"/>
      <c r="UQP111" s="123"/>
      <c r="UQQ111" s="123"/>
      <c r="UQR111" s="123"/>
      <c r="UQS111" s="123"/>
      <c r="UQT111" s="123"/>
      <c r="UQU111" s="123"/>
      <c r="UQV111" s="123"/>
      <c r="UQW111" s="123"/>
      <c r="UQX111" s="123"/>
      <c r="UQY111" s="123"/>
      <c r="UQZ111" s="123"/>
      <c r="URA111" s="123"/>
      <c r="URB111" s="123"/>
      <c r="URC111" s="123"/>
      <c r="URD111" s="123"/>
      <c r="URE111" s="123"/>
      <c r="URF111" s="123"/>
      <c r="URG111" s="123"/>
      <c r="URH111" s="123"/>
      <c r="URI111" s="123"/>
      <c r="URJ111" s="123"/>
      <c r="URK111" s="123"/>
      <c r="URL111" s="123"/>
      <c r="URM111" s="123"/>
      <c r="URN111" s="123"/>
      <c r="URO111" s="123"/>
      <c r="URP111" s="123"/>
      <c r="URQ111" s="123"/>
      <c r="URR111" s="123"/>
      <c r="URS111" s="123"/>
      <c r="URT111" s="123"/>
      <c r="URU111" s="123"/>
      <c r="URV111" s="123"/>
      <c r="URW111" s="123"/>
      <c r="URX111" s="123"/>
      <c r="URY111" s="123"/>
      <c r="URZ111" s="123"/>
      <c r="USA111" s="123"/>
      <c r="USB111" s="123"/>
      <c r="USC111" s="123"/>
      <c r="USD111" s="123"/>
      <c r="USE111" s="123"/>
      <c r="USF111" s="123"/>
      <c r="USG111" s="123"/>
      <c r="USH111" s="123"/>
      <c r="USI111" s="123"/>
      <c r="USJ111" s="123"/>
      <c r="USK111" s="123"/>
      <c r="USL111" s="123"/>
      <c r="USM111" s="123"/>
      <c r="USN111" s="123"/>
      <c r="USO111" s="123"/>
      <c r="USP111" s="123"/>
      <c r="USQ111" s="123"/>
      <c r="USR111" s="123"/>
      <c r="USS111" s="123"/>
      <c r="UST111" s="123"/>
      <c r="USU111" s="123"/>
      <c r="USV111" s="123"/>
      <c r="USW111" s="123"/>
      <c r="USX111" s="123"/>
      <c r="USY111" s="123"/>
      <c r="USZ111" s="123"/>
      <c r="UTA111" s="123"/>
      <c r="UTB111" s="123"/>
      <c r="UTC111" s="123"/>
      <c r="UTD111" s="123"/>
      <c r="UTE111" s="123"/>
      <c r="UTF111" s="123"/>
      <c r="UTG111" s="123"/>
      <c r="UTH111" s="123"/>
      <c r="UTI111" s="123"/>
      <c r="UTJ111" s="123"/>
      <c r="UTK111" s="123"/>
      <c r="UTL111" s="123"/>
      <c r="UTM111" s="123"/>
      <c r="UTN111" s="123"/>
      <c r="UTO111" s="123"/>
      <c r="UTP111" s="123"/>
      <c r="UTQ111" s="123"/>
      <c r="UTR111" s="123"/>
      <c r="UTS111" s="123"/>
      <c r="UTT111" s="123"/>
      <c r="UTU111" s="123"/>
      <c r="UTV111" s="123"/>
      <c r="UTW111" s="123"/>
      <c r="UTX111" s="123"/>
      <c r="UTY111" s="123"/>
      <c r="UTZ111" s="123"/>
      <c r="UUA111" s="123"/>
      <c r="UUB111" s="123"/>
      <c r="UUC111" s="123"/>
      <c r="UUD111" s="123"/>
      <c r="UUE111" s="123"/>
      <c r="UUF111" s="123"/>
      <c r="UUG111" s="123"/>
      <c r="UUH111" s="123"/>
      <c r="UUI111" s="123"/>
      <c r="UUJ111" s="123"/>
      <c r="UUK111" s="123"/>
      <c r="UUL111" s="123"/>
      <c r="UUM111" s="123"/>
      <c r="UUN111" s="123"/>
      <c r="UUO111" s="123"/>
      <c r="UUP111" s="123"/>
      <c r="UUQ111" s="123"/>
      <c r="UUR111" s="123"/>
      <c r="UUS111" s="123"/>
      <c r="UUT111" s="123"/>
      <c r="UUU111" s="123"/>
      <c r="UUV111" s="123"/>
      <c r="UUW111" s="123"/>
      <c r="UUX111" s="123"/>
      <c r="UUY111" s="123"/>
      <c r="UUZ111" s="123"/>
      <c r="UVA111" s="123"/>
      <c r="UVB111" s="123"/>
      <c r="UVC111" s="123"/>
      <c r="UVD111" s="123"/>
      <c r="UVE111" s="123"/>
      <c r="UVF111" s="123"/>
      <c r="UVG111" s="123"/>
      <c r="UVH111" s="123"/>
      <c r="UVI111" s="123"/>
      <c r="UVJ111" s="123"/>
      <c r="UVK111" s="123"/>
      <c r="UVL111" s="123"/>
      <c r="UVM111" s="123"/>
      <c r="UVN111" s="123"/>
      <c r="UVO111" s="123"/>
      <c r="UVP111" s="123"/>
      <c r="UVQ111" s="123"/>
      <c r="UVR111" s="123"/>
      <c r="UVS111" s="123"/>
      <c r="UVT111" s="123"/>
      <c r="UVU111" s="123"/>
      <c r="UVV111" s="123"/>
      <c r="UVW111" s="123"/>
      <c r="UVX111" s="123"/>
      <c r="UVY111" s="123"/>
      <c r="UVZ111" s="123"/>
      <c r="UWA111" s="123"/>
      <c r="UWB111" s="123"/>
      <c r="UWC111" s="123"/>
      <c r="UWD111" s="123"/>
      <c r="UWE111" s="123"/>
      <c r="UWF111" s="123"/>
      <c r="UWG111" s="123"/>
      <c r="UWH111" s="123"/>
      <c r="UWI111" s="123"/>
      <c r="UWJ111" s="123"/>
      <c r="UWK111" s="123"/>
      <c r="UWL111" s="123"/>
      <c r="UWM111" s="123"/>
      <c r="UWN111" s="123"/>
      <c r="UWO111" s="123"/>
      <c r="UWP111" s="123"/>
      <c r="UWQ111" s="123"/>
      <c r="UWR111" s="123"/>
      <c r="UWS111" s="123"/>
      <c r="UWT111" s="123"/>
      <c r="UWU111" s="123"/>
      <c r="UWV111" s="123"/>
      <c r="UWW111" s="123"/>
      <c r="UWX111" s="123"/>
      <c r="UWY111" s="123"/>
      <c r="UWZ111" s="123"/>
      <c r="UXA111" s="123"/>
      <c r="UXB111" s="123"/>
      <c r="UXC111" s="123"/>
      <c r="UXD111" s="123"/>
      <c r="UXE111" s="123"/>
      <c r="UXF111" s="123"/>
      <c r="UXG111" s="123"/>
      <c r="UXH111" s="123"/>
      <c r="UXI111" s="123"/>
      <c r="UXJ111" s="123"/>
      <c r="UXK111" s="123"/>
      <c r="UXL111" s="123"/>
      <c r="UXM111" s="123"/>
      <c r="UXN111" s="123"/>
      <c r="UXO111" s="123"/>
      <c r="UXP111" s="123"/>
      <c r="UXQ111" s="123"/>
      <c r="UXR111" s="123"/>
      <c r="UXS111" s="123"/>
      <c r="UXT111" s="123"/>
      <c r="UXU111" s="123"/>
      <c r="UXV111" s="123"/>
      <c r="UXW111" s="123"/>
      <c r="UXX111" s="123"/>
      <c r="UXY111" s="123"/>
      <c r="UXZ111" s="123"/>
      <c r="UYA111" s="123"/>
      <c r="UYB111" s="123"/>
      <c r="UYC111" s="123"/>
      <c r="UYD111" s="123"/>
      <c r="UYE111" s="123"/>
      <c r="UYF111" s="123"/>
      <c r="UYG111" s="123"/>
      <c r="UYH111" s="123"/>
      <c r="UYI111" s="123"/>
      <c r="UYJ111" s="123"/>
      <c r="UYK111" s="123"/>
      <c r="UYL111" s="123"/>
      <c r="UYM111" s="123"/>
      <c r="UYN111" s="123"/>
      <c r="UYO111" s="123"/>
      <c r="UYP111" s="123"/>
      <c r="UYQ111" s="123"/>
      <c r="UYR111" s="123"/>
      <c r="UYS111" s="123"/>
      <c r="UYT111" s="123"/>
      <c r="UYU111" s="123"/>
      <c r="UYV111" s="123"/>
      <c r="UYW111" s="123"/>
      <c r="UYX111" s="123"/>
      <c r="UYY111" s="123"/>
      <c r="UYZ111" s="123"/>
      <c r="UZA111" s="123"/>
      <c r="UZB111" s="123"/>
      <c r="UZC111" s="123"/>
      <c r="UZD111" s="123"/>
      <c r="UZE111" s="123"/>
      <c r="UZF111" s="123"/>
      <c r="UZG111" s="123"/>
      <c r="UZH111" s="123"/>
      <c r="UZI111" s="123"/>
      <c r="UZJ111" s="123"/>
      <c r="UZK111" s="123"/>
      <c r="UZL111" s="123"/>
      <c r="UZM111" s="123"/>
      <c r="UZN111" s="123"/>
      <c r="UZO111" s="123"/>
      <c r="UZP111" s="123"/>
      <c r="UZQ111" s="123"/>
      <c r="UZR111" s="123"/>
      <c r="UZS111" s="123"/>
      <c r="UZT111" s="123"/>
      <c r="UZU111" s="123"/>
      <c r="UZV111" s="123"/>
      <c r="UZW111" s="123"/>
      <c r="UZX111" s="123"/>
      <c r="UZY111" s="123"/>
      <c r="UZZ111" s="123"/>
      <c r="VAA111" s="123"/>
      <c r="VAB111" s="123"/>
      <c r="VAC111" s="123"/>
      <c r="VAD111" s="123"/>
      <c r="VAE111" s="123"/>
      <c r="VAF111" s="123"/>
      <c r="VAG111" s="123"/>
      <c r="VAH111" s="123"/>
      <c r="VAI111" s="123"/>
      <c r="VAJ111" s="123"/>
      <c r="VAK111" s="123"/>
      <c r="VAL111" s="123"/>
      <c r="VAM111" s="123"/>
      <c r="VAN111" s="123"/>
      <c r="VAO111" s="123"/>
      <c r="VAP111" s="123"/>
      <c r="VAQ111" s="123"/>
      <c r="VAR111" s="123"/>
      <c r="VAS111" s="123"/>
      <c r="VAT111" s="123"/>
      <c r="VAU111" s="123"/>
      <c r="VAV111" s="123"/>
      <c r="VAW111" s="123"/>
      <c r="VAX111" s="123"/>
      <c r="VAY111" s="123"/>
      <c r="VAZ111" s="123"/>
      <c r="VBA111" s="123"/>
      <c r="VBB111" s="123"/>
      <c r="VBC111" s="123"/>
      <c r="VBD111" s="123"/>
      <c r="VBE111" s="123"/>
      <c r="VBF111" s="123"/>
      <c r="VBG111" s="123"/>
      <c r="VBH111" s="123"/>
      <c r="VBI111" s="123"/>
      <c r="VBJ111" s="123"/>
      <c r="VBK111" s="123"/>
      <c r="VBL111" s="123"/>
      <c r="VBM111" s="123"/>
      <c r="VBN111" s="123"/>
      <c r="VBO111" s="123"/>
      <c r="VBP111" s="123"/>
      <c r="VBQ111" s="123"/>
      <c r="VBR111" s="123"/>
      <c r="VBS111" s="123"/>
      <c r="VBT111" s="123"/>
      <c r="VBU111" s="123"/>
      <c r="VBV111" s="123"/>
      <c r="VBW111" s="123"/>
      <c r="VBX111" s="123"/>
      <c r="VBY111" s="123"/>
      <c r="VBZ111" s="123"/>
      <c r="VCA111" s="123"/>
      <c r="VCB111" s="123"/>
      <c r="VCC111" s="123"/>
      <c r="VCD111" s="123"/>
      <c r="VCE111" s="123"/>
      <c r="VCF111" s="123"/>
      <c r="VCG111" s="123"/>
      <c r="VCH111" s="123"/>
      <c r="VCI111" s="123"/>
      <c r="VCJ111" s="123"/>
      <c r="VCK111" s="123"/>
      <c r="VCL111" s="123"/>
      <c r="VCM111" s="123"/>
      <c r="VCN111" s="123"/>
      <c r="VCO111" s="123"/>
      <c r="VCP111" s="123"/>
      <c r="VCQ111" s="123"/>
      <c r="VCR111" s="123"/>
      <c r="VCS111" s="123"/>
      <c r="VCT111" s="123"/>
      <c r="VCU111" s="123"/>
      <c r="VCV111" s="123"/>
      <c r="VCW111" s="123"/>
      <c r="VCX111" s="123"/>
      <c r="VCY111" s="123"/>
      <c r="VCZ111" s="123"/>
      <c r="VDA111" s="123"/>
      <c r="VDB111" s="123"/>
      <c r="VDC111" s="123"/>
      <c r="VDD111" s="123"/>
      <c r="VDE111" s="123"/>
      <c r="VDF111" s="123"/>
      <c r="VDG111" s="123"/>
      <c r="VDH111" s="123"/>
      <c r="VDI111" s="123"/>
      <c r="VDJ111" s="123"/>
      <c r="VDK111" s="123"/>
      <c r="VDL111" s="123"/>
      <c r="VDM111" s="123"/>
      <c r="VDN111" s="123"/>
      <c r="VDO111" s="123"/>
      <c r="VDP111" s="123"/>
      <c r="VDQ111" s="123"/>
      <c r="VDR111" s="123"/>
      <c r="VDS111" s="123"/>
      <c r="VDT111" s="123"/>
      <c r="VDU111" s="123"/>
      <c r="VDV111" s="123"/>
      <c r="VDW111" s="123"/>
      <c r="VDX111" s="123"/>
      <c r="VDY111" s="123"/>
      <c r="VDZ111" s="123"/>
      <c r="VEA111" s="123"/>
      <c r="VEB111" s="123"/>
      <c r="VEC111" s="123"/>
      <c r="VED111" s="123"/>
      <c r="VEE111" s="123"/>
      <c r="VEF111" s="123"/>
      <c r="VEG111" s="123"/>
      <c r="VEH111" s="123"/>
      <c r="VEI111" s="123"/>
      <c r="VEJ111" s="123"/>
      <c r="VEK111" s="123"/>
      <c r="VEL111" s="123"/>
      <c r="VEM111" s="123"/>
      <c r="VEN111" s="123"/>
      <c r="VEO111" s="123"/>
      <c r="VEP111" s="123"/>
      <c r="VEQ111" s="123"/>
      <c r="VER111" s="123"/>
      <c r="VES111" s="123"/>
      <c r="VET111" s="123"/>
      <c r="VEU111" s="123"/>
      <c r="VEV111" s="123"/>
      <c r="VEW111" s="123"/>
      <c r="VEX111" s="123"/>
      <c r="VEY111" s="123"/>
      <c r="VEZ111" s="123"/>
      <c r="VFA111" s="123"/>
      <c r="VFB111" s="123"/>
      <c r="VFC111" s="123"/>
      <c r="VFD111" s="123"/>
      <c r="VFE111" s="123"/>
      <c r="VFF111" s="123"/>
      <c r="VFG111" s="123"/>
      <c r="VFH111" s="123"/>
      <c r="VFI111" s="123"/>
      <c r="VFJ111" s="123"/>
      <c r="VFK111" s="123"/>
      <c r="VFL111" s="123"/>
      <c r="VFM111" s="123"/>
      <c r="VFN111" s="123"/>
      <c r="VFO111" s="123"/>
      <c r="VFP111" s="123"/>
      <c r="VFQ111" s="123"/>
      <c r="VFR111" s="123"/>
      <c r="VFS111" s="123"/>
      <c r="VFT111" s="123"/>
      <c r="VFU111" s="123"/>
      <c r="VFV111" s="123"/>
      <c r="VFW111" s="123"/>
      <c r="VFX111" s="123"/>
      <c r="VFY111" s="123"/>
      <c r="VFZ111" s="123"/>
      <c r="VGA111" s="123"/>
      <c r="VGB111" s="123"/>
      <c r="VGC111" s="123"/>
      <c r="VGD111" s="123"/>
      <c r="VGE111" s="123"/>
      <c r="VGF111" s="123"/>
      <c r="VGG111" s="123"/>
      <c r="VGH111" s="123"/>
      <c r="VGI111" s="123"/>
      <c r="VGJ111" s="123"/>
      <c r="VGK111" s="123"/>
      <c r="VGL111" s="123"/>
      <c r="VGM111" s="123"/>
      <c r="VGN111" s="123"/>
      <c r="VGO111" s="123"/>
      <c r="VGP111" s="123"/>
      <c r="VGQ111" s="123"/>
      <c r="VGR111" s="123"/>
      <c r="VGS111" s="123"/>
      <c r="VGT111" s="123"/>
      <c r="VGU111" s="123"/>
      <c r="VGV111" s="123"/>
      <c r="VGW111" s="123"/>
      <c r="VGX111" s="123"/>
      <c r="VGY111" s="123"/>
      <c r="VGZ111" s="123"/>
      <c r="VHA111" s="123"/>
      <c r="VHB111" s="123"/>
      <c r="VHC111" s="123"/>
      <c r="VHD111" s="123"/>
      <c r="VHE111" s="123"/>
      <c r="VHF111" s="123"/>
      <c r="VHG111" s="123"/>
      <c r="VHH111" s="123"/>
      <c r="VHI111" s="123"/>
      <c r="VHJ111" s="123"/>
      <c r="VHK111" s="123"/>
      <c r="VHL111" s="123"/>
      <c r="VHM111" s="123"/>
      <c r="VHN111" s="123"/>
      <c r="VHO111" s="123"/>
      <c r="VHP111" s="123"/>
      <c r="VHQ111" s="123"/>
      <c r="VHR111" s="123"/>
      <c r="VHS111" s="123"/>
      <c r="VHT111" s="123"/>
      <c r="VHU111" s="123"/>
      <c r="VHV111" s="123"/>
      <c r="VHW111" s="123"/>
      <c r="VHX111" s="123"/>
      <c r="VHY111" s="123"/>
      <c r="VHZ111" s="123"/>
      <c r="VIA111" s="123"/>
      <c r="VIB111" s="123"/>
      <c r="VIC111" s="123"/>
      <c r="VID111" s="123"/>
      <c r="VIE111" s="123"/>
      <c r="VIF111" s="123"/>
      <c r="VIG111" s="123"/>
      <c r="VIH111" s="123"/>
      <c r="VII111" s="123"/>
      <c r="VIJ111" s="123"/>
      <c r="VIK111" s="123"/>
      <c r="VIL111" s="123"/>
      <c r="VIM111" s="123"/>
      <c r="VIN111" s="123"/>
      <c r="VIO111" s="123"/>
      <c r="VIP111" s="123"/>
      <c r="VIQ111" s="123"/>
      <c r="VIR111" s="123"/>
      <c r="VIS111" s="123"/>
      <c r="VIT111" s="123"/>
      <c r="VIU111" s="123"/>
      <c r="VIV111" s="123"/>
      <c r="VIW111" s="123"/>
      <c r="VIX111" s="123"/>
      <c r="VIY111" s="123"/>
      <c r="VIZ111" s="123"/>
      <c r="VJA111" s="123"/>
      <c r="VJB111" s="123"/>
      <c r="VJC111" s="123"/>
      <c r="VJD111" s="123"/>
      <c r="VJE111" s="123"/>
      <c r="VJF111" s="123"/>
      <c r="VJG111" s="123"/>
      <c r="VJH111" s="123"/>
      <c r="VJI111" s="123"/>
      <c r="VJJ111" s="123"/>
      <c r="VJK111" s="123"/>
      <c r="VJL111" s="123"/>
      <c r="VJM111" s="123"/>
      <c r="VJN111" s="123"/>
      <c r="VJO111" s="123"/>
      <c r="VJP111" s="123"/>
      <c r="VJQ111" s="123"/>
      <c r="VJR111" s="123"/>
      <c r="VJS111" s="123"/>
      <c r="VJT111" s="123"/>
      <c r="VJU111" s="123"/>
      <c r="VJV111" s="123"/>
      <c r="VJW111" s="123"/>
      <c r="VJX111" s="123"/>
      <c r="VJY111" s="123"/>
      <c r="VJZ111" s="123"/>
      <c r="VKA111" s="123"/>
      <c r="VKB111" s="123"/>
      <c r="VKC111" s="123"/>
      <c r="VKD111" s="123"/>
      <c r="VKE111" s="123"/>
      <c r="VKF111" s="123"/>
      <c r="VKG111" s="123"/>
      <c r="VKH111" s="123"/>
      <c r="VKI111" s="123"/>
      <c r="VKJ111" s="123"/>
      <c r="VKK111" s="123"/>
      <c r="VKL111" s="123"/>
      <c r="VKM111" s="123"/>
      <c r="VKN111" s="123"/>
      <c r="VKO111" s="123"/>
      <c r="VKP111" s="123"/>
      <c r="VKQ111" s="123"/>
      <c r="VKR111" s="123"/>
      <c r="VKS111" s="123"/>
      <c r="VKT111" s="123"/>
      <c r="VKU111" s="123"/>
      <c r="VKV111" s="123"/>
      <c r="VKW111" s="123"/>
      <c r="VKX111" s="123"/>
      <c r="VKY111" s="123"/>
      <c r="VKZ111" s="123"/>
      <c r="VLA111" s="123"/>
      <c r="VLB111" s="123"/>
      <c r="VLC111" s="123"/>
      <c r="VLD111" s="123"/>
      <c r="VLE111" s="123"/>
      <c r="VLF111" s="123"/>
      <c r="VLG111" s="123"/>
      <c r="VLH111" s="123"/>
      <c r="VLI111" s="123"/>
      <c r="VLJ111" s="123"/>
      <c r="VLK111" s="123"/>
      <c r="VLL111" s="123"/>
      <c r="VLM111" s="123"/>
      <c r="VLN111" s="123"/>
      <c r="VLO111" s="123"/>
      <c r="VLP111" s="123"/>
      <c r="VLQ111" s="123"/>
      <c r="VLR111" s="123"/>
      <c r="VLS111" s="123"/>
      <c r="VLT111" s="123"/>
      <c r="VLU111" s="123"/>
      <c r="VLV111" s="123"/>
      <c r="VLW111" s="123"/>
      <c r="VLX111" s="123"/>
      <c r="VLY111" s="123"/>
      <c r="VLZ111" s="123"/>
      <c r="VMA111" s="123"/>
      <c r="VMB111" s="123"/>
      <c r="VMC111" s="123"/>
      <c r="VMD111" s="123"/>
      <c r="VME111" s="123"/>
      <c r="VMF111" s="123"/>
      <c r="VMG111" s="123"/>
      <c r="VMH111" s="123"/>
      <c r="VMI111" s="123"/>
      <c r="VMJ111" s="123"/>
      <c r="VMK111" s="123"/>
      <c r="VML111" s="123"/>
      <c r="VMM111" s="123"/>
      <c r="VMN111" s="123"/>
      <c r="VMO111" s="123"/>
      <c r="VMP111" s="123"/>
      <c r="VMQ111" s="123"/>
      <c r="VMR111" s="123"/>
      <c r="VMS111" s="123"/>
      <c r="VMT111" s="123"/>
      <c r="VMU111" s="123"/>
      <c r="VMV111" s="123"/>
      <c r="VMW111" s="123"/>
      <c r="VMX111" s="123"/>
      <c r="VMY111" s="123"/>
      <c r="VMZ111" s="123"/>
      <c r="VNA111" s="123"/>
      <c r="VNB111" s="123"/>
      <c r="VNC111" s="123"/>
      <c r="VND111" s="123"/>
      <c r="VNE111" s="123"/>
      <c r="VNF111" s="123"/>
      <c r="VNG111" s="123"/>
      <c r="VNH111" s="123"/>
      <c r="VNI111" s="123"/>
      <c r="VNJ111" s="123"/>
      <c r="VNK111" s="123"/>
      <c r="VNL111" s="123"/>
      <c r="VNM111" s="123"/>
      <c r="VNN111" s="123"/>
      <c r="VNO111" s="123"/>
      <c r="VNP111" s="123"/>
      <c r="VNQ111" s="123"/>
      <c r="VNR111" s="123"/>
      <c r="VNS111" s="123"/>
      <c r="VNT111" s="123"/>
      <c r="VNU111" s="123"/>
      <c r="VNV111" s="123"/>
      <c r="VNW111" s="123"/>
      <c r="VNX111" s="123"/>
      <c r="VNY111" s="123"/>
      <c r="VNZ111" s="123"/>
      <c r="VOA111" s="123"/>
      <c r="VOB111" s="123"/>
      <c r="VOC111" s="123"/>
      <c r="VOD111" s="123"/>
      <c r="VOE111" s="123"/>
      <c r="VOF111" s="123"/>
      <c r="VOG111" s="123"/>
      <c r="VOH111" s="123"/>
      <c r="VOI111" s="123"/>
      <c r="VOJ111" s="123"/>
      <c r="VOK111" s="123"/>
      <c r="VOL111" s="123"/>
      <c r="VOM111" s="123"/>
      <c r="VON111" s="123"/>
      <c r="VOO111" s="123"/>
      <c r="VOP111" s="123"/>
      <c r="VOQ111" s="123"/>
      <c r="VOR111" s="123"/>
      <c r="VOS111" s="123"/>
      <c r="VOT111" s="123"/>
      <c r="VOU111" s="123"/>
      <c r="VOV111" s="123"/>
      <c r="VOW111" s="123"/>
      <c r="VOX111" s="123"/>
      <c r="VOY111" s="123"/>
      <c r="VOZ111" s="123"/>
      <c r="VPA111" s="123"/>
      <c r="VPB111" s="123"/>
      <c r="VPC111" s="123"/>
      <c r="VPD111" s="123"/>
      <c r="VPE111" s="123"/>
      <c r="VPF111" s="123"/>
      <c r="VPG111" s="123"/>
      <c r="VPH111" s="123"/>
      <c r="VPI111" s="123"/>
      <c r="VPJ111" s="123"/>
      <c r="VPK111" s="123"/>
      <c r="VPL111" s="123"/>
      <c r="VPM111" s="123"/>
      <c r="VPN111" s="123"/>
      <c r="VPO111" s="123"/>
      <c r="VPP111" s="123"/>
      <c r="VPQ111" s="123"/>
      <c r="VPR111" s="123"/>
      <c r="VPS111" s="123"/>
      <c r="VPT111" s="123"/>
      <c r="VPU111" s="123"/>
      <c r="VPV111" s="123"/>
      <c r="VPW111" s="123"/>
      <c r="VPX111" s="123"/>
      <c r="VPY111" s="123"/>
      <c r="VPZ111" s="123"/>
      <c r="VQA111" s="123"/>
      <c r="VQB111" s="123"/>
      <c r="VQC111" s="123"/>
      <c r="VQD111" s="123"/>
      <c r="VQE111" s="123"/>
      <c r="VQF111" s="123"/>
      <c r="VQG111" s="123"/>
      <c r="VQH111" s="123"/>
      <c r="VQI111" s="123"/>
      <c r="VQJ111" s="123"/>
      <c r="VQK111" s="123"/>
      <c r="VQL111" s="123"/>
      <c r="VQM111" s="123"/>
      <c r="VQN111" s="123"/>
      <c r="VQO111" s="123"/>
      <c r="VQP111" s="123"/>
      <c r="VQQ111" s="123"/>
      <c r="VQR111" s="123"/>
      <c r="VQS111" s="123"/>
      <c r="VQT111" s="123"/>
      <c r="VQU111" s="123"/>
      <c r="VQV111" s="123"/>
      <c r="VQW111" s="123"/>
      <c r="VQX111" s="123"/>
      <c r="VQY111" s="123"/>
      <c r="VQZ111" s="123"/>
      <c r="VRA111" s="123"/>
      <c r="VRB111" s="123"/>
      <c r="VRC111" s="123"/>
      <c r="VRD111" s="123"/>
      <c r="VRE111" s="123"/>
      <c r="VRF111" s="123"/>
      <c r="VRG111" s="123"/>
      <c r="VRH111" s="123"/>
      <c r="VRI111" s="123"/>
      <c r="VRJ111" s="123"/>
      <c r="VRK111" s="123"/>
      <c r="VRL111" s="123"/>
      <c r="VRM111" s="123"/>
      <c r="VRN111" s="123"/>
      <c r="VRO111" s="123"/>
      <c r="VRP111" s="123"/>
      <c r="VRQ111" s="123"/>
      <c r="VRR111" s="123"/>
      <c r="VRS111" s="123"/>
      <c r="VRT111" s="123"/>
      <c r="VRU111" s="123"/>
      <c r="VRV111" s="123"/>
      <c r="VRW111" s="123"/>
      <c r="VRX111" s="123"/>
      <c r="VRY111" s="123"/>
      <c r="VRZ111" s="123"/>
      <c r="VSA111" s="123"/>
      <c r="VSB111" s="123"/>
      <c r="VSC111" s="123"/>
      <c r="VSD111" s="123"/>
      <c r="VSE111" s="123"/>
      <c r="VSF111" s="123"/>
      <c r="VSG111" s="123"/>
      <c r="VSH111" s="123"/>
      <c r="VSI111" s="123"/>
      <c r="VSJ111" s="123"/>
      <c r="VSK111" s="123"/>
      <c r="VSL111" s="123"/>
      <c r="VSM111" s="123"/>
      <c r="VSN111" s="123"/>
      <c r="VSO111" s="123"/>
      <c r="VSP111" s="123"/>
      <c r="VSQ111" s="123"/>
      <c r="VSR111" s="123"/>
      <c r="VSS111" s="123"/>
      <c r="VST111" s="123"/>
      <c r="VSU111" s="123"/>
      <c r="VSV111" s="123"/>
      <c r="VSW111" s="123"/>
      <c r="VSX111" s="123"/>
      <c r="VSY111" s="123"/>
      <c r="VSZ111" s="123"/>
      <c r="VTA111" s="123"/>
      <c r="VTB111" s="123"/>
      <c r="VTC111" s="123"/>
      <c r="VTD111" s="123"/>
      <c r="VTE111" s="123"/>
      <c r="VTF111" s="123"/>
      <c r="VTG111" s="123"/>
      <c r="VTH111" s="123"/>
      <c r="VTI111" s="123"/>
      <c r="VTJ111" s="123"/>
      <c r="VTK111" s="123"/>
      <c r="VTL111" s="123"/>
      <c r="VTM111" s="123"/>
      <c r="VTN111" s="123"/>
      <c r="VTO111" s="123"/>
      <c r="VTP111" s="123"/>
      <c r="VTQ111" s="123"/>
      <c r="VTR111" s="123"/>
      <c r="VTS111" s="123"/>
      <c r="VTT111" s="123"/>
      <c r="VTU111" s="123"/>
      <c r="VTV111" s="123"/>
      <c r="VTW111" s="123"/>
      <c r="VTX111" s="123"/>
      <c r="VTY111" s="123"/>
      <c r="VTZ111" s="123"/>
      <c r="VUA111" s="123"/>
      <c r="VUB111" s="123"/>
      <c r="VUC111" s="123"/>
      <c r="VUD111" s="123"/>
      <c r="VUE111" s="123"/>
      <c r="VUF111" s="123"/>
      <c r="VUG111" s="123"/>
      <c r="VUH111" s="123"/>
      <c r="VUI111" s="123"/>
      <c r="VUJ111" s="123"/>
      <c r="VUK111" s="123"/>
      <c r="VUL111" s="123"/>
      <c r="VUM111" s="123"/>
      <c r="VUN111" s="123"/>
      <c r="VUO111" s="123"/>
      <c r="VUP111" s="123"/>
      <c r="VUQ111" s="123"/>
      <c r="VUR111" s="123"/>
      <c r="VUS111" s="123"/>
      <c r="VUT111" s="123"/>
      <c r="VUU111" s="123"/>
      <c r="VUV111" s="123"/>
      <c r="VUW111" s="123"/>
      <c r="VUX111" s="123"/>
      <c r="VUY111" s="123"/>
      <c r="VUZ111" s="123"/>
      <c r="VVA111" s="123"/>
      <c r="VVB111" s="123"/>
      <c r="VVC111" s="123"/>
      <c r="VVD111" s="123"/>
      <c r="VVE111" s="123"/>
      <c r="VVF111" s="123"/>
      <c r="VVG111" s="123"/>
      <c r="VVH111" s="123"/>
      <c r="VVI111" s="123"/>
      <c r="VVJ111" s="123"/>
      <c r="VVK111" s="123"/>
      <c r="VVL111" s="123"/>
      <c r="VVM111" s="123"/>
      <c r="VVN111" s="123"/>
      <c r="VVO111" s="123"/>
      <c r="VVP111" s="123"/>
      <c r="VVQ111" s="123"/>
      <c r="VVR111" s="123"/>
      <c r="VVS111" s="123"/>
      <c r="VVT111" s="123"/>
      <c r="VVU111" s="123"/>
      <c r="VVV111" s="123"/>
      <c r="VVW111" s="123"/>
      <c r="VVX111" s="123"/>
      <c r="VVY111" s="123"/>
      <c r="VVZ111" s="123"/>
      <c r="VWA111" s="123"/>
      <c r="VWB111" s="123"/>
      <c r="VWC111" s="123"/>
      <c r="VWD111" s="123"/>
      <c r="VWE111" s="123"/>
      <c r="VWF111" s="123"/>
      <c r="VWG111" s="123"/>
      <c r="VWH111" s="123"/>
      <c r="VWI111" s="123"/>
      <c r="VWJ111" s="123"/>
      <c r="VWK111" s="123"/>
      <c r="VWL111" s="123"/>
      <c r="VWM111" s="123"/>
      <c r="VWN111" s="123"/>
      <c r="VWO111" s="123"/>
      <c r="VWP111" s="123"/>
      <c r="VWQ111" s="123"/>
      <c r="VWR111" s="123"/>
      <c r="VWS111" s="123"/>
      <c r="VWT111" s="123"/>
      <c r="VWU111" s="123"/>
      <c r="VWV111" s="123"/>
      <c r="VWW111" s="123"/>
      <c r="VWX111" s="123"/>
      <c r="VWY111" s="123"/>
      <c r="VWZ111" s="123"/>
      <c r="VXA111" s="123"/>
      <c r="VXB111" s="123"/>
      <c r="VXC111" s="123"/>
      <c r="VXD111" s="123"/>
      <c r="VXE111" s="123"/>
      <c r="VXF111" s="123"/>
      <c r="VXG111" s="123"/>
      <c r="VXH111" s="123"/>
      <c r="VXI111" s="123"/>
      <c r="VXJ111" s="123"/>
      <c r="VXK111" s="123"/>
      <c r="VXL111" s="123"/>
      <c r="VXM111" s="123"/>
      <c r="VXN111" s="123"/>
      <c r="VXO111" s="123"/>
      <c r="VXP111" s="123"/>
      <c r="VXQ111" s="123"/>
      <c r="VXR111" s="123"/>
      <c r="VXS111" s="123"/>
      <c r="VXT111" s="123"/>
      <c r="VXU111" s="123"/>
      <c r="VXV111" s="123"/>
      <c r="VXW111" s="123"/>
      <c r="VXX111" s="123"/>
      <c r="VXY111" s="123"/>
      <c r="VXZ111" s="123"/>
      <c r="VYA111" s="123"/>
      <c r="VYB111" s="123"/>
      <c r="VYC111" s="123"/>
      <c r="VYD111" s="123"/>
      <c r="VYE111" s="123"/>
      <c r="VYF111" s="123"/>
      <c r="VYG111" s="123"/>
      <c r="VYH111" s="123"/>
      <c r="VYI111" s="123"/>
      <c r="VYJ111" s="123"/>
      <c r="VYK111" s="123"/>
      <c r="VYL111" s="123"/>
      <c r="VYM111" s="123"/>
      <c r="VYN111" s="123"/>
      <c r="VYO111" s="123"/>
      <c r="VYP111" s="123"/>
      <c r="VYQ111" s="123"/>
      <c r="VYR111" s="123"/>
      <c r="VYS111" s="123"/>
      <c r="VYT111" s="123"/>
      <c r="VYU111" s="123"/>
      <c r="VYV111" s="123"/>
      <c r="VYW111" s="123"/>
      <c r="VYX111" s="123"/>
      <c r="VYY111" s="123"/>
      <c r="VYZ111" s="123"/>
      <c r="VZA111" s="123"/>
      <c r="VZB111" s="123"/>
      <c r="VZC111" s="123"/>
      <c r="VZD111" s="123"/>
      <c r="VZE111" s="123"/>
      <c r="VZF111" s="123"/>
      <c r="VZG111" s="123"/>
      <c r="VZH111" s="123"/>
      <c r="VZI111" s="123"/>
      <c r="VZJ111" s="123"/>
      <c r="VZK111" s="123"/>
      <c r="VZL111" s="123"/>
      <c r="VZM111" s="123"/>
      <c r="VZN111" s="123"/>
      <c r="VZO111" s="123"/>
      <c r="VZP111" s="123"/>
      <c r="VZQ111" s="123"/>
      <c r="VZR111" s="123"/>
      <c r="VZS111" s="123"/>
      <c r="VZT111" s="123"/>
      <c r="VZU111" s="123"/>
      <c r="VZV111" s="123"/>
      <c r="VZW111" s="123"/>
      <c r="VZX111" s="123"/>
      <c r="VZY111" s="123"/>
      <c r="VZZ111" s="123"/>
      <c r="WAA111" s="123"/>
      <c r="WAB111" s="123"/>
      <c r="WAC111" s="123"/>
      <c r="WAD111" s="123"/>
      <c r="WAE111" s="123"/>
      <c r="WAF111" s="123"/>
      <c r="WAG111" s="123"/>
      <c r="WAH111" s="123"/>
      <c r="WAI111" s="123"/>
      <c r="WAJ111" s="123"/>
      <c r="WAK111" s="123"/>
      <c r="WAL111" s="123"/>
      <c r="WAM111" s="123"/>
      <c r="WAN111" s="123"/>
      <c r="WAO111" s="123"/>
      <c r="WAP111" s="123"/>
      <c r="WAQ111" s="123"/>
      <c r="WAR111" s="123"/>
      <c r="WAS111" s="123"/>
      <c r="WAT111" s="123"/>
      <c r="WAU111" s="123"/>
      <c r="WAV111" s="123"/>
      <c r="WAW111" s="123"/>
      <c r="WAX111" s="123"/>
      <c r="WAY111" s="123"/>
      <c r="WAZ111" s="123"/>
      <c r="WBA111" s="123"/>
      <c r="WBB111" s="123"/>
      <c r="WBC111" s="123"/>
      <c r="WBD111" s="123"/>
      <c r="WBE111" s="123"/>
      <c r="WBF111" s="123"/>
      <c r="WBG111" s="123"/>
      <c r="WBH111" s="123"/>
      <c r="WBI111" s="123"/>
      <c r="WBJ111" s="123"/>
      <c r="WBK111" s="123"/>
      <c r="WBL111" s="123"/>
      <c r="WBM111" s="123"/>
      <c r="WBN111" s="123"/>
      <c r="WBO111" s="123"/>
      <c r="WBP111" s="123"/>
      <c r="WBQ111" s="123"/>
      <c r="WBR111" s="123"/>
      <c r="WBS111" s="123"/>
      <c r="WBT111" s="123"/>
      <c r="WBU111" s="123"/>
      <c r="WBV111" s="123"/>
      <c r="WBW111" s="123"/>
      <c r="WBX111" s="123"/>
      <c r="WBY111" s="123"/>
      <c r="WBZ111" s="123"/>
      <c r="WCA111" s="123"/>
      <c r="WCB111" s="123"/>
      <c r="WCC111" s="123"/>
      <c r="WCD111" s="123"/>
      <c r="WCE111" s="123"/>
      <c r="WCF111" s="123"/>
      <c r="WCG111" s="123"/>
      <c r="WCH111" s="123"/>
      <c r="WCI111" s="123"/>
      <c r="WCJ111" s="123"/>
      <c r="WCK111" s="123"/>
      <c r="WCL111" s="123"/>
      <c r="WCM111" s="123"/>
      <c r="WCN111" s="123"/>
      <c r="WCO111" s="123"/>
      <c r="WCP111" s="123"/>
      <c r="WCQ111" s="123"/>
      <c r="WCR111" s="123"/>
      <c r="WCS111" s="123"/>
      <c r="WCT111" s="123"/>
      <c r="WCU111" s="123"/>
      <c r="WCV111" s="123"/>
      <c r="WCW111" s="123"/>
      <c r="WCX111" s="123"/>
      <c r="WCY111" s="123"/>
      <c r="WCZ111" s="123"/>
      <c r="WDA111" s="123"/>
      <c r="WDB111" s="123"/>
      <c r="WDC111" s="123"/>
      <c r="WDD111" s="123"/>
      <c r="WDE111" s="123"/>
      <c r="WDF111" s="123"/>
      <c r="WDG111" s="123"/>
      <c r="WDH111" s="123"/>
      <c r="WDI111" s="123"/>
      <c r="WDJ111" s="123"/>
      <c r="WDK111" s="123"/>
      <c r="WDL111" s="123"/>
      <c r="WDM111" s="123"/>
      <c r="WDN111" s="123"/>
      <c r="WDO111" s="123"/>
      <c r="WDP111" s="123"/>
      <c r="WDQ111" s="123"/>
      <c r="WDR111" s="123"/>
      <c r="WDS111" s="123"/>
      <c r="WDT111" s="123"/>
      <c r="WDU111" s="123"/>
      <c r="WDV111" s="123"/>
      <c r="WDW111" s="123"/>
      <c r="WDX111" s="123"/>
      <c r="WDY111" s="123"/>
      <c r="WDZ111" s="123"/>
      <c r="WEA111" s="123"/>
      <c r="WEB111" s="123"/>
      <c r="WEC111" s="123"/>
      <c r="WED111" s="123"/>
      <c r="WEE111" s="123"/>
      <c r="WEF111" s="123"/>
      <c r="WEG111" s="123"/>
      <c r="WEH111" s="123"/>
      <c r="WEI111" s="123"/>
      <c r="WEJ111" s="123"/>
      <c r="WEK111" s="123"/>
      <c r="WEL111" s="123"/>
      <c r="WEM111" s="123"/>
      <c r="WEN111" s="123"/>
      <c r="WEO111" s="123"/>
      <c r="WEP111" s="123"/>
      <c r="WEQ111" s="123"/>
      <c r="WER111" s="123"/>
      <c r="WES111" s="123"/>
      <c r="WET111" s="123"/>
      <c r="WEU111" s="123"/>
      <c r="WEV111" s="123"/>
      <c r="WEW111" s="123"/>
      <c r="WEX111" s="123"/>
      <c r="WEY111" s="123"/>
      <c r="WEZ111" s="123"/>
      <c r="WFA111" s="123"/>
      <c r="WFB111" s="123"/>
      <c r="WFC111" s="123"/>
      <c r="WFD111" s="123"/>
      <c r="WFE111" s="123"/>
      <c r="WFF111" s="123"/>
      <c r="WFG111" s="123"/>
      <c r="WFH111" s="123"/>
      <c r="WFI111" s="123"/>
      <c r="WFJ111" s="123"/>
      <c r="WFK111" s="123"/>
      <c r="WFL111" s="123"/>
      <c r="WFM111" s="123"/>
      <c r="WFN111" s="123"/>
      <c r="WFO111" s="123"/>
      <c r="WFP111" s="123"/>
      <c r="WFQ111" s="123"/>
      <c r="WFR111" s="123"/>
      <c r="WFS111" s="123"/>
      <c r="WFT111" s="123"/>
      <c r="WFU111" s="123"/>
      <c r="WFV111" s="123"/>
      <c r="WFW111" s="123"/>
      <c r="WFX111" s="123"/>
      <c r="WFY111" s="123"/>
      <c r="WFZ111" s="123"/>
      <c r="WGA111" s="123"/>
      <c r="WGB111" s="123"/>
      <c r="WGC111" s="123"/>
      <c r="WGD111" s="123"/>
      <c r="WGE111" s="123"/>
      <c r="WGF111" s="123"/>
      <c r="WGG111" s="123"/>
      <c r="WGH111" s="123"/>
      <c r="WGI111" s="123"/>
      <c r="WGJ111" s="123"/>
      <c r="WGK111" s="123"/>
      <c r="WGL111" s="123"/>
      <c r="WGM111" s="123"/>
      <c r="WGN111" s="123"/>
      <c r="WGO111" s="123"/>
      <c r="WGP111" s="123"/>
      <c r="WGQ111" s="123"/>
      <c r="WGR111" s="123"/>
      <c r="WGS111" s="123"/>
      <c r="WGT111" s="123"/>
      <c r="WGU111" s="123"/>
      <c r="WGV111" s="123"/>
      <c r="WGW111" s="123"/>
      <c r="WGX111" s="123"/>
      <c r="WGY111" s="123"/>
      <c r="WGZ111" s="123"/>
      <c r="WHA111" s="123"/>
      <c r="WHB111" s="123"/>
      <c r="WHC111" s="123"/>
      <c r="WHD111" s="123"/>
      <c r="WHE111" s="123"/>
      <c r="WHF111" s="123"/>
      <c r="WHG111" s="123"/>
      <c r="WHH111" s="123"/>
      <c r="WHI111" s="123"/>
      <c r="WHJ111" s="123"/>
      <c r="WHK111" s="123"/>
      <c r="WHL111" s="123"/>
      <c r="WHM111" s="123"/>
      <c r="WHN111" s="123"/>
      <c r="WHO111" s="123"/>
      <c r="WHP111" s="123"/>
      <c r="WHQ111" s="123"/>
      <c r="WHR111" s="123"/>
      <c r="WHS111" s="123"/>
      <c r="WHT111" s="123"/>
      <c r="WHU111" s="123"/>
      <c r="WHV111" s="123"/>
      <c r="WHW111" s="123"/>
      <c r="WHX111" s="123"/>
      <c r="WHY111" s="123"/>
      <c r="WHZ111" s="123"/>
      <c r="WIA111" s="123"/>
      <c r="WIB111" s="123"/>
      <c r="WIC111" s="123"/>
      <c r="WID111" s="123"/>
      <c r="WIE111" s="123"/>
      <c r="WIF111" s="123"/>
      <c r="WIG111" s="123"/>
      <c r="WIH111" s="123"/>
      <c r="WII111" s="123"/>
      <c r="WIJ111" s="123"/>
      <c r="WIK111" s="123"/>
      <c r="WIL111" s="123"/>
      <c r="WIM111" s="123"/>
      <c r="WIN111" s="123"/>
      <c r="WIO111" s="123"/>
      <c r="WIP111" s="123"/>
      <c r="WIQ111" s="123"/>
      <c r="WIR111" s="123"/>
      <c r="WIS111" s="123"/>
      <c r="WIT111" s="123"/>
      <c r="WIU111" s="123"/>
      <c r="WIV111" s="123"/>
      <c r="WIW111" s="123"/>
      <c r="WIX111" s="123"/>
      <c r="WIY111" s="123"/>
      <c r="WIZ111" s="123"/>
      <c r="WJA111" s="123"/>
      <c r="WJB111" s="123"/>
      <c r="WJC111" s="123"/>
      <c r="WJD111" s="123"/>
      <c r="WJE111" s="123"/>
      <c r="WJF111" s="123"/>
      <c r="WJG111" s="123"/>
      <c r="WJH111" s="123"/>
      <c r="WJI111" s="123"/>
      <c r="WJJ111" s="123"/>
      <c r="WJK111" s="123"/>
      <c r="WJL111" s="123"/>
      <c r="WJM111" s="123"/>
      <c r="WJN111" s="123"/>
      <c r="WJO111" s="123"/>
      <c r="WJP111" s="123"/>
      <c r="WJQ111" s="123"/>
      <c r="WJR111" s="123"/>
      <c r="WJS111" s="123"/>
      <c r="WJT111" s="123"/>
      <c r="WJU111" s="123"/>
      <c r="WJV111" s="123"/>
      <c r="WJW111" s="123"/>
      <c r="WJX111" s="123"/>
      <c r="WJY111" s="123"/>
      <c r="WJZ111" s="123"/>
      <c r="WKA111" s="123"/>
      <c r="WKB111" s="123"/>
      <c r="WKC111" s="123"/>
      <c r="WKD111" s="123"/>
      <c r="WKE111" s="123"/>
      <c r="WKF111" s="123"/>
      <c r="WKG111" s="123"/>
      <c r="WKH111" s="123"/>
      <c r="WKI111" s="123"/>
      <c r="WKJ111" s="123"/>
      <c r="WKK111" s="123"/>
      <c r="WKL111" s="123"/>
      <c r="WKM111" s="123"/>
      <c r="WKN111" s="123"/>
      <c r="WKO111" s="123"/>
      <c r="WKP111" s="123"/>
      <c r="WKQ111" s="123"/>
      <c r="WKR111" s="123"/>
      <c r="WKS111" s="123"/>
      <c r="WKT111" s="123"/>
      <c r="WKU111" s="123"/>
      <c r="WKV111" s="123"/>
      <c r="WKW111" s="123"/>
      <c r="WKX111" s="123"/>
      <c r="WKY111" s="123"/>
      <c r="WKZ111" s="123"/>
      <c r="WLA111" s="123"/>
      <c r="WLB111" s="123"/>
      <c r="WLC111" s="123"/>
      <c r="WLD111" s="123"/>
      <c r="WLE111" s="123"/>
      <c r="WLF111" s="123"/>
      <c r="WLG111" s="123"/>
      <c r="WLH111" s="123"/>
      <c r="WLI111" s="123"/>
      <c r="WLJ111" s="123"/>
      <c r="WLK111" s="123"/>
      <c r="WLL111" s="123"/>
      <c r="WLM111" s="123"/>
      <c r="WLN111" s="123"/>
      <c r="WLO111" s="123"/>
      <c r="WLP111" s="123"/>
      <c r="WLQ111" s="123"/>
      <c r="WLR111" s="123"/>
      <c r="WLS111" s="123"/>
      <c r="WLT111" s="123"/>
      <c r="WLU111" s="123"/>
      <c r="WLV111" s="123"/>
      <c r="WLW111" s="123"/>
      <c r="WLX111" s="123"/>
      <c r="WLY111" s="123"/>
      <c r="WLZ111" s="123"/>
      <c r="WMA111" s="123"/>
      <c r="WMB111" s="123"/>
      <c r="WMC111" s="123"/>
      <c r="WMD111" s="123"/>
      <c r="WME111" s="123"/>
      <c r="WMF111" s="123"/>
      <c r="WMG111" s="123"/>
      <c r="WMH111" s="123"/>
      <c r="WMI111" s="123"/>
      <c r="WMJ111" s="123"/>
      <c r="WMK111" s="123"/>
      <c r="WML111" s="123"/>
      <c r="WMM111" s="123"/>
      <c r="WMN111" s="123"/>
      <c r="WMO111" s="123"/>
      <c r="WMP111" s="123"/>
      <c r="WMQ111" s="123"/>
      <c r="WMR111" s="123"/>
      <c r="WMS111" s="123"/>
      <c r="WMT111" s="123"/>
      <c r="WMU111" s="123"/>
      <c r="WMV111" s="123"/>
      <c r="WMW111" s="123"/>
      <c r="WMX111" s="123"/>
      <c r="WMY111" s="123"/>
      <c r="WMZ111" s="123"/>
      <c r="WNA111" s="123"/>
      <c r="WNB111" s="123"/>
      <c r="WNC111" s="123"/>
      <c r="WND111" s="123"/>
      <c r="WNE111" s="123"/>
      <c r="WNF111" s="123"/>
      <c r="WNG111" s="123"/>
      <c r="WNH111" s="123"/>
      <c r="WNI111" s="123"/>
      <c r="WNJ111" s="123"/>
      <c r="WNK111" s="123"/>
      <c r="WNL111" s="123"/>
      <c r="WNM111" s="123"/>
      <c r="WNN111" s="123"/>
      <c r="WNO111" s="123"/>
      <c r="WNP111" s="123"/>
      <c r="WNQ111" s="123"/>
      <c r="WNR111" s="123"/>
      <c r="WNS111" s="123"/>
      <c r="WNT111" s="123"/>
      <c r="WNU111" s="123"/>
      <c r="WNV111" s="123"/>
      <c r="WNW111" s="123"/>
      <c r="WNX111" s="123"/>
      <c r="WNY111" s="123"/>
      <c r="WNZ111" s="123"/>
      <c r="WOA111" s="123"/>
      <c r="WOB111" s="123"/>
      <c r="WOC111" s="123"/>
      <c r="WOD111" s="123"/>
      <c r="WOE111" s="123"/>
      <c r="WOF111" s="123"/>
      <c r="WOG111" s="123"/>
      <c r="WOH111" s="123"/>
      <c r="WOI111" s="123"/>
      <c r="WOJ111" s="123"/>
      <c r="WOK111" s="123"/>
      <c r="WOL111" s="123"/>
      <c r="WOM111" s="123"/>
      <c r="WON111" s="123"/>
      <c r="WOO111" s="123"/>
      <c r="WOP111" s="123"/>
      <c r="WOQ111" s="123"/>
      <c r="WOR111" s="123"/>
      <c r="WOS111" s="123"/>
      <c r="WOT111" s="123"/>
      <c r="WOU111" s="123"/>
      <c r="WOV111" s="123"/>
      <c r="WOW111" s="123"/>
      <c r="WOX111" s="123"/>
      <c r="WOY111" s="123"/>
      <c r="WOZ111" s="123"/>
      <c r="WPA111" s="123"/>
      <c r="WPB111" s="123"/>
      <c r="WPC111" s="123"/>
      <c r="WPD111" s="123"/>
      <c r="WPE111" s="123"/>
      <c r="WPF111" s="123"/>
      <c r="WPG111" s="123"/>
      <c r="WPH111" s="123"/>
      <c r="WPI111" s="123"/>
      <c r="WPJ111" s="123"/>
      <c r="WPK111" s="123"/>
      <c r="WPL111" s="123"/>
      <c r="WPM111" s="123"/>
      <c r="WPN111" s="123"/>
      <c r="WPO111" s="123"/>
      <c r="WPP111" s="123"/>
      <c r="WPQ111" s="123"/>
      <c r="WPR111" s="123"/>
      <c r="WPS111" s="123"/>
      <c r="WPT111" s="123"/>
      <c r="WPU111" s="123"/>
      <c r="WPV111" s="123"/>
      <c r="WPW111" s="123"/>
      <c r="WPX111" s="123"/>
      <c r="WPY111" s="123"/>
      <c r="WPZ111" s="123"/>
      <c r="WQA111" s="123"/>
      <c r="WQB111" s="123"/>
      <c r="WQC111" s="123"/>
      <c r="WQD111" s="123"/>
      <c r="WQE111" s="123"/>
      <c r="WQF111" s="123"/>
      <c r="WQG111" s="123"/>
      <c r="WQH111" s="123"/>
      <c r="WQI111" s="123"/>
      <c r="WQJ111" s="123"/>
      <c r="WQK111" s="123"/>
      <c r="WQL111" s="123"/>
      <c r="WQM111" s="123"/>
      <c r="WQN111" s="123"/>
      <c r="WQO111" s="123"/>
      <c r="WQP111" s="123"/>
      <c r="WQQ111" s="123"/>
      <c r="WQR111" s="123"/>
      <c r="WQS111" s="123"/>
      <c r="WQT111" s="123"/>
      <c r="WQU111" s="123"/>
      <c r="WQV111" s="123"/>
      <c r="WQW111" s="123"/>
      <c r="WQX111" s="123"/>
      <c r="WQY111" s="123"/>
      <c r="WQZ111" s="123"/>
      <c r="WRA111" s="123"/>
      <c r="WRB111" s="123"/>
      <c r="WRC111" s="123"/>
      <c r="WRD111" s="123"/>
      <c r="WRE111" s="123"/>
      <c r="WRF111" s="123"/>
      <c r="WRG111" s="123"/>
      <c r="WRH111" s="123"/>
      <c r="WRI111" s="123"/>
      <c r="WRJ111" s="123"/>
      <c r="WRK111" s="123"/>
      <c r="WRL111" s="123"/>
      <c r="WRM111" s="123"/>
      <c r="WRN111" s="123"/>
      <c r="WRO111" s="123"/>
      <c r="WRP111" s="123"/>
      <c r="WRQ111" s="123"/>
      <c r="WRR111" s="123"/>
      <c r="WRS111" s="123"/>
      <c r="WRT111" s="123"/>
      <c r="WRU111" s="123"/>
      <c r="WRV111" s="123"/>
      <c r="WRW111" s="123"/>
      <c r="WRX111" s="123"/>
      <c r="WRY111" s="123"/>
      <c r="WRZ111" s="123"/>
      <c r="WSA111" s="123"/>
      <c r="WSB111" s="123"/>
      <c r="WSC111" s="123"/>
      <c r="WSD111" s="123"/>
      <c r="WSE111" s="123"/>
      <c r="WSF111" s="123"/>
      <c r="WSG111" s="123"/>
      <c r="WSH111" s="123"/>
      <c r="WSI111" s="123"/>
      <c r="WSJ111" s="123"/>
      <c r="WSK111" s="123"/>
      <c r="WSL111" s="123"/>
      <c r="WSM111" s="123"/>
      <c r="WSN111" s="123"/>
      <c r="WSO111" s="123"/>
      <c r="WSP111" s="123"/>
      <c r="WSQ111" s="123"/>
      <c r="WSR111" s="123"/>
      <c r="WSS111" s="123"/>
      <c r="WST111" s="123"/>
      <c r="WSU111" s="123"/>
      <c r="WSV111" s="123"/>
      <c r="WSW111" s="123"/>
      <c r="WSX111" s="123"/>
      <c r="WSY111" s="123"/>
      <c r="WSZ111" s="123"/>
      <c r="WTA111" s="123"/>
      <c r="WTB111" s="123"/>
      <c r="WTC111" s="123"/>
      <c r="WTD111" s="123"/>
      <c r="WTE111" s="123"/>
      <c r="WTF111" s="123"/>
      <c r="WTG111" s="123"/>
      <c r="WTH111" s="123"/>
      <c r="WTI111" s="123"/>
      <c r="WTJ111" s="123"/>
      <c r="WTK111" s="123"/>
      <c r="WTL111" s="123"/>
      <c r="WTM111" s="123"/>
      <c r="WTN111" s="123"/>
      <c r="WTO111" s="123"/>
      <c r="WTP111" s="123"/>
      <c r="WTQ111" s="123"/>
      <c r="WTR111" s="123"/>
      <c r="WTS111" s="123"/>
      <c r="WTT111" s="123"/>
      <c r="WTU111" s="123"/>
      <c r="WTV111" s="123"/>
      <c r="WTW111" s="123"/>
      <c r="WTX111" s="123"/>
      <c r="WTY111" s="123"/>
      <c r="WTZ111" s="123"/>
      <c r="WUA111" s="123"/>
      <c r="WUB111" s="123"/>
      <c r="WUC111" s="123"/>
      <c r="WUD111" s="123"/>
      <c r="WUE111" s="123"/>
      <c r="WUF111" s="123"/>
      <c r="WUG111" s="123"/>
      <c r="WUH111" s="123"/>
      <c r="WUI111" s="123"/>
      <c r="WUJ111" s="123"/>
      <c r="WUK111" s="123"/>
      <c r="WUL111" s="123"/>
      <c r="WUM111" s="123"/>
      <c r="WUN111" s="123"/>
      <c r="WUO111" s="123"/>
      <c r="WUP111" s="123"/>
      <c r="WUQ111" s="123"/>
      <c r="WUR111" s="123"/>
      <c r="WUS111" s="123"/>
      <c r="WUT111" s="123"/>
      <c r="WUU111" s="123"/>
      <c r="WUV111" s="123"/>
      <c r="WUW111" s="123"/>
      <c r="WUX111" s="123"/>
      <c r="WUY111" s="123"/>
      <c r="WUZ111" s="123"/>
      <c r="WVA111" s="123"/>
      <c r="WVB111" s="123"/>
      <c r="WVC111" s="123"/>
      <c r="WVD111" s="123"/>
      <c r="WVE111" s="123"/>
      <c r="WVF111" s="123"/>
      <c r="WVG111" s="123"/>
      <c r="WVH111" s="123"/>
      <c r="WVI111" s="123"/>
      <c r="WVJ111" s="123"/>
      <c r="WVK111" s="123"/>
      <c r="WVL111" s="123"/>
      <c r="WVM111" s="123"/>
      <c r="WVN111" s="123"/>
      <c r="WVO111" s="123"/>
      <c r="WVP111" s="123"/>
      <c r="WVQ111" s="123"/>
      <c r="WVR111" s="123"/>
      <c r="WVS111" s="123"/>
      <c r="WVT111" s="123"/>
      <c r="WVU111" s="123"/>
      <c r="WVV111" s="123"/>
      <c r="WVW111" s="123"/>
      <c r="WVX111" s="123"/>
      <c r="WVY111" s="123"/>
      <c r="WVZ111" s="123"/>
      <c r="WWA111" s="123"/>
      <c r="WWB111" s="123"/>
      <c r="WWC111" s="123"/>
      <c r="WWD111" s="123"/>
      <c r="WWE111" s="123"/>
      <c r="WWF111" s="123"/>
      <c r="WWG111" s="123"/>
      <c r="WWH111" s="123"/>
      <c r="WWI111" s="123"/>
      <c r="WWJ111" s="123"/>
      <c r="WWK111" s="123"/>
      <c r="WWL111" s="123"/>
      <c r="WWM111" s="123"/>
      <c r="WWN111" s="123"/>
      <c r="WWO111" s="123"/>
      <c r="WWP111" s="123"/>
      <c r="WWQ111" s="123"/>
      <c r="WWR111" s="123"/>
      <c r="WWS111" s="123"/>
      <c r="WWT111" s="123"/>
      <c r="WWU111" s="123"/>
      <c r="WWV111" s="123"/>
      <c r="WWW111" s="123"/>
      <c r="WWX111" s="123"/>
      <c r="WWY111" s="123"/>
      <c r="WWZ111" s="123"/>
      <c r="WXA111" s="123"/>
      <c r="WXB111" s="123"/>
      <c r="WXC111" s="123"/>
      <c r="WXD111" s="123"/>
      <c r="WXE111" s="123"/>
      <c r="WXF111" s="123"/>
      <c r="WXG111" s="123"/>
      <c r="WXH111" s="123"/>
      <c r="WXI111" s="123"/>
      <c r="WXJ111" s="123"/>
      <c r="WXK111" s="123"/>
      <c r="WXL111" s="123"/>
      <c r="WXM111" s="123"/>
      <c r="WXN111" s="123"/>
      <c r="WXO111" s="123"/>
      <c r="WXP111" s="123"/>
      <c r="WXQ111" s="123"/>
      <c r="WXR111" s="123"/>
      <c r="WXS111" s="123"/>
      <c r="WXT111" s="123"/>
      <c r="WXU111" s="123"/>
      <c r="WXV111" s="123"/>
      <c r="WXW111" s="123"/>
      <c r="WXX111" s="123"/>
      <c r="WXY111" s="123"/>
      <c r="WXZ111" s="123"/>
      <c r="WYA111" s="123"/>
      <c r="WYB111" s="123"/>
      <c r="WYC111" s="123"/>
      <c r="WYD111" s="123"/>
      <c r="WYE111" s="123"/>
      <c r="WYF111" s="123"/>
      <c r="WYG111" s="123"/>
      <c r="WYH111" s="123"/>
      <c r="WYI111" s="123"/>
      <c r="WYJ111" s="123"/>
      <c r="WYK111" s="123"/>
      <c r="WYL111" s="123"/>
      <c r="WYM111" s="123"/>
      <c r="WYN111" s="123"/>
      <c r="WYO111" s="123"/>
      <c r="WYP111" s="123"/>
      <c r="WYQ111" s="123"/>
      <c r="WYR111" s="123"/>
      <c r="WYS111" s="123"/>
      <c r="WYT111" s="123"/>
      <c r="WYU111" s="123"/>
      <c r="WYV111" s="123"/>
      <c r="WYW111" s="123"/>
      <c r="WYX111" s="123"/>
      <c r="WYY111" s="123"/>
      <c r="WYZ111" s="123"/>
      <c r="WZA111" s="123"/>
      <c r="WZB111" s="123"/>
      <c r="WZC111" s="123"/>
      <c r="WZD111" s="123"/>
      <c r="WZE111" s="123"/>
      <c r="WZF111" s="123"/>
      <c r="WZG111" s="123"/>
      <c r="WZH111" s="123"/>
      <c r="WZI111" s="123"/>
      <c r="WZJ111" s="123"/>
      <c r="WZK111" s="123"/>
      <c r="WZL111" s="123"/>
      <c r="WZM111" s="123"/>
      <c r="WZN111" s="123"/>
      <c r="WZO111" s="123"/>
      <c r="WZP111" s="123"/>
      <c r="WZQ111" s="123"/>
      <c r="WZR111" s="123"/>
      <c r="WZS111" s="123"/>
      <c r="WZT111" s="123"/>
      <c r="WZU111" s="123"/>
      <c r="WZV111" s="123"/>
      <c r="WZW111" s="123"/>
      <c r="WZX111" s="123"/>
      <c r="WZY111" s="123"/>
      <c r="WZZ111" s="123"/>
      <c r="XAA111" s="123"/>
      <c r="XAB111" s="123"/>
      <c r="XAC111" s="123"/>
      <c r="XAD111" s="123"/>
      <c r="XAE111" s="123"/>
      <c r="XAF111" s="123"/>
      <c r="XAG111" s="123"/>
      <c r="XAH111" s="123"/>
      <c r="XAI111" s="123"/>
      <c r="XAJ111" s="123"/>
      <c r="XAK111" s="123"/>
      <c r="XAL111" s="123"/>
      <c r="XAM111" s="123"/>
      <c r="XAN111" s="123"/>
      <c r="XAO111" s="123"/>
      <c r="XAP111" s="123"/>
      <c r="XAQ111" s="123"/>
      <c r="XAR111" s="123"/>
      <c r="XAS111" s="123"/>
      <c r="XAT111" s="123"/>
      <c r="XAU111" s="123"/>
      <c r="XAV111" s="123"/>
      <c r="XAW111" s="123"/>
      <c r="XAX111" s="123"/>
      <c r="XAY111" s="123"/>
      <c r="XAZ111" s="123"/>
      <c r="XBA111" s="123"/>
      <c r="XBB111" s="123"/>
      <c r="XBC111" s="123"/>
      <c r="XBD111" s="123"/>
      <c r="XBE111" s="123"/>
      <c r="XBF111" s="123"/>
      <c r="XBG111" s="123"/>
      <c r="XBH111" s="123"/>
      <c r="XBI111" s="123"/>
      <c r="XBJ111" s="123"/>
      <c r="XBK111" s="123"/>
      <c r="XBL111" s="123"/>
      <c r="XBM111" s="123"/>
      <c r="XBN111" s="123"/>
      <c r="XBO111" s="123"/>
      <c r="XBP111" s="123"/>
      <c r="XBQ111" s="123"/>
      <c r="XBR111" s="123"/>
      <c r="XBS111" s="123"/>
      <c r="XBT111" s="123"/>
      <c r="XBU111" s="123"/>
      <c r="XBV111" s="123"/>
      <c r="XBW111" s="123"/>
      <c r="XBX111" s="123"/>
      <c r="XBY111" s="123"/>
      <c r="XBZ111" s="123"/>
      <c r="XCA111" s="123"/>
      <c r="XCB111" s="123"/>
      <c r="XCC111" s="123"/>
      <c r="XCD111" s="123"/>
      <c r="XCE111" s="123"/>
      <c r="XCF111" s="123"/>
      <c r="XCG111" s="123"/>
      <c r="XCH111" s="123"/>
      <c r="XCI111" s="123"/>
      <c r="XCJ111" s="123"/>
      <c r="XCK111" s="123"/>
      <c r="XCL111" s="123"/>
      <c r="XCM111" s="123"/>
      <c r="XCN111" s="123"/>
      <c r="XCO111" s="123"/>
      <c r="XCP111" s="123"/>
      <c r="XCQ111" s="123"/>
      <c r="XCR111" s="123"/>
      <c r="XCS111" s="123"/>
      <c r="XCT111" s="123"/>
      <c r="XCU111" s="123"/>
      <c r="XCV111" s="123"/>
      <c r="XCW111" s="123"/>
      <c r="XCX111" s="123"/>
      <c r="XCY111" s="123"/>
      <c r="XCZ111" s="123"/>
      <c r="XDA111" s="123"/>
      <c r="XDB111" s="123"/>
      <c r="XDC111" s="123"/>
      <c r="XDD111" s="123"/>
      <c r="XDE111" s="123"/>
      <c r="XDF111" s="123"/>
      <c r="XDG111" s="123"/>
      <c r="XDH111" s="123"/>
      <c r="XDI111" s="123"/>
      <c r="XDJ111" s="123"/>
      <c r="XDK111" s="123"/>
      <c r="XDL111" s="123"/>
      <c r="XDM111" s="123"/>
      <c r="XDN111" s="123"/>
      <c r="XDO111" s="123"/>
      <c r="XDP111" s="123"/>
      <c r="XDQ111" s="123"/>
      <c r="XDR111" s="123"/>
      <c r="XDS111" s="123"/>
      <c r="XDT111" s="123"/>
      <c r="XDU111" s="123"/>
      <c r="XDV111" s="123"/>
      <c r="XDW111" s="123"/>
      <c r="XDX111" s="123"/>
      <c r="XDY111" s="123"/>
      <c r="XDZ111" s="123"/>
      <c r="XEA111" s="123"/>
      <c r="XEB111" s="123"/>
      <c r="XEC111" s="123"/>
      <c r="XED111" s="123"/>
      <c r="XEE111" s="123"/>
      <c r="XEF111" s="123"/>
      <c r="XEG111" s="123"/>
      <c r="XEH111" s="123"/>
      <c r="XEI111" s="123"/>
      <c r="XEJ111" s="123"/>
      <c r="XEK111" s="123"/>
      <c r="XEL111" s="123"/>
      <c r="XEM111" s="123"/>
      <c r="XEN111" s="123"/>
      <c r="XEO111" s="123"/>
      <c r="XEP111" s="123"/>
      <c r="XEQ111" s="123"/>
      <c r="XER111" s="123"/>
      <c r="XES111" s="123"/>
      <c r="XET111" s="123"/>
      <c r="XEU111" s="123"/>
      <c r="XEV111" s="123"/>
      <c r="XEW111" s="123"/>
      <c r="XEX111" s="123"/>
      <c r="XEY111" s="123"/>
      <c r="XEZ111" s="123"/>
      <c r="XFA111" s="123"/>
      <c r="XFB111" s="123"/>
      <c r="XFC111" s="123"/>
      <c r="XFD111" s="123"/>
    </row>
    <row r="112" spans="2:16384" ht="15" thickBot="1">
      <c r="B112" s="5"/>
      <c r="C112" s="112"/>
      <c r="D112" s="7"/>
      <c r="E112" s="7"/>
      <c r="F112" s="7"/>
      <c r="G112" s="7"/>
      <c r="H112" s="7"/>
      <c r="I112" s="7"/>
      <c r="J112" s="7"/>
      <c r="K112" s="7"/>
      <c r="L112" s="124"/>
      <c r="M112" s="124"/>
      <c r="N112" s="124"/>
      <c r="O112" s="124"/>
      <c r="P112" s="124"/>
      <c r="Q112" s="124"/>
      <c r="R112" s="124"/>
      <c r="S112" s="125"/>
      <c r="T112" s="6"/>
      <c r="V112" s="81"/>
    </row>
    <row r="113" spans="2:16384">
      <c r="B113" s="5"/>
      <c r="C113" s="327" t="s">
        <v>145</v>
      </c>
      <c r="D113" s="328"/>
      <c r="E113" s="328"/>
      <c r="F113" s="328"/>
      <c r="G113" s="328"/>
      <c r="H113" s="328"/>
      <c r="I113" s="328"/>
      <c r="J113" s="328"/>
      <c r="K113" s="328"/>
      <c r="L113" s="328"/>
      <c r="M113" s="328"/>
      <c r="N113" s="328"/>
      <c r="O113" s="328"/>
      <c r="P113" s="328"/>
      <c r="Q113" s="328"/>
      <c r="R113" s="328"/>
      <c r="S113" s="329"/>
      <c r="T113" s="6"/>
      <c r="V113" s="88"/>
    </row>
    <row r="114" spans="2:16384">
      <c r="B114" s="5"/>
      <c r="C114" s="126" t="s">
        <v>146</v>
      </c>
      <c r="D114" s="12"/>
      <c r="E114" s="12"/>
      <c r="F114" s="12"/>
      <c r="G114" s="12"/>
      <c r="H114" s="12"/>
      <c r="I114" s="12"/>
      <c r="J114" s="12"/>
      <c r="K114" s="376">
        <f>L105</f>
        <v>52670878.154750012</v>
      </c>
      <c r="L114" s="377"/>
      <c r="M114" s="377"/>
      <c r="N114" s="377"/>
      <c r="O114" s="377"/>
      <c r="P114" s="377"/>
      <c r="Q114" s="377"/>
      <c r="R114" s="377"/>
      <c r="S114" s="378"/>
      <c r="T114" s="6"/>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c r="AT114" s="81"/>
      <c r="AU114" s="81"/>
      <c r="AV114" s="81"/>
      <c r="AW114" s="81"/>
      <c r="AX114" s="81"/>
      <c r="AY114" s="81"/>
      <c r="AZ114" s="81"/>
      <c r="BA114" s="81"/>
      <c r="BB114" s="81"/>
      <c r="BC114" s="81"/>
      <c r="BD114" s="81"/>
      <c r="BE114" s="81"/>
      <c r="BF114" s="81"/>
      <c r="BG114" s="81"/>
      <c r="BH114" s="81"/>
      <c r="BI114" s="81"/>
      <c r="BJ114" s="81"/>
      <c r="BK114" s="81"/>
      <c r="BL114" s="81"/>
      <c r="BM114" s="81"/>
      <c r="BN114" s="81"/>
      <c r="BO114" s="81"/>
      <c r="BP114" s="81"/>
      <c r="BQ114" s="81"/>
      <c r="BR114" s="81"/>
      <c r="BS114" s="81"/>
      <c r="BT114" s="81"/>
      <c r="BU114" s="81"/>
      <c r="BV114" s="81"/>
      <c r="BW114" s="81"/>
      <c r="BX114" s="81"/>
      <c r="BY114" s="81"/>
      <c r="BZ114" s="81"/>
      <c r="CA114" s="81"/>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1"/>
      <c r="DJ114" s="81"/>
      <c r="DK114" s="81"/>
      <c r="DL114" s="81"/>
      <c r="DM114" s="81"/>
      <c r="DN114" s="81"/>
      <c r="DO114" s="81"/>
      <c r="DP114" s="81"/>
      <c r="DQ114" s="81"/>
      <c r="DR114" s="81"/>
      <c r="DS114" s="81"/>
      <c r="DT114" s="81"/>
      <c r="DU114" s="81"/>
      <c r="DV114" s="81"/>
      <c r="DW114" s="81"/>
      <c r="DX114" s="81"/>
      <c r="DY114" s="81"/>
      <c r="DZ114" s="81"/>
      <c r="EA114" s="81"/>
      <c r="EB114" s="81"/>
      <c r="EC114" s="81"/>
      <c r="ED114" s="81"/>
      <c r="EE114" s="81"/>
      <c r="EF114" s="81"/>
      <c r="EG114" s="81"/>
      <c r="EH114" s="81"/>
      <c r="EI114" s="81"/>
      <c r="EJ114" s="81"/>
      <c r="EK114" s="81"/>
      <c r="EL114" s="81"/>
      <c r="EM114" s="81"/>
      <c r="EN114" s="81"/>
      <c r="EO114" s="81"/>
      <c r="EP114" s="81"/>
      <c r="EQ114" s="81"/>
      <c r="ER114" s="81"/>
      <c r="ES114" s="81"/>
      <c r="ET114" s="81"/>
      <c r="EU114" s="81"/>
      <c r="EV114" s="81"/>
      <c r="EW114" s="81"/>
      <c r="EX114" s="81"/>
      <c r="EY114" s="81"/>
      <c r="EZ114" s="81"/>
      <c r="FA114" s="81"/>
      <c r="FB114" s="81"/>
      <c r="FC114" s="81"/>
      <c r="FD114" s="81"/>
      <c r="FE114" s="81"/>
      <c r="FF114" s="81"/>
      <c r="FG114" s="81"/>
      <c r="FH114" s="81"/>
      <c r="FI114" s="81"/>
      <c r="FJ114" s="81"/>
      <c r="FK114" s="81"/>
      <c r="FL114" s="81"/>
      <c r="FM114" s="81"/>
      <c r="FN114" s="81"/>
      <c r="FO114" s="81"/>
      <c r="FP114" s="81"/>
      <c r="FQ114" s="81"/>
      <c r="FR114" s="81"/>
      <c r="FS114" s="81"/>
      <c r="FT114" s="81"/>
      <c r="FU114" s="81"/>
      <c r="FV114" s="81"/>
      <c r="FW114" s="81"/>
      <c r="FX114" s="81"/>
      <c r="FY114" s="81"/>
      <c r="FZ114" s="81"/>
      <c r="GA114" s="81"/>
      <c r="GB114" s="81"/>
      <c r="GC114" s="81"/>
      <c r="GD114" s="81"/>
      <c r="GE114" s="81"/>
      <c r="GF114" s="81"/>
      <c r="GG114" s="81"/>
      <c r="GH114" s="81"/>
      <c r="GI114" s="81"/>
      <c r="GJ114" s="81"/>
      <c r="GK114" s="81"/>
      <c r="GL114" s="81"/>
      <c r="GM114" s="81"/>
      <c r="GN114" s="81"/>
      <c r="GO114" s="81"/>
      <c r="GP114" s="81"/>
      <c r="GQ114" s="81"/>
      <c r="GR114" s="81"/>
      <c r="GS114" s="81"/>
      <c r="GT114" s="81"/>
      <c r="GU114" s="81"/>
      <c r="GV114" s="81"/>
      <c r="GW114" s="81"/>
      <c r="GX114" s="81"/>
      <c r="GY114" s="81"/>
      <c r="GZ114" s="81"/>
      <c r="HA114" s="81"/>
      <c r="HB114" s="81"/>
      <c r="HC114" s="81"/>
      <c r="HD114" s="81"/>
      <c r="HE114" s="81"/>
      <c r="HF114" s="81"/>
      <c r="HG114" s="81"/>
      <c r="HH114" s="81"/>
      <c r="HI114" s="81"/>
      <c r="HJ114" s="81"/>
      <c r="HK114" s="81"/>
      <c r="HL114" s="81"/>
      <c r="HM114" s="81"/>
      <c r="HN114" s="81"/>
      <c r="HO114" s="81"/>
      <c r="HP114" s="81"/>
      <c r="HQ114" s="81"/>
      <c r="HR114" s="81"/>
      <c r="HS114" s="81"/>
      <c r="HT114" s="81"/>
      <c r="HU114" s="81"/>
      <c r="HV114" s="81"/>
      <c r="HW114" s="81"/>
      <c r="HX114" s="81"/>
      <c r="HY114" s="81"/>
      <c r="HZ114" s="81"/>
      <c r="IA114" s="81"/>
      <c r="IB114" s="81"/>
      <c r="IC114" s="81"/>
      <c r="ID114" s="81"/>
      <c r="IE114" s="81"/>
      <c r="IF114" s="81"/>
      <c r="IG114" s="81"/>
      <c r="IH114" s="81"/>
      <c r="II114" s="81"/>
      <c r="IJ114" s="81"/>
      <c r="IK114" s="81"/>
      <c r="IL114" s="81"/>
      <c r="IM114" s="81"/>
      <c r="IN114" s="81"/>
      <c r="IO114" s="81"/>
      <c r="IP114" s="81"/>
      <c r="IQ114" s="81"/>
      <c r="IR114" s="81"/>
      <c r="IS114" s="81"/>
      <c r="IT114" s="81"/>
      <c r="IU114" s="81"/>
      <c r="IV114" s="81"/>
      <c r="IW114" s="81"/>
      <c r="IX114" s="81"/>
      <c r="IY114" s="81"/>
      <c r="IZ114" s="81"/>
      <c r="JA114" s="81"/>
      <c r="JB114" s="81"/>
      <c r="JC114" s="81"/>
      <c r="JD114" s="81"/>
      <c r="JE114" s="81"/>
      <c r="JF114" s="81"/>
      <c r="JG114" s="81"/>
      <c r="JH114" s="81"/>
      <c r="JI114" s="81"/>
      <c r="JJ114" s="81"/>
      <c r="JK114" s="81"/>
      <c r="JL114" s="81"/>
      <c r="JM114" s="81"/>
      <c r="JN114" s="81"/>
      <c r="JO114" s="81"/>
      <c r="JP114" s="81"/>
      <c r="JQ114" s="81"/>
      <c r="JR114" s="81"/>
      <c r="JS114" s="81"/>
      <c r="JT114" s="81"/>
      <c r="JU114" s="81"/>
      <c r="JV114" s="81"/>
      <c r="JW114" s="81"/>
      <c r="JX114" s="81"/>
      <c r="JY114" s="81"/>
      <c r="JZ114" s="81"/>
      <c r="KA114" s="81"/>
      <c r="KB114" s="81"/>
      <c r="KC114" s="81"/>
      <c r="KD114" s="81"/>
      <c r="KE114" s="81"/>
      <c r="KF114" s="81"/>
      <c r="KG114" s="81"/>
      <c r="KH114" s="81"/>
      <c r="KI114" s="81"/>
      <c r="KJ114" s="81"/>
      <c r="KK114" s="81"/>
      <c r="KL114" s="81"/>
      <c r="KM114" s="81"/>
      <c r="KN114" s="81"/>
      <c r="KO114" s="81"/>
      <c r="KP114" s="81"/>
      <c r="KQ114" s="81"/>
      <c r="KR114" s="81"/>
      <c r="KS114" s="81"/>
      <c r="KT114" s="81"/>
      <c r="KU114" s="81"/>
      <c r="KV114" s="81"/>
      <c r="KW114" s="81"/>
      <c r="KX114" s="81"/>
      <c r="KY114" s="81"/>
      <c r="KZ114" s="81"/>
      <c r="LA114" s="81"/>
      <c r="LB114" s="81"/>
      <c r="LC114" s="81"/>
      <c r="LD114" s="81"/>
      <c r="LE114" s="81"/>
      <c r="LF114" s="81"/>
      <c r="LG114" s="81"/>
      <c r="LH114" s="81"/>
      <c r="LI114" s="81"/>
      <c r="LJ114" s="81"/>
      <c r="LK114" s="81"/>
      <c r="LL114" s="81"/>
      <c r="LM114" s="81"/>
      <c r="LN114" s="81"/>
      <c r="LO114" s="81"/>
      <c r="LP114" s="81"/>
      <c r="LQ114" s="81"/>
      <c r="LR114" s="81"/>
      <c r="LS114" s="81"/>
      <c r="LT114" s="81"/>
      <c r="LU114" s="81"/>
      <c r="LV114" s="81"/>
      <c r="LW114" s="81"/>
      <c r="LX114" s="81"/>
      <c r="LY114" s="81"/>
      <c r="LZ114" s="81"/>
      <c r="MA114" s="81"/>
      <c r="MB114" s="81"/>
      <c r="MC114" s="81"/>
      <c r="MD114" s="81"/>
      <c r="ME114" s="81"/>
      <c r="MF114" s="81"/>
      <c r="MG114" s="81"/>
      <c r="MH114" s="81"/>
      <c r="MI114" s="81"/>
      <c r="MJ114" s="81"/>
      <c r="MK114" s="81"/>
      <c r="ML114" s="81"/>
      <c r="MM114" s="81"/>
      <c r="MN114" s="81"/>
      <c r="MO114" s="81"/>
      <c r="MP114" s="81"/>
      <c r="MQ114" s="81"/>
      <c r="MR114" s="81"/>
      <c r="MS114" s="81"/>
      <c r="MT114" s="81"/>
      <c r="MU114" s="81"/>
      <c r="MV114" s="81"/>
      <c r="MW114" s="81"/>
      <c r="MX114" s="81"/>
      <c r="MY114" s="81"/>
      <c r="MZ114" s="81"/>
      <c r="NA114" s="81"/>
      <c r="NB114" s="81"/>
      <c r="NC114" s="81"/>
      <c r="ND114" s="81"/>
      <c r="NE114" s="81"/>
      <c r="NF114" s="81"/>
      <c r="NG114" s="81"/>
      <c r="NH114" s="81"/>
      <c r="NI114" s="81"/>
      <c r="NJ114" s="81"/>
      <c r="NK114" s="81"/>
      <c r="NL114" s="81"/>
      <c r="NM114" s="81"/>
      <c r="NN114" s="81"/>
      <c r="NO114" s="81"/>
      <c r="NP114" s="81"/>
      <c r="NQ114" s="81"/>
      <c r="NR114" s="81"/>
      <c r="NS114" s="81"/>
      <c r="NT114" s="81"/>
      <c r="NU114" s="81"/>
      <c r="NV114" s="81"/>
      <c r="NW114" s="81"/>
      <c r="NX114" s="81"/>
      <c r="NY114" s="81"/>
      <c r="NZ114" s="81"/>
      <c r="OA114" s="81"/>
      <c r="OB114" s="81"/>
      <c r="OC114" s="81"/>
      <c r="OD114" s="81"/>
      <c r="OE114" s="81"/>
      <c r="OF114" s="81"/>
      <c r="OG114" s="81"/>
      <c r="OH114" s="81"/>
      <c r="OI114" s="81"/>
      <c r="OJ114" s="81"/>
      <c r="OK114" s="81"/>
      <c r="OL114" s="81"/>
      <c r="OM114" s="81"/>
      <c r="ON114" s="81"/>
      <c r="OO114" s="81"/>
      <c r="OP114" s="81"/>
      <c r="OQ114" s="81"/>
      <c r="OR114" s="81"/>
      <c r="OS114" s="81"/>
      <c r="OT114" s="81"/>
      <c r="OU114" s="81"/>
      <c r="OV114" s="81"/>
      <c r="OW114" s="81"/>
      <c r="OX114" s="81"/>
      <c r="OY114" s="81"/>
      <c r="OZ114" s="81"/>
      <c r="PA114" s="81"/>
      <c r="PB114" s="81"/>
      <c r="PC114" s="81"/>
      <c r="PD114" s="81"/>
      <c r="PE114" s="81"/>
      <c r="PF114" s="81"/>
      <c r="PG114" s="81"/>
      <c r="PH114" s="81"/>
      <c r="PI114" s="81"/>
      <c r="PJ114" s="81"/>
      <c r="PK114" s="81"/>
      <c r="PL114" s="81"/>
      <c r="PM114" s="81"/>
      <c r="PN114" s="81"/>
      <c r="PO114" s="81"/>
      <c r="PP114" s="81"/>
      <c r="PQ114" s="81"/>
      <c r="PR114" s="81"/>
      <c r="PS114" s="81"/>
      <c r="PT114" s="81"/>
      <c r="PU114" s="81"/>
      <c r="PV114" s="81"/>
      <c r="PW114" s="81"/>
      <c r="PX114" s="81"/>
      <c r="PY114" s="81"/>
      <c r="PZ114" s="81"/>
      <c r="QA114" s="81"/>
      <c r="QB114" s="81"/>
      <c r="QC114" s="81"/>
      <c r="QD114" s="81"/>
      <c r="QE114" s="81"/>
      <c r="QF114" s="81"/>
      <c r="QG114" s="81"/>
      <c r="QH114" s="81"/>
      <c r="QI114" s="81"/>
      <c r="QJ114" s="81"/>
      <c r="QK114" s="81"/>
      <c r="QL114" s="81"/>
      <c r="QM114" s="81"/>
      <c r="QN114" s="81"/>
      <c r="QO114" s="81"/>
      <c r="QP114" s="81"/>
      <c r="QQ114" s="81"/>
      <c r="QR114" s="81"/>
      <c r="QS114" s="81"/>
      <c r="QT114" s="81"/>
      <c r="QU114" s="81"/>
      <c r="QV114" s="81"/>
      <c r="QW114" s="81"/>
      <c r="QX114" s="81"/>
      <c r="QY114" s="81"/>
      <c r="QZ114" s="81"/>
      <c r="RA114" s="81"/>
      <c r="RB114" s="81"/>
      <c r="RC114" s="81"/>
      <c r="RD114" s="81"/>
      <c r="RE114" s="81"/>
      <c r="RF114" s="81"/>
      <c r="RG114" s="81"/>
      <c r="RH114" s="81"/>
      <c r="RI114" s="81"/>
      <c r="RJ114" s="81"/>
      <c r="RK114" s="81"/>
      <c r="RL114" s="81"/>
      <c r="RM114" s="81"/>
      <c r="RN114" s="81"/>
      <c r="RO114" s="81"/>
      <c r="RP114" s="81"/>
      <c r="RQ114" s="81"/>
      <c r="RR114" s="81"/>
      <c r="RS114" s="81"/>
      <c r="RT114" s="81"/>
      <c r="RU114" s="81"/>
      <c r="RV114" s="81"/>
      <c r="RW114" s="81"/>
      <c r="RX114" s="81"/>
      <c r="RY114" s="81"/>
      <c r="RZ114" s="81"/>
      <c r="SA114" s="81"/>
      <c r="SB114" s="81"/>
      <c r="SC114" s="81"/>
      <c r="SD114" s="81"/>
      <c r="SE114" s="81"/>
      <c r="SF114" s="81"/>
      <c r="SG114" s="81"/>
      <c r="SH114" s="81"/>
      <c r="SI114" s="81"/>
      <c r="SJ114" s="81"/>
      <c r="SK114" s="81"/>
      <c r="SL114" s="81"/>
      <c r="SM114" s="81"/>
      <c r="SN114" s="81"/>
      <c r="SO114" s="81"/>
      <c r="SP114" s="81"/>
      <c r="SQ114" s="81"/>
      <c r="SR114" s="81"/>
      <c r="SS114" s="81"/>
      <c r="ST114" s="81"/>
      <c r="SU114" s="81"/>
      <c r="SV114" s="81"/>
      <c r="SW114" s="81"/>
      <c r="SX114" s="81"/>
      <c r="SY114" s="81"/>
      <c r="SZ114" s="81"/>
      <c r="TA114" s="81"/>
      <c r="TB114" s="81"/>
      <c r="TC114" s="81"/>
      <c r="TD114" s="81"/>
      <c r="TE114" s="81"/>
      <c r="TF114" s="81"/>
      <c r="TG114" s="81"/>
      <c r="TH114" s="81"/>
      <c r="TI114" s="81"/>
      <c r="TJ114" s="81"/>
      <c r="TK114" s="81"/>
      <c r="TL114" s="81"/>
      <c r="TM114" s="81"/>
      <c r="TN114" s="81"/>
      <c r="TO114" s="81"/>
      <c r="TP114" s="81"/>
      <c r="TQ114" s="81"/>
      <c r="TR114" s="81"/>
      <c r="TS114" s="81"/>
      <c r="TT114" s="81"/>
      <c r="TU114" s="81"/>
      <c r="TV114" s="81"/>
      <c r="TW114" s="81"/>
      <c r="TX114" s="81"/>
      <c r="TY114" s="81"/>
      <c r="TZ114" s="81"/>
      <c r="UA114" s="81"/>
      <c r="UB114" s="81"/>
      <c r="UC114" s="81"/>
      <c r="UD114" s="81"/>
      <c r="UE114" s="81"/>
      <c r="UF114" s="81"/>
      <c r="UG114" s="81"/>
      <c r="UH114" s="81"/>
      <c r="UI114" s="81"/>
      <c r="UJ114" s="81"/>
      <c r="UK114" s="81"/>
      <c r="UL114" s="81"/>
      <c r="UM114" s="81"/>
      <c r="UN114" s="81"/>
      <c r="UO114" s="81"/>
      <c r="UP114" s="81"/>
      <c r="UQ114" s="81"/>
      <c r="UR114" s="81"/>
      <c r="US114" s="81"/>
      <c r="UT114" s="81"/>
      <c r="UU114" s="81"/>
      <c r="UV114" s="81"/>
      <c r="UW114" s="81"/>
      <c r="UX114" s="81"/>
      <c r="UY114" s="81"/>
      <c r="UZ114" s="81"/>
      <c r="VA114" s="81"/>
      <c r="VB114" s="81"/>
      <c r="VC114" s="81"/>
      <c r="VD114" s="81"/>
      <c r="VE114" s="81"/>
      <c r="VF114" s="81"/>
      <c r="VG114" s="81"/>
      <c r="VH114" s="81"/>
      <c r="VI114" s="81"/>
      <c r="VJ114" s="81"/>
      <c r="VK114" s="81"/>
      <c r="VL114" s="81"/>
      <c r="VM114" s="81"/>
      <c r="VN114" s="81"/>
      <c r="VO114" s="81"/>
      <c r="VP114" s="81"/>
      <c r="VQ114" s="81"/>
      <c r="VR114" s="81"/>
      <c r="VS114" s="81"/>
      <c r="VT114" s="81"/>
      <c r="VU114" s="81"/>
      <c r="VV114" s="81"/>
      <c r="VW114" s="81"/>
      <c r="VX114" s="81"/>
      <c r="VY114" s="81"/>
      <c r="VZ114" s="81"/>
      <c r="WA114" s="81"/>
      <c r="WB114" s="81"/>
      <c r="WC114" s="81"/>
      <c r="WD114" s="81"/>
      <c r="WE114" s="81"/>
      <c r="WF114" s="81"/>
      <c r="WG114" s="81"/>
      <c r="WH114" s="81"/>
      <c r="WI114" s="81"/>
      <c r="WJ114" s="81"/>
      <c r="WK114" s="81"/>
      <c r="WL114" s="81"/>
      <c r="WM114" s="81"/>
      <c r="WN114" s="81"/>
      <c r="WO114" s="81"/>
      <c r="WP114" s="81"/>
      <c r="WQ114" s="81"/>
      <c r="WR114" s="81"/>
      <c r="WS114" s="81"/>
      <c r="WT114" s="81"/>
      <c r="WU114" s="81"/>
      <c r="WV114" s="81"/>
      <c r="WW114" s="81"/>
      <c r="WX114" s="81"/>
      <c r="WY114" s="81"/>
      <c r="WZ114" s="81"/>
      <c r="XA114" s="81"/>
      <c r="XB114" s="81"/>
      <c r="XC114" s="81"/>
      <c r="XD114" s="81"/>
      <c r="XE114" s="81"/>
      <c r="XF114" s="81"/>
      <c r="XG114" s="81"/>
      <c r="XH114" s="81"/>
      <c r="XI114" s="81"/>
      <c r="XJ114" s="81"/>
      <c r="XK114" s="81"/>
      <c r="XL114" s="81"/>
      <c r="XM114" s="81"/>
      <c r="XN114" s="81"/>
      <c r="XO114" s="81"/>
      <c r="XP114" s="81"/>
      <c r="XQ114" s="81"/>
      <c r="XR114" s="81"/>
      <c r="XS114" s="81"/>
      <c r="XT114" s="81"/>
      <c r="XU114" s="81"/>
      <c r="XV114" s="81"/>
      <c r="XW114" s="81"/>
      <c r="XX114" s="81"/>
      <c r="XY114" s="81"/>
      <c r="XZ114" s="81"/>
      <c r="YA114" s="81"/>
      <c r="YB114" s="81"/>
      <c r="YC114" s="81"/>
      <c r="YD114" s="81"/>
      <c r="YE114" s="81"/>
      <c r="YF114" s="81"/>
      <c r="YG114" s="81"/>
      <c r="YH114" s="81"/>
      <c r="YI114" s="81"/>
      <c r="YJ114" s="81"/>
      <c r="YK114" s="81"/>
      <c r="YL114" s="81"/>
      <c r="YM114" s="81"/>
      <c r="YN114" s="81"/>
      <c r="YO114" s="81"/>
      <c r="YP114" s="81"/>
      <c r="YQ114" s="81"/>
      <c r="YR114" s="81"/>
      <c r="YS114" s="81"/>
      <c r="YT114" s="81"/>
      <c r="YU114" s="81"/>
      <c r="YV114" s="81"/>
      <c r="YW114" s="81"/>
      <c r="YX114" s="81"/>
      <c r="YY114" s="81"/>
      <c r="YZ114" s="81"/>
      <c r="ZA114" s="81"/>
      <c r="ZB114" s="81"/>
      <c r="ZC114" s="81"/>
      <c r="ZD114" s="81"/>
      <c r="ZE114" s="81"/>
      <c r="ZF114" s="81"/>
      <c r="ZG114" s="81"/>
      <c r="ZH114" s="81"/>
      <c r="ZI114" s="81"/>
      <c r="ZJ114" s="81"/>
      <c r="ZK114" s="81"/>
      <c r="ZL114" s="81"/>
      <c r="ZM114" s="81"/>
      <c r="ZN114" s="81"/>
      <c r="ZO114" s="81"/>
      <c r="ZP114" s="81"/>
      <c r="ZQ114" s="81"/>
      <c r="ZR114" s="81"/>
      <c r="ZS114" s="81"/>
      <c r="ZT114" s="81"/>
      <c r="ZU114" s="81"/>
      <c r="ZV114" s="81"/>
      <c r="ZW114" s="81"/>
      <c r="ZX114" s="81"/>
      <c r="ZY114" s="81"/>
      <c r="ZZ114" s="81"/>
      <c r="AAA114" s="81"/>
      <c r="AAB114" s="81"/>
      <c r="AAC114" s="81"/>
      <c r="AAD114" s="81"/>
      <c r="AAE114" s="81"/>
      <c r="AAF114" s="81"/>
      <c r="AAG114" s="81"/>
      <c r="AAH114" s="81"/>
      <c r="AAI114" s="81"/>
      <c r="AAJ114" s="81"/>
      <c r="AAK114" s="81"/>
      <c r="AAL114" s="81"/>
      <c r="AAM114" s="81"/>
      <c r="AAN114" s="81"/>
      <c r="AAO114" s="81"/>
      <c r="AAP114" s="81"/>
      <c r="AAQ114" s="81"/>
      <c r="AAR114" s="81"/>
      <c r="AAS114" s="81"/>
      <c r="AAT114" s="81"/>
      <c r="AAU114" s="81"/>
      <c r="AAV114" s="81"/>
      <c r="AAW114" s="81"/>
      <c r="AAX114" s="81"/>
      <c r="AAY114" s="81"/>
      <c r="AAZ114" s="81"/>
      <c r="ABA114" s="81"/>
      <c r="ABB114" s="81"/>
      <c r="ABC114" s="81"/>
      <c r="ABD114" s="81"/>
      <c r="ABE114" s="81"/>
      <c r="ABF114" s="81"/>
      <c r="ABG114" s="81"/>
      <c r="ABH114" s="81"/>
      <c r="ABI114" s="81"/>
      <c r="ABJ114" s="81"/>
      <c r="ABK114" s="81"/>
      <c r="ABL114" s="81"/>
      <c r="ABM114" s="81"/>
      <c r="ABN114" s="81"/>
      <c r="ABO114" s="81"/>
      <c r="ABP114" s="81"/>
      <c r="ABQ114" s="81"/>
      <c r="ABR114" s="81"/>
      <c r="ABS114" s="81"/>
      <c r="ABT114" s="81"/>
      <c r="ABU114" s="81"/>
      <c r="ABV114" s="81"/>
      <c r="ABW114" s="81"/>
      <c r="ABX114" s="81"/>
      <c r="ABY114" s="81"/>
      <c r="ABZ114" s="81"/>
      <c r="ACA114" s="81"/>
      <c r="ACB114" s="81"/>
      <c r="ACC114" s="81"/>
      <c r="ACD114" s="81"/>
      <c r="ACE114" s="81"/>
      <c r="ACF114" s="81"/>
      <c r="ACG114" s="81"/>
      <c r="ACH114" s="81"/>
      <c r="ACI114" s="81"/>
      <c r="ACJ114" s="81"/>
      <c r="ACK114" s="81"/>
      <c r="ACL114" s="81"/>
      <c r="ACM114" s="81"/>
      <c r="ACN114" s="81"/>
      <c r="ACO114" s="81"/>
      <c r="ACP114" s="81"/>
      <c r="ACQ114" s="81"/>
      <c r="ACR114" s="81"/>
      <c r="ACS114" s="81"/>
      <c r="ACT114" s="81"/>
      <c r="ACU114" s="81"/>
      <c r="ACV114" s="81"/>
      <c r="ACW114" s="81"/>
      <c r="ACX114" s="81"/>
      <c r="ACY114" s="81"/>
      <c r="ACZ114" s="81"/>
      <c r="ADA114" s="81"/>
      <c r="ADB114" s="81"/>
      <c r="ADC114" s="81"/>
      <c r="ADD114" s="81"/>
      <c r="ADE114" s="81"/>
      <c r="ADF114" s="81"/>
      <c r="ADG114" s="81"/>
      <c r="ADH114" s="81"/>
      <c r="ADI114" s="81"/>
      <c r="ADJ114" s="81"/>
      <c r="ADK114" s="81"/>
      <c r="ADL114" s="81"/>
      <c r="ADM114" s="81"/>
      <c r="ADN114" s="81"/>
      <c r="ADO114" s="81"/>
      <c r="ADP114" s="81"/>
      <c r="ADQ114" s="81"/>
      <c r="ADR114" s="81"/>
      <c r="ADS114" s="81"/>
      <c r="ADT114" s="81"/>
      <c r="ADU114" s="81"/>
      <c r="ADV114" s="81"/>
      <c r="ADW114" s="81"/>
      <c r="ADX114" s="81"/>
      <c r="ADY114" s="81"/>
      <c r="ADZ114" s="81"/>
      <c r="AEA114" s="81"/>
      <c r="AEB114" s="81"/>
      <c r="AEC114" s="81"/>
      <c r="AED114" s="81"/>
      <c r="AEE114" s="81"/>
      <c r="AEF114" s="81"/>
      <c r="AEG114" s="81"/>
      <c r="AEH114" s="81"/>
      <c r="AEI114" s="81"/>
      <c r="AEJ114" s="81"/>
      <c r="AEK114" s="81"/>
      <c r="AEL114" s="81"/>
      <c r="AEM114" s="81"/>
      <c r="AEN114" s="81"/>
      <c r="AEO114" s="81"/>
      <c r="AEP114" s="81"/>
      <c r="AEQ114" s="81"/>
      <c r="AER114" s="81"/>
      <c r="AES114" s="81"/>
      <c r="AET114" s="81"/>
      <c r="AEU114" s="81"/>
      <c r="AEV114" s="81"/>
      <c r="AEW114" s="81"/>
      <c r="AEX114" s="81"/>
      <c r="AEY114" s="81"/>
      <c r="AEZ114" s="81"/>
      <c r="AFA114" s="81"/>
      <c r="AFB114" s="81"/>
      <c r="AFC114" s="81"/>
      <c r="AFD114" s="81"/>
      <c r="AFE114" s="81"/>
      <c r="AFF114" s="81"/>
      <c r="AFG114" s="81"/>
      <c r="AFH114" s="81"/>
      <c r="AFI114" s="81"/>
      <c r="AFJ114" s="81"/>
      <c r="AFK114" s="81"/>
      <c r="AFL114" s="81"/>
      <c r="AFM114" s="81"/>
      <c r="AFN114" s="81"/>
      <c r="AFO114" s="81"/>
      <c r="AFP114" s="81"/>
      <c r="AFQ114" s="81"/>
      <c r="AFR114" s="81"/>
      <c r="AFS114" s="81"/>
      <c r="AFT114" s="81"/>
      <c r="AFU114" s="81"/>
      <c r="AFV114" s="81"/>
      <c r="AFW114" s="81"/>
      <c r="AFX114" s="81"/>
      <c r="AFY114" s="81"/>
      <c r="AFZ114" s="81"/>
      <c r="AGA114" s="81"/>
      <c r="AGB114" s="81"/>
      <c r="AGC114" s="81"/>
      <c r="AGD114" s="81"/>
      <c r="AGE114" s="81"/>
      <c r="AGF114" s="81"/>
      <c r="AGG114" s="81"/>
      <c r="AGH114" s="81"/>
      <c r="AGI114" s="81"/>
      <c r="AGJ114" s="81"/>
      <c r="AGK114" s="81"/>
      <c r="AGL114" s="81"/>
      <c r="AGM114" s="81"/>
      <c r="AGN114" s="81"/>
      <c r="AGO114" s="81"/>
      <c r="AGP114" s="81"/>
      <c r="AGQ114" s="81"/>
      <c r="AGR114" s="81"/>
      <c r="AGS114" s="81"/>
      <c r="AGT114" s="81"/>
      <c r="AGU114" s="81"/>
      <c r="AGV114" s="81"/>
      <c r="AGW114" s="81"/>
      <c r="AGX114" s="81"/>
      <c r="AGY114" s="81"/>
      <c r="AGZ114" s="81"/>
      <c r="AHA114" s="81"/>
      <c r="AHB114" s="81"/>
      <c r="AHC114" s="81"/>
      <c r="AHD114" s="81"/>
      <c r="AHE114" s="81"/>
      <c r="AHF114" s="81"/>
      <c r="AHG114" s="81"/>
      <c r="AHH114" s="81"/>
      <c r="AHI114" s="81"/>
      <c r="AHJ114" s="81"/>
      <c r="AHK114" s="81"/>
      <c r="AHL114" s="81"/>
      <c r="AHM114" s="81"/>
      <c r="AHN114" s="81"/>
      <c r="AHO114" s="81"/>
      <c r="AHP114" s="81"/>
      <c r="AHQ114" s="81"/>
      <c r="AHR114" s="81"/>
      <c r="AHS114" s="81"/>
      <c r="AHT114" s="81"/>
      <c r="AHU114" s="81"/>
      <c r="AHV114" s="81"/>
      <c r="AHW114" s="81"/>
      <c r="AHX114" s="81"/>
      <c r="AHY114" s="81"/>
      <c r="AHZ114" s="81"/>
      <c r="AIA114" s="81"/>
      <c r="AIB114" s="81"/>
      <c r="AIC114" s="81"/>
      <c r="AID114" s="81"/>
      <c r="AIE114" s="81"/>
      <c r="AIF114" s="81"/>
      <c r="AIG114" s="81"/>
      <c r="AIH114" s="81"/>
      <c r="AII114" s="81"/>
      <c r="AIJ114" s="81"/>
      <c r="AIK114" s="81"/>
      <c r="AIL114" s="81"/>
      <c r="AIM114" s="81"/>
      <c r="AIN114" s="81"/>
      <c r="AIO114" s="81"/>
      <c r="AIP114" s="81"/>
      <c r="AIQ114" s="81"/>
      <c r="AIR114" s="81"/>
      <c r="AIS114" s="81"/>
      <c r="AIT114" s="81"/>
      <c r="AIU114" s="81"/>
      <c r="AIV114" s="81"/>
      <c r="AIW114" s="81"/>
      <c r="AIX114" s="81"/>
      <c r="AIY114" s="81"/>
      <c r="AIZ114" s="81"/>
      <c r="AJA114" s="81"/>
      <c r="AJB114" s="81"/>
      <c r="AJC114" s="81"/>
      <c r="AJD114" s="81"/>
      <c r="AJE114" s="81"/>
      <c r="AJF114" s="81"/>
      <c r="AJG114" s="81"/>
      <c r="AJH114" s="81"/>
      <c r="AJI114" s="81"/>
      <c r="AJJ114" s="81"/>
      <c r="AJK114" s="81"/>
      <c r="AJL114" s="81"/>
      <c r="AJM114" s="81"/>
      <c r="AJN114" s="81"/>
      <c r="AJO114" s="81"/>
      <c r="AJP114" s="81"/>
      <c r="AJQ114" s="81"/>
      <c r="AJR114" s="81"/>
      <c r="AJS114" s="81"/>
      <c r="AJT114" s="81"/>
      <c r="AJU114" s="81"/>
      <c r="AJV114" s="81"/>
      <c r="AJW114" s="81"/>
      <c r="AJX114" s="81"/>
      <c r="AJY114" s="81"/>
      <c r="AJZ114" s="81"/>
      <c r="AKA114" s="81"/>
      <c r="AKB114" s="81"/>
      <c r="AKC114" s="81"/>
      <c r="AKD114" s="81"/>
      <c r="AKE114" s="81"/>
      <c r="AKF114" s="81"/>
      <c r="AKG114" s="81"/>
      <c r="AKH114" s="81"/>
      <c r="AKI114" s="81"/>
      <c r="AKJ114" s="81"/>
      <c r="AKK114" s="81"/>
      <c r="AKL114" s="81"/>
      <c r="AKM114" s="81"/>
      <c r="AKN114" s="81"/>
      <c r="AKO114" s="81"/>
      <c r="AKP114" s="81"/>
      <c r="AKQ114" s="81"/>
      <c r="AKR114" s="81"/>
      <c r="AKS114" s="81"/>
      <c r="AKT114" s="81"/>
      <c r="AKU114" s="81"/>
      <c r="AKV114" s="81"/>
      <c r="AKW114" s="81"/>
      <c r="AKX114" s="81"/>
      <c r="AKY114" s="81"/>
      <c r="AKZ114" s="81"/>
      <c r="ALA114" s="81"/>
      <c r="ALB114" s="81"/>
      <c r="ALC114" s="81"/>
      <c r="ALD114" s="81"/>
      <c r="ALE114" s="81"/>
      <c r="ALF114" s="81"/>
      <c r="ALG114" s="81"/>
      <c r="ALH114" s="81"/>
      <c r="ALI114" s="81"/>
      <c r="ALJ114" s="81"/>
      <c r="ALK114" s="81"/>
      <c r="ALL114" s="81"/>
      <c r="ALM114" s="81"/>
      <c r="ALN114" s="81"/>
      <c r="ALO114" s="81"/>
      <c r="ALP114" s="81"/>
      <c r="ALQ114" s="81"/>
      <c r="ALR114" s="81"/>
      <c r="ALS114" s="81"/>
      <c r="ALT114" s="81"/>
      <c r="ALU114" s="81"/>
      <c r="ALV114" s="81"/>
      <c r="ALW114" s="81"/>
      <c r="ALX114" s="81"/>
      <c r="ALY114" s="81"/>
      <c r="ALZ114" s="81"/>
      <c r="AMA114" s="81"/>
      <c r="AMB114" s="81"/>
      <c r="AMC114" s="81"/>
      <c r="AMD114" s="81"/>
      <c r="AME114" s="81"/>
      <c r="AMF114" s="81"/>
      <c r="AMG114" s="81"/>
      <c r="AMH114" s="81"/>
      <c r="AMI114" s="81"/>
      <c r="AMJ114" s="81"/>
      <c r="AMK114" s="81"/>
      <c r="AML114" s="81"/>
      <c r="AMM114" s="81"/>
      <c r="AMN114" s="81"/>
      <c r="AMO114" s="81"/>
      <c r="AMP114" s="81"/>
      <c r="AMQ114" s="81"/>
      <c r="AMR114" s="81"/>
      <c r="AMS114" s="81"/>
      <c r="AMT114" s="81"/>
      <c r="AMU114" s="81"/>
      <c r="AMV114" s="81"/>
      <c r="AMW114" s="81"/>
      <c r="AMX114" s="81"/>
      <c r="AMY114" s="81"/>
      <c r="AMZ114" s="81"/>
      <c r="ANA114" s="81"/>
      <c r="ANB114" s="81"/>
      <c r="ANC114" s="81"/>
      <c r="AND114" s="81"/>
      <c r="ANE114" s="81"/>
      <c r="ANF114" s="81"/>
      <c r="ANG114" s="81"/>
      <c r="ANH114" s="81"/>
      <c r="ANI114" s="81"/>
      <c r="ANJ114" s="81"/>
      <c r="ANK114" s="81"/>
      <c r="ANL114" s="81"/>
      <c r="ANM114" s="81"/>
      <c r="ANN114" s="81"/>
      <c r="ANO114" s="81"/>
      <c r="ANP114" s="81"/>
      <c r="ANQ114" s="81"/>
      <c r="ANR114" s="81"/>
      <c r="ANS114" s="81"/>
      <c r="ANT114" s="81"/>
      <c r="ANU114" s="81"/>
      <c r="ANV114" s="81"/>
      <c r="ANW114" s="81"/>
      <c r="ANX114" s="81"/>
      <c r="ANY114" s="81"/>
      <c r="ANZ114" s="81"/>
      <c r="AOA114" s="81"/>
      <c r="AOB114" s="81"/>
      <c r="AOC114" s="81"/>
      <c r="AOD114" s="81"/>
      <c r="AOE114" s="81"/>
      <c r="AOF114" s="81"/>
      <c r="AOG114" s="81"/>
      <c r="AOH114" s="81"/>
      <c r="AOI114" s="81"/>
      <c r="AOJ114" s="81"/>
      <c r="AOK114" s="81"/>
      <c r="AOL114" s="81"/>
      <c r="AOM114" s="81"/>
      <c r="AON114" s="81"/>
      <c r="AOO114" s="81"/>
      <c r="AOP114" s="81"/>
      <c r="AOQ114" s="81"/>
      <c r="AOR114" s="81"/>
      <c r="AOS114" s="81"/>
      <c r="AOT114" s="81"/>
      <c r="AOU114" s="81"/>
      <c r="AOV114" s="81"/>
      <c r="AOW114" s="81"/>
      <c r="AOX114" s="81"/>
      <c r="AOY114" s="81"/>
      <c r="AOZ114" s="81"/>
      <c r="APA114" s="81"/>
      <c r="APB114" s="81"/>
      <c r="APC114" s="81"/>
      <c r="APD114" s="81"/>
      <c r="APE114" s="81"/>
      <c r="APF114" s="81"/>
      <c r="APG114" s="81"/>
      <c r="APH114" s="81"/>
      <c r="API114" s="81"/>
      <c r="APJ114" s="81"/>
      <c r="APK114" s="81"/>
      <c r="APL114" s="81"/>
      <c r="APM114" s="81"/>
      <c r="APN114" s="81"/>
      <c r="APO114" s="81"/>
      <c r="APP114" s="81"/>
      <c r="APQ114" s="81"/>
      <c r="APR114" s="81"/>
      <c r="APS114" s="81"/>
      <c r="APT114" s="81"/>
      <c r="APU114" s="81"/>
      <c r="APV114" s="81"/>
      <c r="APW114" s="81"/>
      <c r="APX114" s="81"/>
      <c r="APY114" s="81"/>
      <c r="APZ114" s="81"/>
      <c r="AQA114" s="81"/>
      <c r="AQB114" s="81"/>
      <c r="AQC114" s="81"/>
      <c r="AQD114" s="81"/>
      <c r="AQE114" s="81"/>
      <c r="AQF114" s="81"/>
      <c r="AQG114" s="81"/>
      <c r="AQH114" s="81"/>
      <c r="AQI114" s="81"/>
      <c r="AQJ114" s="81"/>
      <c r="AQK114" s="81"/>
      <c r="AQL114" s="81"/>
      <c r="AQM114" s="81"/>
      <c r="AQN114" s="81"/>
      <c r="AQO114" s="81"/>
      <c r="AQP114" s="81"/>
      <c r="AQQ114" s="81"/>
      <c r="AQR114" s="81"/>
      <c r="AQS114" s="81"/>
      <c r="AQT114" s="81"/>
      <c r="AQU114" s="81"/>
      <c r="AQV114" s="81"/>
      <c r="AQW114" s="81"/>
      <c r="AQX114" s="81"/>
      <c r="AQY114" s="81"/>
      <c r="AQZ114" s="81"/>
      <c r="ARA114" s="81"/>
      <c r="ARB114" s="81"/>
      <c r="ARC114" s="81"/>
      <c r="ARD114" s="81"/>
      <c r="ARE114" s="81"/>
      <c r="ARF114" s="81"/>
      <c r="ARG114" s="81"/>
      <c r="ARH114" s="81"/>
      <c r="ARI114" s="81"/>
      <c r="ARJ114" s="81"/>
      <c r="ARK114" s="81"/>
      <c r="ARL114" s="81"/>
      <c r="ARM114" s="81"/>
      <c r="ARN114" s="81"/>
      <c r="ARO114" s="81"/>
      <c r="ARP114" s="81"/>
      <c r="ARQ114" s="81"/>
      <c r="ARR114" s="81"/>
      <c r="ARS114" s="81"/>
      <c r="ART114" s="81"/>
      <c r="ARU114" s="81"/>
      <c r="ARV114" s="81"/>
      <c r="ARW114" s="81"/>
      <c r="ARX114" s="81"/>
      <c r="ARY114" s="81"/>
      <c r="ARZ114" s="81"/>
      <c r="ASA114" s="81"/>
      <c r="ASB114" s="81"/>
      <c r="ASC114" s="81"/>
      <c r="ASD114" s="81"/>
      <c r="ASE114" s="81"/>
      <c r="ASF114" s="81"/>
      <c r="ASG114" s="81"/>
      <c r="ASH114" s="81"/>
      <c r="ASI114" s="81"/>
      <c r="ASJ114" s="81"/>
      <c r="ASK114" s="81"/>
      <c r="ASL114" s="81"/>
      <c r="ASM114" s="81"/>
      <c r="ASN114" s="81"/>
      <c r="ASO114" s="81"/>
      <c r="ASP114" s="81"/>
      <c r="ASQ114" s="81"/>
      <c r="ASR114" s="81"/>
      <c r="ASS114" s="81"/>
      <c r="AST114" s="81"/>
      <c r="ASU114" s="81"/>
      <c r="ASV114" s="81"/>
      <c r="ASW114" s="81"/>
      <c r="ASX114" s="81"/>
      <c r="ASY114" s="81"/>
      <c r="ASZ114" s="81"/>
      <c r="ATA114" s="81"/>
      <c r="ATB114" s="81"/>
      <c r="ATC114" s="81"/>
      <c r="ATD114" s="81"/>
      <c r="ATE114" s="81"/>
      <c r="ATF114" s="81"/>
      <c r="ATG114" s="81"/>
      <c r="ATH114" s="81"/>
      <c r="ATI114" s="81"/>
      <c r="ATJ114" s="81"/>
      <c r="ATK114" s="81"/>
      <c r="ATL114" s="81"/>
      <c r="ATM114" s="81"/>
      <c r="ATN114" s="81"/>
      <c r="ATO114" s="81"/>
      <c r="ATP114" s="81"/>
      <c r="ATQ114" s="81"/>
      <c r="ATR114" s="81"/>
      <c r="ATS114" s="81"/>
      <c r="ATT114" s="81"/>
      <c r="ATU114" s="81"/>
      <c r="ATV114" s="81"/>
      <c r="ATW114" s="81"/>
      <c r="ATX114" s="81"/>
      <c r="ATY114" s="81"/>
      <c r="ATZ114" s="81"/>
      <c r="AUA114" s="81"/>
      <c r="AUB114" s="81"/>
      <c r="AUC114" s="81"/>
      <c r="AUD114" s="81"/>
      <c r="AUE114" s="81"/>
      <c r="AUF114" s="81"/>
      <c r="AUG114" s="81"/>
      <c r="AUH114" s="81"/>
      <c r="AUI114" s="81"/>
      <c r="AUJ114" s="81"/>
      <c r="AUK114" s="81"/>
      <c r="AUL114" s="81"/>
      <c r="AUM114" s="81"/>
      <c r="AUN114" s="81"/>
      <c r="AUO114" s="81"/>
      <c r="AUP114" s="81"/>
      <c r="AUQ114" s="81"/>
      <c r="AUR114" s="81"/>
      <c r="AUS114" s="81"/>
      <c r="AUT114" s="81"/>
      <c r="AUU114" s="81"/>
      <c r="AUV114" s="81"/>
      <c r="AUW114" s="81"/>
      <c r="AUX114" s="81"/>
      <c r="AUY114" s="81"/>
      <c r="AUZ114" s="81"/>
      <c r="AVA114" s="81"/>
      <c r="AVB114" s="81"/>
      <c r="AVC114" s="81"/>
      <c r="AVD114" s="81"/>
      <c r="AVE114" s="81"/>
      <c r="AVF114" s="81"/>
      <c r="AVG114" s="81"/>
      <c r="AVH114" s="81"/>
      <c r="AVI114" s="81"/>
      <c r="AVJ114" s="81"/>
      <c r="AVK114" s="81"/>
      <c r="AVL114" s="81"/>
      <c r="AVM114" s="81"/>
      <c r="AVN114" s="81"/>
      <c r="AVO114" s="81"/>
      <c r="AVP114" s="81"/>
      <c r="AVQ114" s="81"/>
      <c r="AVR114" s="81"/>
      <c r="AVS114" s="81"/>
      <c r="AVT114" s="81"/>
      <c r="AVU114" s="81"/>
      <c r="AVV114" s="81"/>
      <c r="AVW114" s="81"/>
      <c r="AVX114" s="81"/>
      <c r="AVY114" s="81"/>
      <c r="AVZ114" s="81"/>
      <c r="AWA114" s="81"/>
      <c r="AWB114" s="81"/>
      <c r="AWC114" s="81"/>
      <c r="AWD114" s="81"/>
      <c r="AWE114" s="81"/>
      <c r="AWF114" s="81"/>
      <c r="AWG114" s="81"/>
      <c r="AWH114" s="81"/>
      <c r="AWI114" s="81"/>
      <c r="AWJ114" s="81"/>
      <c r="AWK114" s="81"/>
      <c r="AWL114" s="81"/>
      <c r="AWM114" s="81"/>
      <c r="AWN114" s="81"/>
      <c r="AWO114" s="81"/>
      <c r="AWP114" s="81"/>
      <c r="AWQ114" s="81"/>
      <c r="AWR114" s="81"/>
      <c r="AWS114" s="81"/>
      <c r="AWT114" s="81"/>
      <c r="AWU114" s="81"/>
      <c r="AWV114" s="81"/>
      <c r="AWW114" s="81"/>
      <c r="AWX114" s="81"/>
      <c r="AWY114" s="81"/>
      <c r="AWZ114" s="81"/>
      <c r="AXA114" s="81"/>
      <c r="AXB114" s="81"/>
      <c r="AXC114" s="81"/>
      <c r="AXD114" s="81"/>
      <c r="AXE114" s="81"/>
      <c r="AXF114" s="81"/>
      <c r="AXG114" s="81"/>
      <c r="AXH114" s="81"/>
      <c r="AXI114" s="81"/>
      <c r="AXJ114" s="81"/>
      <c r="AXK114" s="81"/>
      <c r="AXL114" s="81"/>
      <c r="AXM114" s="81"/>
      <c r="AXN114" s="81"/>
      <c r="AXO114" s="81"/>
      <c r="AXP114" s="81"/>
      <c r="AXQ114" s="81"/>
      <c r="AXR114" s="81"/>
      <c r="AXS114" s="81"/>
      <c r="AXT114" s="81"/>
      <c r="AXU114" s="81"/>
      <c r="AXV114" s="81"/>
      <c r="AXW114" s="81"/>
      <c r="AXX114" s="81"/>
      <c r="AXY114" s="81"/>
      <c r="AXZ114" s="81"/>
      <c r="AYA114" s="81"/>
      <c r="AYB114" s="81"/>
      <c r="AYC114" s="81"/>
      <c r="AYD114" s="81"/>
      <c r="AYE114" s="81"/>
      <c r="AYF114" s="81"/>
      <c r="AYG114" s="81"/>
      <c r="AYH114" s="81"/>
      <c r="AYI114" s="81"/>
      <c r="AYJ114" s="81"/>
      <c r="AYK114" s="81"/>
      <c r="AYL114" s="81"/>
      <c r="AYM114" s="81"/>
      <c r="AYN114" s="81"/>
      <c r="AYO114" s="81"/>
      <c r="AYP114" s="81"/>
      <c r="AYQ114" s="81"/>
      <c r="AYR114" s="81"/>
      <c r="AYS114" s="81"/>
      <c r="AYT114" s="81"/>
      <c r="AYU114" s="81"/>
      <c r="AYV114" s="81"/>
      <c r="AYW114" s="81"/>
      <c r="AYX114" s="81"/>
      <c r="AYY114" s="81"/>
      <c r="AYZ114" s="81"/>
      <c r="AZA114" s="81"/>
      <c r="AZB114" s="81"/>
      <c r="AZC114" s="81"/>
      <c r="AZD114" s="81"/>
      <c r="AZE114" s="81"/>
      <c r="AZF114" s="81"/>
      <c r="AZG114" s="81"/>
      <c r="AZH114" s="81"/>
      <c r="AZI114" s="81"/>
      <c r="AZJ114" s="81"/>
      <c r="AZK114" s="81"/>
      <c r="AZL114" s="81"/>
      <c r="AZM114" s="81"/>
      <c r="AZN114" s="81"/>
      <c r="AZO114" s="81"/>
      <c r="AZP114" s="81"/>
      <c r="AZQ114" s="81"/>
      <c r="AZR114" s="81"/>
      <c r="AZS114" s="81"/>
      <c r="AZT114" s="81"/>
      <c r="AZU114" s="81"/>
      <c r="AZV114" s="81"/>
      <c r="AZW114" s="81"/>
      <c r="AZX114" s="81"/>
      <c r="AZY114" s="81"/>
      <c r="AZZ114" s="81"/>
      <c r="BAA114" s="81"/>
      <c r="BAB114" s="81"/>
      <c r="BAC114" s="81"/>
      <c r="BAD114" s="81"/>
      <c r="BAE114" s="81"/>
      <c r="BAF114" s="81"/>
      <c r="BAG114" s="81"/>
      <c r="BAH114" s="81"/>
      <c r="BAI114" s="81"/>
      <c r="BAJ114" s="81"/>
      <c r="BAK114" s="81"/>
      <c r="BAL114" s="81"/>
      <c r="BAM114" s="81"/>
      <c r="BAN114" s="81"/>
      <c r="BAO114" s="81"/>
      <c r="BAP114" s="81"/>
      <c r="BAQ114" s="81"/>
      <c r="BAR114" s="81"/>
      <c r="BAS114" s="81"/>
      <c r="BAT114" s="81"/>
      <c r="BAU114" s="81"/>
      <c r="BAV114" s="81"/>
      <c r="BAW114" s="81"/>
      <c r="BAX114" s="81"/>
      <c r="BAY114" s="81"/>
      <c r="BAZ114" s="81"/>
      <c r="BBA114" s="81"/>
      <c r="BBB114" s="81"/>
      <c r="BBC114" s="81"/>
      <c r="BBD114" s="81"/>
      <c r="BBE114" s="81"/>
      <c r="BBF114" s="81"/>
      <c r="BBG114" s="81"/>
      <c r="BBH114" s="81"/>
      <c r="BBI114" s="81"/>
      <c r="BBJ114" s="81"/>
      <c r="BBK114" s="81"/>
      <c r="BBL114" s="81"/>
      <c r="BBM114" s="81"/>
      <c r="BBN114" s="81"/>
      <c r="BBO114" s="81"/>
      <c r="BBP114" s="81"/>
      <c r="BBQ114" s="81"/>
      <c r="BBR114" s="81"/>
      <c r="BBS114" s="81"/>
      <c r="BBT114" s="81"/>
      <c r="BBU114" s="81"/>
      <c r="BBV114" s="81"/>
      <c r="BBW114" s="81"/>
      <c r="BBX114" s="81"/>
      <c r="BBY114" s="81"/>
      <c r="BBZ114" s="81"/>
      <c r="BCA114" s="81"/>
      <c r="BCB114" s="81"/>
      <c r="BCC114" s="81"/>
      <c r="BCD114" s="81"/>
      <c r="BCE114" s="81"/>
      <c r="BCF114" s="81"/>
      <c r="BCG114" s="81"/>
      <c r="BCH114" s="81"/>
      <c r="BCI114" s="81"/>
      <c r="BCJ114" s="81"/>
      <c r="BCK114" s="81"/>
      <c r="BCL114" s="81"/>
      <c r="BCM114" s="81"/>
      <c r="BCN114" s="81"/>
      <c r="BCO114" s="81"/>
      <c r="BCP114" s="81"/>
      <c r="BCQ114" s="81"/>
      <c r="BCR114" s="81"/>
      <c r="BCS114" s="81"/>
      <c r="BCT114" s="81"/>
      <c r="BCU114" s="81"/>
      <c r="BCV114" s="81"/>
      <c r="BCW114" s="81"/>
      <c r="BCX114" s="81"/>
      <c r="BCY114" s="81"/>
      <c r="BCZ114" s="81"/>
      <c r="BDA114" s="81"/>
      <c r="BDB114" s="81"/>
      <c r="BDC114" s="81"/>
      <c r="BDD114" s="81"/>
      <c r="BDE114" s="81"/>
      <c r="BDF114" s="81"/>
      <c r="BDG114" s="81"/>
      <c r="BDH114" s="81"/>
      <c r="BDI114" s="81"/>
      <c r="BDJ114" s="81"/>
      <c r="BDK114" s="81"/>
      <c r="BDL114" s="81"/>
      <c r="BDM114" s="81"/>
      <c r="BDN114" s="81"/>
      <c r="BDO114" s="81"/>
      <c r="BDP114" s="81"/>
      <c r="BDQ114" s="81"/>
      <c r="BDR114" s="81"/>
      <c r="BDS114" s="81"/>
      <c r="BDT114" s="81"/>
      <c r="BDU114" s="81"/>
      <c r="BDV114" s="81"/>
      <c r="BDW114" s="81"/>
      <c r="BDX114" s="81"/>
      <c r="BDY114" s="81"/>
      <c r="BDZ114" s="81"/>
      <c r="BEA114" s="81"/>
      <c r="BEB114" s="81"/>
      <c r="BEC114" s="81"/>
      <c r="BED114" s="81"/>
      <c r="BEE114" s="81"/>
      <c r="BEF114" s="81"/>
      <c r="BEG114" s="81"/>
      <c r="BEH114" s="81"/>
      <c r="BEI114" s="81"/>
      <c r="BEJ114" s="81"/>
      <c r="BEK114" s="81"/>
      <c r="BEL114" s="81"/>
      <c r="BEM114" s="81"/>
      <c r="BEN114" s="81"/>
      <c r="BEO114" s="81"/>
      <c r="BEP114" s="81"/>
      <c r="BEQ114" s="81"/>
      <c r="BER114" s="81"/>
      <c r="BES114" s="81"/>
      <c r="BET114" s="81"/>
      <c r="BEU114" s="81"/>
      <c r="BEV114" s="81"/>
      <c r="BEW114" s="81"/>
      <c r="BEX114" s="81"/>
      <c r="BEY114" s="81"/>
      <c r="BEZ114" s="81"/>
      <c r="BFA114" s="81"/>
      <c r="BFB114" s="81"/>
      <c r="BFC114" s="81"/>
      <c r="BFD114" s="81"/>
      <c r="BFE114" s="81"/>
      <c r="BFF114" s="81"/>
      <c r="BFG114" s="81"/>
      <c r="BFH114" s="81"/>
      <c r="BFI114" s="81"/>
      <c r="BFJ114" s="81"/>
      <c r="BFK114" s="81"/>
      <c r="BFL114" s="81"/>
      <c r="BFM114" s="81"/>
      <c r="BFN114" s="81"/>
      <c r="BFO114" s="81"/>
      <c r="BFP114" s="81"/>
      <c r="BFQ114" s="81"/>
      <c r="BFR114" s="81"/>
      <c r="BFS114" s="81"/>
      <c r="BFT114" s="81"/>
      <c r="BFU114" s="81"/>
      <c r="BFV114" s="81"/>
      <c r="BFW114" s="81"/>
      <c r="BFX114" s="81"/>
      <c r="BFY114" s="81"/>
      <c r="BFZ114" s="81"/>
      <c r="BGA114" s="81"/>
      <c r="BGB114" s="81"/>
      <c r="BGC114" s="81"/>
      <c r="BGD114" s="81"/>
      <c r="BGE114" s="81"/>
      <c r="BGF114" s="81"/>
      <c r="BGG114" s="81"/>
      <c r="BGH114" s="81"/>
      <c r="BGI114" s="81"/>
      <c r="BGJ114" s="81"/>
      <c r="BGK114" s="81"/>
      <c r="BGL114" s="81"/>
      <c r="BGM114" s="81"/>
      <c r="BGN114" s="81"/>
      <c r="BGO114" s="81"/>
      <c r="BGP114" s="81"/>
      <c r="BGQ114" s="81"/>
      <c r="BGR114" s="81"/>
      <c r="BGS114" s="81"/>
      <c r="BGT114" s="81"/>
      <c r="BGU114" s="81"/>
      <c r="BGV114" s="81"/>
      <c r="BGW114" s="81"/>
      <c r="BGX114" s="81"/>
      <c r="BGY114" s="81"/>
      <c r="BGZ114" s="81"/>
      <c r="BHA114" s="81"/>
      <c r="BHB114" s="81"/>
      <c r="BHC114" s="81"/>
      <c r="BHD114" s="81"/>
      <c r="BHE114" s="81"/>
      <c r="BHF114" s="81"/>
      <c r="BHG114" s="81"/>
      <c r="BHH114" s="81"/>
      <c r="BHI114" s="81"/>
      <c r="BHJ114" s="81"/>
      <c r="BHK114" s="81"/>
      <c r="BHL114" s="81"/>
      <c r="BHM114" s="81"/>
      <c r="BHN114" s="81"/>
      <c r="BHO114" s="81"/>
      <c r="BHP114" s="81"/>
      <c r="BHQ114" s="81"/>
      <c r="BHR114" s="81"/>
      <c r="BHS114" s="81"/>
      <c r="BHT114" s="81"/>
      <c r="BHU114" s="81"/>
      <c r="BHV114" s="81"/>
      <c r="BHW114" s="81"/>
      <c r="BHX114" s="81"/>
      <c r="BHY114" s="81"/>
      <c r="BHZ114" s="81"/>
      <c r="BIA114" s="81"/>
      <c r="BIB114" s="81"/>
      <c r="BIC114" s="81"/>
      <c r="BID114" s="81"/>
      <c r="BIE114" s="81"/>
      <c r="BIF114" s="81"/>
      <c r="BIG114" s="81"/>
      <c r="BIH114" s="81"/>
      <c r="BII114" s="81"/>
      <c r="BIJ114" s="81"/>
      <c r="BIK114" s="81"/>
      <c r="BIL114" s="81"/>
      <c r="BIM114" s="81"/>
      <c r="BIN114" s="81"/>
      <c r="BIO114" s="81"/>
      <c r="BIP114" s="81"/>
      <c r="BIQ114" s="81"/>
      <c r="BIR114" s="81"/>
      <c r="BIS114" s="81"/>
      <c r="BIT114" s="81"/>
      <c r="BIU114" s="81"/>
      <c r="BIV114" s="81"/>
      <c r="BIW114" s="81"/>
      <c r="BIX114" s="81"/>
      <c r="BIY114" s="81"/>
      <c r="BIZ114" s="81"/>
      <c r="BJA114" s="81"/>
      <c r="BJB114" s="81"/>
      <c r="BJC114" s="81"/>
      <c r="BJD114" s="81"/>
      <c r="BJE114" s="81"/>
      <c r="BJF114" s="81"/>
      <c r="BJG114" s="81"/>
      <c r="BJH114" s="81"/>
      <c r="BJI114" s="81"/>
      <c r="BJJ114" s="81"/>
      <c r="BJK114" s="81"/>
      <c r="BJL114" s="81"/>
      <c r="BJM114" s="81"/>
      <c r="BJN114" s="81"/>
      <c r="BJO114" s="81"/>
      <c r="BJP114" s="81"/>
      <c r="BJQ114" s="81"/>
      <c r="BJR114" s="81"/>
      <c r="BJS114" s="81"/>
      <c r="BJT114" s="81"/>
      <c r="BJU114" s="81"/>
      <c r="BJV114" s="81"/>
      <c r="BJW114" s="81"/>
      <c r="BJX114" s="81"/>
      <c r="BJY114" s="81"/>
      <c r="BJZ114" s="81"/>
      <c r="BKA114" s="81"/>
      <c r="BKB114" s="81"/>
      <c r="BKC114" s="81"/>
      <c r="BKD114" s="81"/>
      <c r="BKE114" s="81"/>
      <c r="BKF114" s="81"/>
      <c r="BKG114" s="81"/>
      <c r="BKH114" s="81"/>
      <c r="BKI114" s="81"/>
      <c r="BKJ114" s="81"/>
      <c r="BKK114" s="81"/>
      <c r="BKL114" s="81"/>
      <c r="BKM114" s="81"/>
      <c r="BKN114" s="81"/>
      <c r="BKO114" s="81"/>
      <c r="BKP114" s="81"/>
      <c r="BKQ114" s="81"/>
      <c r="BKR114" s="81"/>
      <c r="BKS114" s="81"/>
      <c r="BKT114" s="81"/>
      <c r="BKU114" s="81"/>
      <c r="BKV114" s="81"/>
      <c r="BKW114" s="81"/>
      <c r="BKX114" s="81"/>
      <c r="BKY114" s="81"/>
      <c r="BKZ114" s="81"/>
      <c r="BLA114" s="81"/>
      <c r="BLB114" s="81"/>
      <c r="BLC114" s="81"/>
      <c r="BLD114" s="81"/>
      <c r="BLE114" s="81"/>
      <c r="BLF114" s="81"/>
      <c r="BLG114" s="81"/>
      <c r="BLH114" s="81"/>
      <c r="BLI114" s="81"/>
      <c r="BLJ114" s="81"/>
      <c r="BLK114" s="81"/>
      <c r="BLL114" s="81"/>
      <c r="BLM114" s="81"/>
      <c r="BLN114" s="81"/>
      <c r="BLO114" s="81"/>
      <c r="BLP114" s="81"/>
      <c r="BLQ114" s="81"/>
      <c r="BLR114" s="81"/>
      <c r="BLS114" s="81"/>
      <c r="BLT114" s="81"/>
      <c r="BLU114" s="81"/>
      <c r="BLV114" s="81"/>
      <c r="BLW114" s="81"/>
      <c r="BLX114" s="81"/>
      <c r="BLY114" s="81"/>
      <c r="BLZ114" s="81"/>
      <c r="BMA114" s="81"/>
      <c r="BMB114" s="81"/>
      <c r="BMC114" s="81"/>
      <c r="BMD114" s="81"/>
      <c r="BME114" s="81"/>
      <c r="BMF114" s="81"/>
      <c r="BMG114" s="81"/>
      <c r="BMH114" s="81"/>
      <c r="BMI114" s="81"/>
      <c r="BMJ114" s="81"/>
      <c r="BMK114" s="81"/>
      <c r="BML114" s="81"/>
      <c r="BMM114" s="81"/>
      <c r="BMN114" s="81"/>
      <c r="BMO114" s="81"/>
      <c r="BMP114" s="81"/>
      <c r="BMQ114" s="81"/>
      <c r="BMR114" s="81"/>
      <c r="BMS114" s="81"/>
      <c r="BMT114" s="81"/>
      <c r="BMU114" s="81"/>
      <c r="BMV114" s="81"/>
      <c r="BMW114" s="81"/>
      <c r="BMX114" s="81"/>
      <c r="BMY114" s="81"/>
      <c r="BMZ114" s="81"/>
      <c r="BNA114" s="81"/>
      <c r="BNB114" s="81"/>
      <c r="BNC114" s="81"/>
      <c r="BND114" s="81"/>
      <c r="BNE114" s="81"/>
      <c r="BNF114" s="81"/>
      <c r="BNG114" s="81"/>
      <c r="BNH114" s="81"/>
      <c r="BNI114" s="81"/>
      <c r="BNJ114" s="81"/>
      <c r="BNK114" s="81"/>
      <c r="BNL114" s="81"/>
      <c r="BNM114" s="81"/>
      <c r="BNN114" s="81"/>
      <c r="BNO114" s="81"/>
      <c r="BNP114" s="81"/>
      <c r="BNQ114" s="81"/>
      <c r="BNR114" s="81"/>
      <c r="BNS114" s="81"/>
      <c r="BNT114" s="81"/>
      <c r="BNU114" s="81"/>
      <c r="BNV114" s="81"/>
      <c r="BNW114" s="81"/>
      <c r="BNX114" s="81"/>
      <c r="BNY114" s="81"/>
      <c r="BNZ114" s="81"/>
      <c r="BOA114" s="81"/>
      <c r="BOB114" s="81"/>
      <c r="BOC114" s="81"/>
      <c r="BOD114" s="81"/>
      <c r="BOE114" s="81"/>
      <c r="BOF114" s="81"/>
      <c r="BOG114" s="81"/>
      <c r="BOH114" s="81"/>
      <c r="BOI114" s="81"/>
      <c r="BOJ114" s="81"/>
      <c r="BOK114" s="81"/>
      <c r="BOL114" s="81"/>
      <c r="BOM114" s="81"/>
      <c r="BON114" s="81"/>
      <c r="BOO114" s="81"/>
      <c r="BOP114" s="81"/>
      <c r="BOQ114" s="81"/>
      <c r="BOR114" s="81"/>
      <c r="BOS114" s="81"/>
      <c r="BOT114" s="81"/>
      <c r="BOU114" s="81"/>
      <c r="BOV114" s="81"/>
      <c r="BOW114" s="81"/>
      <c r="BOX114" s="81"/>
      <c r="BOY114" s="81"/>
      <c r="BOZ114" s="81"/>
      <c r="BPA114" s="81"/>
      <c r="BPB114" s="81"/>
      <c r="BPC114" s="81"/>
      <c r="BPD114" s="81"/>
      <c r="BPE114" s="81"/>
      <c r="BPF114" s="81"/>
      <c r="BPG114" s="81"/>
      <c r="BPH114" s="81"/>
      <c r="BPI114" s="81"/>
      <c r="BPJ114" s="81"/>
      <c r="BPK114" s="81"/>
      <c r="BPL114" s="81"/>
      <c r="BPM114" s="81"/>
      <c r="BPN114" s="81"/>
      <c r="BPO114" s="81"/>
      <c r="BPP114" s="81"/>
      <c r="BPQ114" s="81"/>
      <c r="BPR114" s="81"/>
      <c r="BPS114" s="81"/>
      <c r="BPT114" s="81"/>
      <c r="BPU114" s="81"/>
      <c r="BPV114" s="81"/>
      <c r="BPW114" s="81"/>
      <c r="BPX114" s="81"/>
      <c r="BPY114" s="81"/>
      <c r="BPZ114" s="81"/>
      <c r="BQA114" s="81"/>
      <c r="BQB114" s="81"/>
      <c r="BQC114" s="81"/>
      <c r="BQD114" s="81"/>
      <c r="BQE114" s="81"/>
      <c r="BQF114" s="81"/>
      <c r="BQG114" s="81"/>
      <c r="BQH114" s="81"/>
      <c r="BQI114" s="81"/>
      <c r="BQJ114" s="81"/>
      <c r="BQK114" s="81"/>
      <c r="BQL114" s="81"/>
      <c r="BQM114" s="81"/>
      <c r="BQN114" s="81"/>
      <c r="BQO114" s="81"/>
      <c r="BQP114" s="81"/>
      <c r="BQQ114" s="81"/>
      <c r="BQR114" s="81"/>
      <c r="BQS114" s="81"/>
      <c r="BQT114" s="81"/>
      <c r="BQU114" s="81"/>
      <c r="BQV114" s="81"/>
      <c r="BQW114" s="81"/>
      <c r="BQX114" s="81"/>
      <c r="BQY114" s="81"/>
      <c r="BQZ114" s="81"/>
      <c r="BRA114" s="81"/>
      <c r="BRB114" s="81"/>
      <c r="BRC114" s="81"/>
      <c r="BRD114" s="81"/>
      <c r="BRE114" s="81"/>
      <c r="BRF114" s="81"/>
      <c r="BRG114" s="81"/>
      <c r="BRH114" s="81"/>
      <c r="BRI114" s="81"/>
      <c r="BRJ114" s="81"/>
      <c r="BRK114" s="81"/>
      <c r="BRL114" s="81"/>
      <c r="BRM114" s="81"/>
      <c r="BRN114" s="81"/>
      <c r="BRO114" s="81"/>
      <c r="BRP114" s="81"/>
      <c r="BRQ114" s="81"/>
      <c r="BRR114" s="81"/>
      <c r="BRS114" s="81"/>
      <c r="BRT114" s="81"/>
      <c r="BRU114" s="81"/>
      <c r="BRV114" s="81"/>
      <c r="BRW114" s="81"/>
      <c r="BRX114" s="81"/>
      <c r="BRY114" s="81"/>
      <c r="BRZ114" s="81"/>
      <c r="BSA114" s="81"/>
      <c r="BSB114" s="81"/>
      <c r="BSC114" s="81"/>
      <c r="BSD114" s="81"/>
      <c r="BSE114" s="81"/>
      <c r="BSF114" s="81"/>
      <c r="BSG114" s="81"/>
      <c r="BSH114" s="81"/>
      <c r="BSI114" s="81"/>
      <c r="BSJ114" s="81"/>
      <c r="BSK114" s="81"/>
      <c r="BSL114" s="81"/>
      <c r="BSM114" s="81"/>
      <c r="BSN114" s="81"/>
      <c r="BSO114" s="81"/>
      <c r="BSP114" s="81"/>
      <c r="BSQ114" s="81"/>
      <c r="BSR114" s="81"/>
      <c r="BSS114" s="81"/>
      <c r="BST114" s="81"/>
      <c r="BSU114" s="81"/>
      <c r="BSV114" s="81"/>
      <c r="BSW114" s="81"/>
      <c r="BSX114" s="81"/>
      <c r="BSY114" s="81"/>
      <c r="BSZ114" s="81"/>
      <c r="BTA114" s="81"/>
      <c r="BTB114" s="81"/>
      <c r="BTC114" s="81"/>
      <c r="BTD114" s="81"/>
      <c r="BTE114" s="81"/>
      <c r="BTF114" s="81"/>
      <c r="BTG114" s="81"/>
      <c r="BTH114" s="81"/>
      <c r="BTI114" s="81"/>
      <c r="BTJ114" s="81"/>
      <c r="BTK114" s="81"/>
      <c r="BTL114" s="81"/>
      <c r="BTM114" s="81"/>
      <c r="BTN114" s="81"/>
      <c r="BTO114" s="81"/>
      <c r="BTP114" s="81"/>
      <c r="BTQ114" s="81"/>
      <c r="BTR114" s="81"/>
      <c r="BTS114" s="81"/>
      <c r="BTT114" s="81"/>
      <c r="BTU114" s="81"/>
      <c r="BTV114" s="81"/>
      <c r="BTW114" s="81"/>
      <c r="BTX114" s="81"/>
      <c r="BTY114" s="81"/>
      <c r="BTZ114" s="81"/>
      <c r="BUA114" s="81"/>
      <c r="BUB114" s="81"/>
      <c r="BUC114" s="81"/>
      <c r="BUD114" s="81"/>
      <c r="BUE114" s="81"/>
      <c r="BUF114" s="81"/>
      <c r="BUG114" s="81"/>
      <c r="BUH114" s="81"/>
      <c r="BUI114" s="81"/>
      <c r="BUJ114" s="81"/>
      <c r="BUK114" s="81"/>
      <c r="BUL114" s="81"/>
      <c r="BUM114" s="81"/>
      <c r="BUN114" s="81"/>
      <c r="BUO114" s="81"/>
      <c r="BUP114" s="81"/>
      <c r="BUQ114" s="81"/>
      <c r="BUR114" s="81"/>
      <c r="BUS114" s="81"/>
      <c r="BUT114" s="81"/>
      <c r="BUU114" s="81"/>
      <c r="BUV114" s="81"/>
      <c r="BUW114" s="81"/>
      <c r="BUX114" s="81"/>
      <c r="BUY114" s="81"/>
      <c r="BUZ114" s="81"/>
      <c r="BVA114" s="81"/>
      <c r="BVB114" s="81"/>
      <c r="BVC114" s="81"/>
      <c r="BVD114" s="81"/>
      <c r="BVE114" s="81"/>
      <c r="BVF114" s="81"/>
      <c r="BVG114" s="81"/>
      <c r="BVH114" s="81"/>
      <c r="BVI114" s="81"/>
      <c r="BVJ114" s="81"/>
      <c r="BVK114" s="81"/>
      <c r="BVL114" s="81"/>
      <c r="BVM114" s="81"/>
      <c r="BVN114" s="81"/>
      <c r="BVO114" s="81"/>
      <c r="BVP114" s="81"/>
      <c r="BVQ114" s="81"/>
      <c r="BVR114" s="81"/>
      <c r="BVS114" s="81"/>
      <c r="BVT114" s="81"/>
      <c r="BVU114" s="81"/>
      <c r="BVV114" s="81"/>
      <c r="BVW114" s="81"/>
      <c r="BVX114" s="81"/>
      <c r="BVY114" s="81"/>
      <c r="BVZ114" s="81"/>
      <c r="BWA114" s="81"/>
      <c r="BWB114" s="81"/>
      <c r="BWC114" s="81"/>
      <c r="BWD114" s="81"/>
      <c r="BWE114" s="81"/>
      <c r="BWF114" s="81"/>
      <c r="BWG114" s="81"/>
      <c r="BWH114" s="81"/>
      <c r="BWI114" s="81"/>
      <c r="BWJ114" s="81"/>
      <c r="BWK114" s="81"/>
      <c r="BWL114" s="81"/>
      <c r="BWM114" s="81"/>
      <c r="BWN114" s="81"/>
      <c r="BWO114" s="81"/>
      <c r="BWP114" s="81"/>
      <c r="BWQ114" s="81"/>
      <c r="BWR114" s="81"/>
      <c r="BWS114" s="81"/>
      <c r="BWT114" s="81"/>
      <c r="BWU114" s="81"/>
      <c r="BWV114" s="81"/>
      <c r="BWW114" s="81"/>
      <c r="BWX114" s="81"/>
      <c r="BWY114" s="81"/>
      <c r="BWZ114" s="81"/>
      <c r="BXA114" s="81"/>
      <c r="BXB114" s="81"/>
      <c r="BXC114" s="81"/>
      <c r="BXD114" s="81"/>
      <c r="BXE114" s="81"/>
      <c r="BXF114" s="81"/>
      <c r="BXG114" s="81"/>
      <c r="BXH114" s="81"/>
      <c r="BXI114" s="81"/>
      <c r="BXJ114" s="81"/>
      <c r="BXK114" s="81"/>
      <c r="BXL114" s="81"/>
      <c r="BXM114" s="81"/>
      <c r="BXN114" s="81"/>
      <c r="BXO114" s="81"/>
      <c r="BXP114" s="81"/>
      <c r="BXQ114" s="81"/>
      <c r="BXR114" s="81"/>
      <c r="BXS114" s="81"/>
      <c r="BXT114" s="81"/>
      <c r="BXU114" s="81"/>
      <c r="BXV114" s="81"/>
      <c r="BXW114" s="81"/>
      <c r="BXX114" s="81"/>
      <c r="BXY114" s="81"/>
      <c r="BXZ114" s="81"/>
      <c r="BYA114" s="81"/>
      <c r="BYB114" s="81"/>
      <c r="BYC114" s="81"/>
      <c r="BYD114" s="81"/>
      <c r="BYE114" s="81"/>
      <c r="BYF114" s="81"/>
      <c r="BYG114" s="81"/>
      <c r="BYH114" s="81"/>
      <c r="BYI114" s="81"/>
      <c r="BYJ114" s="81"/>
      <c r="BYK114" s="81"/>
      <c r="BYL114" s="81"/>
      <c r="BYM114" s="81"/>
      <c r="BYN114" s="81"/>
      <c r="BYO114" s="81"/>
      <c r="BYP114" s="81"/>
      <c r="BYQ114" s="81"/>
      <c r="BYR114" s="81"/>
      <c r="BYS114" s="81"/>
      <c r="BYT114" s="81"/>
      <c r="BYU114" s="81"/>
      <c r="BYV114" s="81"/>
      <c r="BYW114" s="81"/>
      <c r="BYX114" s="81"/>
      <c r="BYY114" s="81"/>
      <c r="BYZ114" s="81"/>
      <c r="BZA114" s="81"/>
      <c r="BZB114" s="81"/>
      <c r="BZC114" s="81"/>
      <c r="BZD114" s="81"/>
      <c r="BZE114" s="81"/>
      <c r="BZF114" s="81"/>
      <c r="BZG114" s="81"/>
      <c r="BZH114" s="81"/>
      <c r="BZI114" s="81"/>
      <c r="BZJ114" s="81"/>
      <c r="BZK114" s="81"/>
      <c r="BZL114" s="81"/>
      <c r="BZM114" s="81"/>
      <c r="BZN114" s="81"/>
      <c r="BZO114" s="81"/>
      <c r="BZP114" s="81"/>
      <c r="BZQ114" s="81"/>
      <c r="BZR114" s="81"/>
      <c r="BZS114" s="81"/>
      <c r="BZT114" s="81"/>
      <c r="BZU114" s="81"/>
      <c r="BZV114" s="81"/>
      <c r="BZW114" s="81"/>
      <c r="BZX114" s="81"/>
      <c r="BZY114" s="81"/>
      <c r="BZZ114" s="81"/>
      <c r="CAA114" s="81"/>
      <c r="CAB114" s="81"/>
      <c r="CAC114" s="81"/>
      <c r="CAD114" s="81"/>
      <c r="CAE114" s="81"/>
      <c r="CAF114" s="81"/>
      <c r="CAG114" s="81"/>
      <c r="CAH114" s="81"/>
      <c r="CAI114" s="81"/>
      <c r="CAJ114" s="81"/>
      <c r="CAK114" s="81"/>
      <c r="CAL114" s="81"/>
      <c r="CAM114" s="81"/>
      <c r="CAN114" s="81"/>
      <c r="CAO114" s="81"/>
      <c r="CAP114" s="81"/>
      <c r="CAQ114" s="81"/>
      <c r="CAR114" s="81"/>
      <c r="CAS114" s="81"/>
      <c r="CAT114" s="81"/>
      <c r="CAU114" s="81"/>
      <c r="CAV114" s="81"/>
      <c r="CAW114" s="81"/>
      <c r="CAX114" s="81"/>
      <c r="CAY114" s="81"/>
      <c r="CAZ114" s="81"/>
      <c r="CBA114" s="81"/>
      <c r="CBB114" s="81"/>
      <c r="CBC114" s="81"/>
      <c r="CBD114" s="81"/>
      <c r="CBE114" s="81"/>
      <c r="CBF114" s="81"/>
      <c r="CBG114" s="81"/>
      <c r="CBH114" s="81"/>
      <c r="CBI114" s="81"/>
      <c r="CBJ114" s="81"/>
      <c r="CBK114" s="81"/>
      <c r="CBL114" s="81"/>
      <c r="CBM114" s="81"/>
      <c r="CBN114" s="81"/>
      <c r="CBO114" s="81"/>
      <c r="CBP114" s="81"/>
      <c r="CBQ114" s="81"/>
      <c r="CBR114" s="81"/>
      <c r="CBS114" s="81"/>
      <c r="CBT114" s="81"/>
      <c r="CBU114" s="81"/>
      <c r="CBV114" s="81"/>
      <c r="CBW114" s="81"/>
      <c r="CBX114" s="81"/>
      <c r="CBY114" s="81"/>
      <c r="CBZ114" s="81"/>
      <c r="CCA114" s="81"/>
      <c r="CCB114" s="81"/>
      <c r="CCC114" s="81"/>
      <c r="CCD114" s="81"/>
      <c r="CCE114" s="81"/>
      <c r="CCF114" s="81"/>
      <c r="CCG114" s="81"/>
      <c r="CCH114" s="81"/>
      <c r="CCI114" s="81"/>
      <c r="CCJ114" s="81"/>
      <c r="CCK114" s="81"/>
      <c r="CCL114" s="81"/>
      <c r="CCM114" s="81"/>
      <c r="CCN114" s="81"/>
      <c r="CCO114" s="81"/>
      <c r="CCP114" s="81"/>
      <c r="CCQ114" s="81"/>
      <c r="CCR114" s="81"/>
      <c r="CCS114" s="81"/>
      <c r="CCT114" s="81"/>
      <c r="CCU114" s="81"/>
      <c r="CCV114" s="81"/>
      <c r="CCW114" s="81"/>
      <c r="CCX114" s="81"/>
      <c r="CCY114" s="81"/>
      <c r="CCZ114" s="81"/>
      <c r="CDA114" s="81"/>
      <c r="CDB114" s="81"/>
      <c r="CDC114" s="81"/>
      <c r="CDD114" s="81"/>
      <c r="CDE114" s="81"/>
      <c r="CDF114" s="81"/>
      <c r="CDG114" s="81"/>
      <c r="CDH114" s="81"/>
      <c r="CDI114" s="81"/>
      <c r="CDJ114" s="81"/>
      <c r="CDK114" s="81"/>
      <c r="CDL114" s="81"/>
      <c r="CDM114" s="81"/>
      <c r="CDN114" s="81"/>
      <c r="CDO114" s="81"/>
      <c r="CDP114" s="81"/>
      <c r="CDQ114" s="81"/>
      <c r="CDR114" s="81"/>
      <c r="CDS114" s="81"/>
      <c r="CDT114" s="81"/>
      <c r="CDU114" s="81"/>
      <c r="CDV114" s="81"/>
      <c r="CDW114" s="81"/>
      <c r="CDX114" s="81"/>
      <c r="CDY114" s="81"/>
      <c r="CDZ114" s="81"/>
      <c r="CEA114" s="81"/>
      <c r="CEB114" s="81"/>
      <c r="CEC114" s="81"/>
      <c r="CED114" s="81"/>
      <c r="CEE114" s="81"/>
      <c r="CEF114" s="81"/>
      <c r="CEG114" s="81"/>
      <c r="CEH114" s="81"/>
      <c r="CEI114" s="81"/>
      <c r="CEJ114" s="81"/>
      <c r="CEK114" s="81"/>
      <c r="CEL114" s="81"/>
      <c r="CEM114" s="81"/>
      <c r="CEN114" s="81"/>
      <c r="CEO114" s="81"/>
      <c r="CEP114" s="81"/>
      <c r="CEQ114" s="81"/>
      <c r="CER114" s="81"/>
      <c r="CES114" s="81"/>
      <c r="CET114" s="81"/>
      <c r="CEU114" s="81"/>
      <c r="CEV114" s="81"/>
      <c r="CEW114" s="81"/>
      <c r="CEX114" s="81"/>
      <c r="CEY114" s="81"/>
      <c r="CEZ114" s="81"/>
      <c r="CFA114" s="81"/>
      <c r="CFB114" s="81"/>
      <c r="CFC114" s="81"/>
      <c r="CFD114" s="81"/>
      <c r="CFE114" s="81"/>
      <c r="CFF114" s="81"/>
      <c r="CFG114" s="81"/>
      <c r="CFH114" s="81"/>
      <c r="CFI114" s="81"/>
      <c r="CFJ114" s="81"/>
      <c r="CFK114" s="81"/>
      <c r="CFL114" s="81"/>
      <c r="CFM114" s="81"/>
      <c r="CFN114" s="81"/>
      <c r="CFO114" s="81"/>
      <c r="CFP114" s="81"/>
      <c r="CFQ114" s="81"/>
      <c r="CFR114" s="81"/>
      <c r="CFS114" s="81"/>
      <c r="CFT114" s="81"/>
      <c r="CFU114" s="81"/>
      <c r="CFV114" s="81"/>
      <c r="CFW114" s="81"/>
      <c r="CFX114" s="81"/>
      <c r="CFY114" s="81"/>
      <c r="CFZ114" s="81"/>
      <c r="CGA114" s="81"/>
      <c r="CGB114" s="81"/>
      <c r="CGC114" s="81"/>
      <c r="CGD114" s="81"/>
      <c r="CGE114" s="81"/>
      <c r="CGF114" s="81"/>
      <c r="CGG114" s="81"/>
      <c r="CGH114" s="81"/>
      <c r="CGI114" s="81"/>
      <c r="CGJ114" s="81"/>
      <c r="CGK114" s="81"/>
      <c r="CGL114" s="81"/>
      <c r="CGM114" s="81"/>
      <c r="CGN114" s="81"/>
      <c r="CGO114" s="81"/>
      <c r="CGP114" s="81"/>
      <c r="CGQ114" s="81"/>
      <c r="CGR114" s="81"/>
      <c r="CGS114" s="81"/>
      <c r="CGT114" s="81"/>
      <c r="CGU114" s="81"/>
      <c r="CGV114" s="81"/>
      <c r="CGW114" s="81"/>
      <c r="CGX114" s="81"/>
      <c r="CGY114" s="81"/>
      <c r="CGZ114" s="81"/>
      <c r="CHA114" s="81"/>
      <c r="CHB114" s="81"/>
      <c r="CHC114" s="81"/>
      <c r="CHD114" s="81"/>
      <c r="CHE114" s="81"/>
      <c r="CHF114" s="81"/>
      <c r="CHG114" s="81"/>
      <c r="CHH114" s="81"/>
      <c r="CHI114" s="81"/>
      <c r="CHJ114" s="81"/>
      <c r="CHK114" s="81"/>
      <c r="CHL114" s="81"/>
      <c r="CHM114" s="81"/>
      <c r="CHN114" s="81"/>
      <c r="CHO114" s="81"/>
      <c r="CHP114" s="81"/>
      <c r="CHQ114" s="81"/>
      <c r="CHR114" s="81"/>
      <c r="CHS114" s="81"/>
      <c r="CHT114" s="81"/>
      <c r="CHU114" s="81"/>
      <c r="CHV114" s="81"/>
      <c r="CHW114" s="81"/>
      <c r="CHX114" s="81"/>
      <c r="CHY114" s="81"/>
      <c r="CHZ114" s="81"/>
      <c r="CIA114" s="81"/>
      <c r="CIB114" s="81"/>
      <c r="CIC114" s="81"/>
      <c r="CID114" s="81"/>
      <c r="CIE114" s="81"/>
      <c r="CIF114" s="81"/>
      <c r="CIG114" s="81"/>
      <c r="CIH114" s="81"/>
      <c r="CII114" s="81"/>
      <c r="CIJ114" s="81"/>
      <c r="CIK114" s="81"/>
      <c r="CIL114" s="81"/>
      <c r="CIM114" s="81"/>
      <c r="CIN114" s="81"/>
      <c r="CIO114" s="81"/>
      <c r="CIP114" s="81"/>
      <c r="CIQ114" s="81"/>
      <c r="CIR114" s="81"/>
      <c r="CIS114" s="81"/>
      <c r="CIT114" s="81"/>
      <c r="CIU114" s="81"/>
      <c r="CIV114" s="81"/>
      <c r="CIW114" s="81"/>
      <c r="CIX114" s="81"/>
      <c r="CIY114" s="81"/>
      <c r="CIZ114" s="81"/>
      <c r="CJA114" s="81"/>
      <c r="CJB114" s="81"/>
      <c r="CJC114" s="81"/>
      <c r="CJD114" s="81"/>
      <c r="CJE114" s="81"/>
      <c r="CJF114" s="81"/>
      <c r="CJG114" s="81"/>
      <c r="CJH114" s="81"/>
      <c r="CJI114" s="81"/>
      <c r="CJJ114" s="81"/>
      <c r="CJK114" s="81"/>
      <c r="CJL114" s="81"/>
      <c r="CJM114" s="81"/>
      <c r="CJN114" s="81"/>
      <c r="CJO114" s="81"/>
      <c r="CJP114" s="81"/>
      <c r="CJQ114" s="81"/>
      <c r="CJR114" s="81"/>
      <c r="CJS114" s="81"/>
      <c r="CJT114" s="81"/>
      <c r="CJU114" s="81"/>
      <c r="CJV114" s="81"/>
      <c r="CJW114" s="81"/>
      <c r="CJX114" s="81"/>
      <c r="CJY114" s="81"/>
      <c r="CJZ114" s="81"/>
      <c r="CKA114" s="81"/>
      <c r="CKB114" s="81"/>
      <c r="CKC114" s="81"/>
      <c r="CKD114" s="81"/>
      <c r="CKE114" s="81"/>
      <c r="CKF114" s="81"/>
      <c r="CKG114" s="81"/>
      <c r="CKH114" s="81"/>
      <c r="CKI114" s="81"/>
      <c r="CKJ114" s="81"/>
      <c r="CKK114" s="81"/>
      <c r="CKL114" s="81"/>
      <c r="CKM114" s="81"/>
      <c r="CKN114" s="81"/>
      <c r="CKO114" s="81"/>
      <c r="CKP114" s="81"/>
      <c r="CKQ114" s="81"/>
      <c r="CKR114" s="81"/>
      <c r="CKS114" s="81"/>
      <c r="CKT114" s="81"/>
      <c r="CKU114" s="81"/>
      <c r="CKV114" s="81"/>
      <c r="CKW114" s="81"/>
      <c r="CKX114" s="81"/>
      <c r="CKY114" s="81"/>
      <c r="CKZ114" s="81"/>
      <c r="CLA114" s="81"/>
      <c r="CLB114" s="81"/>
      <c r="CLC114" s="81"/>
      <c r="CLD114" s="81"/>
      <c r="CLE114" s="81"/>
      <c r="CLF114" s="81"/>
      <c r="CLG114" s="81"/>
      <c r="CLH114" s="81"/>
      <c r="CLI114" s="81"/>
      <c r="CLJ114" s="81"/>
      <c r="CLK114" s="81"/>
      <c r="CLL114" s="81"/>
      <c r="CLM114" s="81"/>
      <c r="CLN114" s="81"/>
      <c r="CLO114" s="81"/>
      <c r="CLP114" s="81"/>
      <c r="CLQ114" s="81"/>
      <c r="CLR114" s="81"/>
      <c r="CLS114" s="81"/>
      <c r="CLT114" s="81"/>
      <c r="CLU114" s="81"/>
      <c r="CLV114" s="81"/>
      <c r="CLW114" s="81"/>
      <c r="CLX114" s="81"/>
      <c r="CLY114" s="81"/>
      <c r="CLZ114" s="81"/>
      <c r="CMA114" s="81"/>
      <c r="CMB114" s="81"/>
      <c r="CMC114" s="81"/>
      <c r="CMD114" s="81"/>
      <c r="CME114" s="81"/>
      <c r="CMF114" s="81"/>
      <c r="CMG114" s="81"/>
      <c r="CMH114" s="81"/>
      <c r="CMI114" s="81"/>
      <c r="CMJ114" s="81"/>
      <c r="CMK114" s="81"/>
      <c r="CML114" s="81"/>
      <c r="CMM114" s="81"/>
      <c r="CMN114" s="81"/>
      <c r="CMO114" s="81"/>
      <c r="CMP114" s="81"/>
      <c r="CMQ114" s="81"/>
      <c r="CMR114" s="81"/>
      <c r="CMS114" s="81"/>
      <c r="CMT114" s="81"/>
      <c r="CMU114" s="81"/>
      <c r="CMV114" s="81"/>
      <c r="CMW114" s="81"/>
      <c r="CMX114" s="81"/>
      <c r="CMY114" s="81"/>
      <c r="CMZ114" s="81"/>
      <c r="CNA114" s="81"/>
      <c r="CNB114" s="81"/>
      <c r="CNC114" s="81"/>
      <c r="CND114" s="81"/>
      <c r="CNE114" s="81"/>
      <c r="CNF114" s="81"/>
      <c r="CNG114" s="81"/>
      <c r="CNH114" s="81"/>
      <c r="CNI114" s="81"/>
      <c r="CNJ114" s="81"/>
      <c r="CNK114" s="81"/>
      <c r="CNL114" s="81"/>
      <c r="CNM114" s="81"/>
      <c r="CNN114" s="81"/>
      <c r="CNO114" s="81"/>
      <c r="CNP114" s="81"/>
      <c r="CNQ114" s="81"/>
      <c r="CNR114" s="81"/>
      <c r="CNS114" s="81"/>
      <c r="CNT114" s="81"/>
      <c r="CNU114" s="81"/>
      <c r="CNV114" s="81"/>
      <c r="CNW114" s="81"/>
      <c r="CNX114" s="81"/>
      <c r="CNY114" s="81"/>
      <c r="CNZ114" s="81"/>
      <c r="COA114" s="81"/>
      <c r="COB114" s="81"/>
      <c r="COC114" s="81"/>
      <c r="COD114" s="81"/>
      <c r="COE114" s="81"/>
      <c r="COF114" s="81"/>
      <c r="COG114" s="81"/>
      <c r="COH114" s="81"/>
      <c r="COI114" s="81"/>
      <c r="COJ114" s="81"/>
      <c r="COK114" s="81"/>
      <c r="COL114" s="81"/>
      <c r="COM114" s="81"/>
      <c r="CON114" s="81"/>
      <c r="COO114" s="81"/>
      <c r="COP114" s="81"/>
      <c r="COQ114" s="81"/>
      <c r="COR114" s="81"/>
      <c r="COS114" s="81"/>
      <c r="COT114" s="81"/>
      <c r="COU114" s="81"/>
      <c r="COV114" s="81"/>
      <c r="COW114" s="81"/>
      <c r="COX114" s="81"/>
      <c r="COY114" s="81"/>
      <c r="COZ114" s="81"/>
      <c r="CPA114" s="81"/>
      <c r="CPB114" s="81"/>
      <c r="CPC114" s="81"/>
      <c r="CPD114" s="81"/>
      <c r="CPE114" s="81"/>
      <c r="CPF114" s="81"/>
      <c r="CPG114" s="81"/>
      <c r="CPH114" s="81"/>
      <c r="CPI114" s="81"/>
      <c r="CPJ114" s="81"/>
      <c r="CPK114" s="81"/>
      <c r="CPL114" s="81"/>
      <c r="CPM114" s="81"/>
      <c r="CPN114" s="81"/>
      <c r="CPO114" s="81"/>
      <c r="CPP114" s="81"/>
      <c r="CPQ114" s="81"/>
      <c r="CPR114" s="81"/>
      <c r="CPS114" s="81"/>
      <c r="CPT114" s="81"/>
      <c r="CPU114" s="81"/>
      <c r="CPV114" s="81"/>
      <c r="CPW114" s="81"/>
      <c r="CPX114" s="81"/>
      <c r="CPY114" s="81"/>
      <c r="CPZ114" s="81"/>
      <c r="CQA114" s="81"/>
      <c r="CQB114" s="81"/>
      <c r="CQC114" s="81"/>
      <c r="CQD114" s="81"/>
      <c r="CQE114" s="81"/>
      <c r="CQF114" s="81"/>
      <c r="CQG114" s="81"/>
      <c r="CQH114" s="81"/>
      <c r="CQI114" s="81"/>
      <c r="CQJ114" s="81"/>
      <c r="CQK114" s="81"/>
      <c r="CQL114" s="81"/>
      <c r="CQM114" s="81"/>
      <c r="CQN114" s="81"/>
      <c r="CQO114" s="81"/>
      <c r="CQP114" s="81"/>
      <c r="CQQ114" s="81"/>
      <c r="CQR114" s="81"/>
      <c r="CQS114" s="81"/>
      <c r="CQT114" s="81"/>
      <c r="CQU114" s="81"/>
      <c r="CQV114" s="81"/>
      <c r="CQW114" s="81"/>
      <c r="CQX114" s="81"/>
      <c r="CQY114" s="81"/>
      <c r="CQZ114" s="81"/>
      <c r="CRA114" s="81"/>
      <c r="CRB114" s="81"/>
      <c r="CRC114" s="81"/>
      <c r="CRD114" s="81"/>
      <c r="CRE114" s="81"/>
      <c r="CRF114" s="81"/>
      <c r="CRG114" s="81"/>
      <c r="CRH114" s="81"/>
      <c r="CRI114" s="81"/>
      <c r="CRJ114" s="81"/>
      <c r="CRK114" s="81"/>
      <c r="CRL114" s="81"/>
      <c r="CRM114" s="81"/>
      <c r="CRN114" s="81"/>
      <c r="CRO114" s="81"/>
      <c r="CRP114" s="81"/>
      <c r="CRQ114" s="81"/>
      <c r="CRR114" s="81"/>
      <c r="CRS114" s="81"/>
      <c r="CRT114" s="81"/>
      <c r="CRU114" s="81"/>
      <c r="CRV114" s="81"/>
      <c r="CRW114" s="81"/>
      <c r="CRX114" s="81"/>
      <c r="CRY114" s="81"/>
      <c r="CRZ114" s="81"/>
      <c r="CSA114" s="81"/>
      <c r="CSB114" s="81"/>
      <c r="CSC114" s="81"/>
      <c r="CSD114" s="81"/>
      <c r="CSE114" s="81"/>
      <c r="CSF114" s="81"/>
      <c r="CSG114" s="81"/>
      <c r="CSH114" s="81"/>
      <c r="CSI114" s="81"/>
      <c r="CSJ114" s="81"/>
      <c r="CSK114" s="81"/>
      <c r="CSL114" s="81"/>
      <c r="CSM114" s="81"/>
      <c r="CSN114" s="81"/>
      <c r="CSO114" s="81"/>
      <c r="CSP114" s="81"/>
      <c r="CSQ114" s="81"/>
      <c r="CSR114" s="81"/>
      <c r="CSS114" s="81"/>
      <c r="CST114" s="81"/>
      <c r="CSU114" s="81"/>
      <c r="CSV114" s="81"/>
      <c r="CSW114" s="81"/>
      <c r="CSX114" s="81"/>
      <c r="CSY114" s="81"/>
      <c r="CSZ114" s="81"/>
      <c r="CTA114" s="81"/>
      <c r="CTB114" s="81"/>
      <c r="CTC114" s="81"/>
      <c r="CTD114" s="81"/>
      <c r="CTE114" s="81"/>
      <c r="CTF114" s="81"/>
      <c r="CTG114" s="81"/>
      <c r="CTH114" s="81"/>
      <c r="CTI114" s="81"/>
      <c r="CTJ114" s="81"/>
      <c r="CTK114" s="81"/>
      <c r="CTL114" s="81"/>
      <c r="CTM114" s="81"/>
      <c r="CTN114" s="81"/>
      <c r="CTO114" s="81"/>
      <c r="CTP114" s="81"/>
      <c r="CTQ114" s="81"/>
      <c r="CTR114" s="81"/>
      <c r="CTS114" s="81"/>
      <c r="CTT114" s="81"/>
      <c r="CTU114" s="81"/>
      <c r="CTV114" s="81"/>
      <c r="CTW114" s="81"/>
      <c r="CTX114" s="81"/>
      <c r="CTY114" s="81"/>
      <c r="CTZ114" s="81"/>
      <c r="CUA114" s="81"/>
      <c r="CUB114" s="81"/>
      <c r="CUC114" s="81"/>
      <c r="CUD114" s="81"/>
      <c r="CUE114" s="81"/>
      <c r="CUF114" s="81"/>
      <c r="CUG114" s="81"/>
      <c r="CUH114" s="81"/>
      <c r="CUI114" s="81"/>
      <c r="CUJ114" s="81"/>
      <c r="CUK114" s="81"/>
      <c r="CUL114" s="81"/>
      <c r="CUM114" s="81"/>
      <c r="CUN114" s="81"/>
      <c r="CUO114" s="81"/>
      <c r="CUP114" s="81"/>
      <c r="CUQ114" s="81"/>
      <c r="CUR114" s="81"/>
      <c r="CUS114" s="81"/>
      <c r="CUT114" s="81"/>
      <c r="CUU114" s="81"/>
      <c r="CUV114" s="81"/>
      <c r="CUW114" s="81"/>
      <c r="CUX114" s="81"/>
      <c r="CUY114" s="81"/>
      <c r="CUZ114" s="81"/>
      <c r="CVA114" s="81"/>
      <c r="CVB114" s="81"/>
      <c r="CVC114" s="81"/>
      <c r="CVD114" s="81"/>
      <c r="CVE114" s="81"/>
      <c r="CVF114" s="81"/>
      <c r="CVG114" s="81"/>
      <c r="CVH114" s="81"/>
      <c r="CVI114" s="81"/>
      <c r="CVJ114" s="81"/>
      <c r="CVK114" s="81"/>
      <c r="CVL114" s="81"/>
      <c r="CVM114" s="81"/>
      <c r="CVN114" s="81"/>
      <c r="CVO114" s="81"/>
      <c r="CVP114" s="81"/>
      <c r="CVQ114" s="81"/>
      <c r="CVR114" s="81"/>
      <c r="CVS114" s="81"/>
      <c r="CVT114" s="81"/>
      <c r="CVU114" s="81"/>
      <c r="CVV114" s="81"/>
      <c r="CVW114" s="81"/>
      <c r="CVX114" s="81"/>
      <c r="CVY114" s="81"/>
      <c r="CVZ114" s="81"/>
      <c r="CWA114" s="81"/>
      <c r="CWB114" s="81"/>
      <c r="CWC114" s="81"/>
      <c r="CWD114" s="81"/>
      <c r="CWE114" s="81"/>
      <c r="CWF114" s="81"/>
      <c r="CWG114" s="81"/>
      <c r="CWH114" s="81"/>
      <c r="CWI114" s="81"/>
      <c r="CWJ114" s="81"/>
      <c r="CWK114" s="81"/>
      <c r="CWL114" s="81"/>
      <c r="CWM114" s="81"/>
      <c r="CWN114" s="81"/>
      <c r="CWO114" s="81"/>
      <c r="CWP114" s="81"/>
      <c r="CWQ114" s="81"/>
      <c r="CWR114" s="81"/>
      <c r="CWS114" s="81"/>
      <c r="CWT114" s="81"/>
      <c r="CWU114" s="81"/>
      <c r="CWV114" s="81"/>
      <c r="CWW114" s="81"/>
      <c r="CWX114" s="81"/>
      <c r="CWY114" s="81"/>
      <c r="CWZ114" s="81"/>
      <c r="CXA114" s="81"/>
      <c r="CXB114" s="81"/>
      <c r="CXC114" s="81"/>
      <c r="CXD114" s="81"/>
      <c r="CXE114" s="81"/>
      <c r="CXF114" s="81"/>
      <c r="CXG114" s="81"/>
      <c r="CXH114" s="81"/>
      <c r="CXI114" s="81"/>
      <c r="CXJ114" s="81"/>
      <c r="CXK114" s="81"/>
      <c r="CXL114" s="81"/>
      <c r="CXM114" s="81"/>
      <c r="CXN114" s="81"/>
      <c r="CXO114" s="81"/>
      <c r="CXP114" s="81"/>
      <c r="CXQ114" s="81"/>
      <c r="CXR114" s="81"/>
      <c r="CXS114" s="81"/>
      <c r="CXT114" s="81"/>
      <c r="CXU114" s="81"/>
      <c r="CXV114" s="81"/>
      <c r="CXW114" s="81"/>
      <c r="CXX114" s="81"/>
      <c r="CXY114" s="81"/>
      <c r="CXZ114" s="81"/>
      <c r="CYA114" s="81"/>
      <c r="CYB114" s="81"/>
      <c r="CYC114" s="81"/>
      <c r="CYD114" s="81"/>
      <c r="CYE114" s="81"/>
      <c r="CYF114" s="81"/>
      <c r="CYG114" s="81"/>
      <c r="CYH114" s="81"/>
      <c r="CYI114" s="81"/>
      <c r="CYJ114" s="81"/>
      <c r="CYK114" s="81"/>
      <c r="CYL114" s="81"/>
      <c r="CYM114" s="81"/>
      <c r="CYN114" s="81"/>
      <c r="CYO114" s="81"/>
      <c r="CYP114" s="81"/>
      <c r="CYQ114" s="81"/>
      <c r="CYR114" s="81"/>
      <c r="CYS114" s="81"/>
      <c r="CYT114" s="81"/>
      <c r="CYU114" s="81"/>
      <c r="CYV114" s="81"/>
      <c r="CYW114" s="81"/>
      <c r="CYX114" s="81"/>
      <c r="CYY114" s="81"/>
      <c r="CYZ114" s="81"/>
      <c r="CZA114" s="81"/>
      <c r="CZB114" s="81"/>
      <c r="CZC114" s="81"/>
      <c r="CZD114" s="81"/>
      <c r="CZE114" s="81"/>
      <c r="CZF114" s="81"/>
      <c r="CZG114" s="81"/>
      <c r="CZH114" s="81"/>
      <c r="CZI114" s="81"/>
      <c r="CZJ114" s="81"/>
      <c r="CZK114" s="81"/>
      <c r="CZL114" s="81"/>
      <c r="CZM114" s="81"/>
      <c r="CZN114" s="81"/>
      <c r="CZO114" s="81"/>
      <c r="CZP114" s="81"/>
      <c r="CZQ114" s="81"/>
      <c r="CZR114" s="81"/>
      <c r="CZS114" s="81"/>
      <c r="CZT114" s="81"/>
      <c r="CZU114" s="81"/>
      <c r="CZV114" s="81"/>
      <c r="CZW114" s="81"/>
      <c r="CZX114" s="81"/>
      <c r="CZY114" s="81"/>
      <c r="CZZ114" s="81"/>
      <c r="DAA114" s="81"/>
      <c r="DAB114" s="81"/>
      <c r="DAC114" s="81"/>
      <c r="DAD114" s="81"/>
      <c r="DAE114" s="81"/>
      <c r="DAF114" s="81"/>
      <c r="DAG114" s="81"/>
      <c r="DAH114" s="81"/>
      <c r="DAI114" s="81"/>
      <c r="DAJ114" s="81"/>
      <c r="DAK114" s="81"/>
      <c r="DAL114" s="81"/>
      <c r="DAM114" s="81"/>
      <c r="DAN114" s="81"/>
      <c r="DAO114" s="81"/>
      <c r="DAP114" s="81"/>
      <c r="DAQ114" s="81"/>
      <c r="DAR114" s="81"/>
      <c r="DAS114" s="81"/>
      <c r="DAT114" s="81"/>
      <c r="DAU114" s="81"/>
      <c r="DAV114" s="81"/>
      <c r="DAW114" s="81"/>
      <c r="DAX114" s="81"/>
      <c r="DAY114" s="81"/>
      <c r="DAZ114" s="81"/>
      <c r="DBA114" s="81"/>
      <c r="DBB114" s="81"/>
      <c r="DBC114" s="81"/>
      <c r="DBD114" s="81"/>
      <c r="DBE114" s="81"/>
      <c r="DBF114" s="81"/>
      <c r="DBG114" s="81"/>
      <c r="DBH114" s="81"/>
      <c r="DBI114" s="81"/>
      <c r="DBJ114" s="81"/>
      <c r="DBK114" s="81"/>
      <c r="DBL114" s="81"/>
      <c r="DBM114" s="81"/>
      <c r="DBN114" s="81"/>
      <c r="DBO114" s="81"/>
      <c r="DBP114" s="81"/>
      <c r="DBQ114" s="81"/>
      <c r="DBR114" s="81"/>
      <c r="DBS114" s="81"/>
      <c r="DBT114" s="81"/>
      <c r="DBU114" s="81"/>
      <c r="DBV114" s="81"/>
      <c r="DBW114" s="81"/>
      <c r="DBX114" s="81"/>
      <c r="DBY114" s="81"/>
      <c r="DBZ114" s="81"/>
      <c r="DCA114" s="81"/>
      <c r="DCB114" s="81"/>
      <c r="DCC114" s="81"/>
      <c r="DCD114" s="81"/>
      <c r="DCE114" s="81"/>
      <c r="DCF114" s="81"/>
      <c r="DCG114" s="81"/>
      <c r="DCH114" s="81"/>
      <c r="DCI114" s="81"/>
      <c r="DCJ114" s="81"/>
      <c r="DCK114" s="81"/>
      <c r="DCL114" s="81"/>
      <c r="DCM114" s="81"/>
      <c r="DCN114" s="81"/>
      <c r="DCO114" s="81"/>
      <c r="DCP114" s="81"/>
      <c r="DCQ114" s="81"/>
      <c r="DCR114" s="81"/>
      <c r="DCS114" s="81"/>
      <c r="DCT114" s="81"/>
      <c r="DCU114" s="81"/>
      <c r="DCV114" s="81"/>
      <c r="DCW114" s="81"/>
      <c r="DCX114" s="81"/>
      <c r="DCY114" s="81"/>
      <c r="DCZ114" s="81"/>
      <c r="DDA114" s="81"/>
      <c r="DDB114" s="81"/>
      <c r="DDC114" s="81"/>
      <c r="DDD114" s="81"/>
      <c r="DDE114" s="81"/>
      <c r="DDF114" s="81"/>
      <c r="DDG114" s="81"/>
      <c r="DDH114" s="81"/>
      <c r="DDI114" s="81"/>
      <c r="DDJ114" s="81"/>
      <c r="DDK114" s="81"/>
      <c r="DDL114" s="81"/>
      <c r="DDM114" s="81"/>
      <c r="DDN114" s="81"/>
      <c r="DDO114" s="81"/>
      <c r="DDP114" s="81"/>
      <c r="DDQ114" s="81"/>
      <c r="DDR114" s="81"/>
      <c r="DDS114" s="81"/>
      <c r="DDT114" s="81"/>
      <c r="DDU114" s="81"/>
      <c r="DDV114" s="81"/>
      <c r="DDW114" s="81"/>
      <c r="DDX114" s="81"/>
      <c r="DDY114" s="81"/>
      <c r="DDZ114" s="81"/>
      <c r="DEA114" s="81"/>
      <c r="DEB114" s="81"/>
      <c r="DEC114" s="81"/>
      <c r="DED114" s="81"/>
      <c r="DEE114" s="81"/>
      <c r="DEF114" s="81"/>
      <c r="DEG114" s="81"/>
      <c r="DEH114" s="81"/>
      <c r="DEI114" s="81"/>
      <c r="DEJ114" s="81"/>
      <c r="DEK114" s="81"/>
      <c r="DEL114" s="81"/>
      <c r="DEM114" s="81"/>
      <c r="DEN114" s="81"/>
      <c r="DEO114" s="81"/>
      <c r="DEP114" s="81"/>
      <c r="DEQ114" s="81"/>
      <c r="DER114" s="81"/>
      <c r="DES114" s="81"/>
      <c r="DET114" s="81"/>
      <c r="DEU114" s="81"/>
      <c r="DEV114" s="81"/>
      <c r="DEW114" s="81"/>
      <c r="DEX114" s="81"/>
      <c r="DEY114" s="81"/>
      <c r="DEZ114" s="81"/>
      <c r="DFA114" s="81"/>
      <c r="DFB114" s="81"/>
      <c r="DFC114" s="81"/>
      <c r="DFD114" s="81"/>
      <c r="DFE114" s="81"/>
      <c r="DFF114" s="81"/>
      <c r="DFG114" s="81"/>
      <c r="DFH114" s="81"/>
      <c r="DFI114" s="81"/>
      <c r="DFJ114" s="81"/>
      <c r="DFK114" s="81"/>
      <c r="DFL114" s="81"/>
      <c r="DFM114" s="81"/>
      <c r="DFN114" s="81"/>
      <c r="DFO114" s="81"/>
      <c r="DFP114" s="81"/>
      <c r="DFQ114" s="81"/>
      <c r="DFR114" s="81"/>
      <c r="DFS114" s="81"/>
      <c r="DFT114" s="81"/>
      <c r="DFU114" s="81"/>
      <c r="DFV114" s="81"/>
      <c r="DFW114" s="81"/>
      <c r="DFX114" s="81"/>
      <c r="DFY114" s="81"/>
      <c r="DFZ114" s="81"/>
      <c r="DGA114" s="81"/>
      <c r="DGB114" s="81"/>
      <c r="DGC114" s="81"/>
      <c r="DGD114" s="81"/>
      <c r="DGE114" s="81"/>
      <c r="DGF114" s="81"/>
      <c r="DGG114" s="81"/>
      <c r="DGH114" s="81"/>
      <c r="DGI114" s="81"/>
      <c r="DGJ114" s="81"/>
      <c r="DGK114" s="81"/>
      <c r="DGL114" s="81"/>
      <c r="DGM114" s="81"/>
      <c r="DGN114" s="81"/>
      <c r="DGO114" s="81"/>
      <c r="DGP114" s="81"/>
      <c r="DGQ114" s="81"/>
      <c r="DGR114" s="81"/>
      <c r="DGS114" s="81"/>
      <c r="DGT114" s="81"/>
      <c r="DGU114" s="81"/>
      <c r="DGV114" s="81"/>
      <c r="DGW114" s="81"/>
      <c r="DGX114" s="81"/>
      <c r="DGY114" s="81"/>
      <c r="DGZ114" s="81"/>
      <c r="DHA114" s="81"/>
      <c r="DHB114" s="81"/>
      <c r="DHC114" s="81"/>
      <c r="DHD114" s="81"/>
      <c r="DHE114" s="81"/>
      <c r="DHF114" s="81"/>
      <c r="DHG114" s="81"/>
      <c r="DHH114" s="81"/>
      <c r="DHI114" s="81"/>
      <c r="DHJ114" s="81"/>
      <c r="DHK114" s="81"/>
      <c r="DHL114" s="81"/>
      <c r="DHM114" s="81"/>
      <c r="DHN114" s="81"/>
      <c r="DHO114" s="81"/>
      <c r="DHP114" s="81"/>
      <c r="DHQ114" s="81"/>
      <c r="DHR114" s="81"/>
      <c r="DHS114" s="81"/>
      <c r="DHT114" s="81"/>
      <c r="DHU114" s="81"/>
      <c r="DHV114" s="81"/>
      <c r="DHW114" s="81"/>
      <c r="DHX114" s="81"/>
      <c r="DHY114" s="81"/>
      <c r="DHZ114" s="81"/>
      <c r="DIA114" s="81"/>
      <c r="DIB114" s="81"/>
      <c r="DIC114" s="81"/>
      <c r="DID114" s="81"/>
      <c r="DIE114" s="81"/>
      <c r="DIF114" s="81"/>
      <c r="DIG114" s="81"/>
      <c r="DIH114" s="81"/>
      <c r="DII114" s="81"/>
      <c r="DIJ114" s="81"/>
      <c r="DIK114" s="81"/>
      <c r="DIL114" s="81"/>
      <c r="DIM114" s="81"/>
      <c r="DIN114" s="81"/>
      <c r="DIO114" s="81"/>
      <c r="DIP114" s="81"/>
      <c r="DIQ114" s="81"/>
      <c r="DIR114" s="81"/>
      <c r="DIS114" s="81"/>
      <c r="DIT114" s="81"/>
      <c r="DIU114" s="81"/>
      <c r="DIV114" s="81"/>
      <c r="DIW114" s="81"/>
      <c r="DIX114" s="81"/>
      <c r="DIY114" s="81"/>
      <c r="DIZ114" s="81"/>
      <c r="DJA114" s="81"/>
      <c r="DJB114" s="81"/>
      <c r="DJC114" s="81"/>
      <c r="DJD114" s="81"/>
      <c r="DJE114" s="81"/>
      <c r="DJF114" s="81"/>
      <c r="DJG114" s="81"/>
      <c r="DJH114" s="81"/>
      <c r="DJI114" s="81"/>
      <c r="DJJ114" s="81"/>
      <c r="DJK114" s="81"/>
      <c r="DJL114" s="81"/>
      <c r="DJM114" s="81"/>
      <c r="DJN114" s="81"/>
      <c r="DJO114" s="81"/>
      <c r="DJP114" s="81"/>
      <c r="DJQ114" s="81"/>
      <c r="DJR114" s="81"/>
      <c r="DJS114" s="81"/>
      <c r="DJT114" s="81"/>
      <c r="DJU114" s="81"/>
      <c r="DJV114" s="81"/>
      <c r="DJW114" s="81"/>
      <c r="DJX114" s="81"/>
      <c r="DJY114" s="81"/>
      <c r="DJZ114" s="81"/>
      <c r="DKA114" s="81"/>
      <c r="DKB114" s="81"/>
      <c r="DKC114" s="81"/>
      <c r="DKD114" s="81"/>
      <c r="DKE114" s="81"/>
      <c r="DKF114" s="81"/>
      <c r="DKG114" s="81"/>
      <c r="DKH114" s="81"/>
      <c r="DKI114" s="81"/>
      <c r="DKJ114" s="81"/>
      <c r="DKK114" s="81"/>
      <c r="DKL114" s="81"/>
      <c r="DKM114" s="81"/>
      <c r="DKN114" s="81"/>
      <c r="DKO114" s="81"/>
      <c r="DKP114" s="81"/>
      <c r="DKQ114" s="81"/>
      <c r="DKR114" s="81"/>
      <c r="DKS114" s="81"/>
      <c r="DKT114" s="81"/>
      <c r="DKU114" s="81"/>
      <c r="DKV114" s="81"/>
      <c r="DKW114" s="81"/>
      <c r="DKX114" s="81"/>
      <c r="DKY114" s="81"/>
      <c r="DKZ114" s="81"/>
      <c r="DLA114" s="81"/>
      <c r="DLB114" s="81"/>
      <c r="DLC114" s="81"/>
      <c r="DLD114" s="81"/>
      <c r="DLE114" s="81"/>
      <c r="DLF114" s="81"/>
      <c r="DLG114" s="81"/>
      <c r="DLH114" s="81"/>
      <c r="DLI114" s="81"/>
      <c r="DLJ114" s="81"/>
      <c r="DLK114" s="81"/>
      <c r="DLL114" s="81"/>
      <c r="DLM114" s="81"/>
      <c r="DLN114" s="81"/>
      <c r="DLO114" s="81"/>
      <c r="DLP114" s="81"/>
      <c r="DLQ114" s="81"/>
      <c r="DLR114" s="81"/>
      <c r="DLS114" s="81"/>
      <c r="DLT114" s="81"/>
      <c r="DLU114" s="81"/>
      <c r="DLV114" s="81"/>
      <c r="DLW114" s="81"/>
      <c r="DLX114" s="81"/>
      <c r="DLY114" s="81"/>
      <c r="DLZ114" s="81"/>
      <c r="DMA114" s="81"/>
      <c r="DMB114" s="81"/>
      <c r="DMC114" s="81"/>
      <c r="DMD114" s="81"/>
      <c r="DME114" s="81"/>
      <c r="DMF114" s="81"/>
      <c r="DMG114" s="81"/>
      <c r="DMH114" s="81"/>
      <c r="DMI114" s="81"/>
      <c r="DMJ114" s="81"/>
      <c r="DMK114" s="81"/>
      <c r="DML114" s="81"/>
      <c r="DMM114" s="81"/>
      <c r="DMN114" s="81"/>
      <c r="DMO114" s="81"/>
      <c r="DMP114" s="81"/>
      <c r="DMQ114" s="81"/>
      <c r="DMR114" s="81"/>
      <c r="DMS114" s="81"/>
      <c r="DMT114" s="81"/>
      <c r="DMU114" s="81"/>
      <c r="DMV114" s="81"/>
      <c r="DMW114" s="81"/>
      <c r="DMX114" s="81"/>
      <c r="DMY114" s="81"/>
      <c r="DMZ114" s="81"/>
      <c r="DNA114" s="81"/>
      <c r="DNB114" s="81"/>
      <c r="DNC114" s="81"/>
      <c r="DND114" s="81"/>
      <c r="DNE114" s="81"/>
      <c r="DNF114" s="81"/>
      <c r="DNG114" s="81"/>
      <c r="DNH114" s="81"/>
      <c r="DNI114" s="81"/>
      <c r="DNJ114" s="81"/>
      <c r="DNK114" s="81"/>
      <c r="DNL114" s="81"/>
      <c r="DNM114" s="81"/>
      <c r="DNN114" s="81"/>
      <c r="DNO114" s="81"/>
      <c r="DNP114" s="81"/>
      <c r="DNQ114" s="81"/>
      <c r="DNR114" s="81"/>
      <c r="DNS114" s="81"/>
      <c r="DNT114" s="81"/>
      <c r="DNU114" s="81"/>
      <c r="DNV114" s="81"/>
      <c r="DNW114" s="81"/>
      <c r="DNX114" s="81"/>
      <c r="DNY114" s="81"/>
      <c r="DNZ114" s="81"/>
      <c r="DOA114" s="81"/>
      <c r="DOB114" s="81"/>
      <c r="DOC114" s="81"/>
      <c r="DOD114" s="81"/>
      <c r="DOE114" s="81"/>
      <c r="DOF114" s="81"/>
      <c r="DOG114" s="81"/>
      <c r="DOH114" s="81"/>
      <c r="DOI114" s="81"/>
      <c r="DOJ114" s="81"/>
      <c r="DOK114" s="81"/>
      <c r="DOL114" s="81"/>
      <c r="DOM114" s="81"/>
      <c r="DON114" s="81"/>
      <c r="DOO114" s="81"/>
      <c r="DOP114" s="81"/>
      <c r="DOQ114" s="81"/>
      <c r="DOR114" s="81"/>
      <c r="DOS114" s="81"/>
      <c r="DOT114" s="81"/>
      <c r="DOU114" s="81"/>
      <c r="DOV114" s="81"/>
      <c r="DOW114" s="81"/>
      <c r="DOX114" s="81"/>
      <c r="DOY114" s="81"/>
      <c r="DOZ114" s="81"/>
      <c r="DPA114" s="81"/>
      <c r="DPB114" s="81"/>
      <c r="DPC114" s="81"/>
      <c r="DPD114" s="81"/>
      <c r="DPE114" s="81"/>
      <c r="DPF114" s="81"/>
      <c r="DPG114" s="81"/>
      <c r="DPH114" s="81"/>
      <c r="DPI114" s="81"/>
      <c r="DPJ114" s="81"/>
      <c r="DPK114" s="81"/>
      <c r="DPL114" s="81"/>
      <c r="DPM114" s="81"/>
      <c r="DPN114" s="81"/>
      <c r="DPO114" s="81"/>
      <c r="DPP114" s="81"/>
      <c r="DPQ114" s="81"/>
      <c r="DPR114" s="81"/>
      <c r="DPS114" s="81"/>
      <c r="DPT114" s="81"/>
      <c r="DPU114" s="81"/>
      <c r="DPV114" s="81"/>
      <c r="DPW114" s="81"/>
      <c r="DPX114" s="81"/>
      <c r="DPY114" s="81"/>
      <c r="DPZ114" s="81"/>
      <c r="DQA114" s="81"/>
      <c r="DQB114" s="81"/>
      <c r="DQC114" s="81"/>
      <c r="DQD114" s="81"/>
      <c r="DQE114" s="81"/>
      <c r="DQF114" s="81"/>
      <c r="DQG114" s="81"/>
      <c r="DQH114" s="81"/>
      <c r="DQI114" s="81"/>
      <c r="DQJ114" s="81"/>
      <c r="DQK114" s="81"/>
      <c r="DQL114" s="81"/>
      <c r="DQM114" s="81"/>
      <c r="DQN114" s="81"/>
      <c r="DQO114" s="81"/>
      <c r="DQP114" s="81"/>
      <c r="DQQ114" s="81"/>
      <c r="DQR114" s="81"/>
      <c r="DQS114" s="81"/>
      <c r="DQT114" s="81"/>
      <c r="DQU114" s="81"/>
      <c r="DQV114" s="81"/>
      <c r="DQW114" s="81"/>
      <c r="DQX114" s="81"/>
      <c r="DQY114" s="81"/>
      <c r="DQZ114" s="81"/>
      <c r="DRA114" s="81"/>
      <c r="DRB114" s="81"/>
      <c r="DRC114" s="81"/>
      <c r="DRD114" s="81"/>
      <c r="DRE114" s="81"/>
      <c r="DRF114" s="81"/>
      <c r="DRG114" s="81"/>
      <c r="DRH114" s="81"/>
      <c r="DRI114" s="81"/>
      <c r="DRJ114" s="81"/>
      <c r="DRK114" s="81"/>
      <c r="DRL114" s="81"/>
      <c r="DRM114" s="81"/>
      <c r="DRN114" s="81"/>
      <c r="DRO114" s="81"/>
      <c r="DRP114" s="81"/>
      <c r="DRQ114" s="81"/>
      <c r="DRR114" s="81"/>
      <c r="DRS114" s="81"/>
      <c r="DRT114" s="81"/>
      <c r="DRU114" s="81"/>
      <c r="DRV114" s="81"/>
      <c r="DRW114" s="81"/>
      <c r="DRX114" s="81"/>
      <c r="DRY114" s="81"/>
      <c r="DRZ114" s="81"/>
      <c r="DSA114" s="81"/>
      <c r="DSB114" s="81"/>
      <c r="DSC114" s="81"/>
      <c r="DSD114" s="81"/>
      <c r="DSE114" s="81"/>
      <c r="DSF114" s="81"/>
      <c r="DSG114" s="81"/>
      <c r="DSH114" s="81"/>
      <c r="DSI114" s="81"/>
      <c r="DSJ114" s="81"/>
      <c r="DSK114" s="81"/>
      <c r="DSL114" s="81"/>
      <c r="DSM114" s="81"/>
      <c r="DSN114" s="81"/>
      <c r="DSO114" s="81"/>
      <c r="DSP114" s="81"/>
      <c r="DSQ114" s="81"/>
      <c r="DSR114" s="81"/>
      <c r="DSS114" s="81"/>
      <c r="DST114" s="81"/>
      <c r="DSU114" s="81"/>
      <c r="DSV114" s="81"/>
      <c r="DSW114" s="81"/>
      <c r="DSX114" s="81"/>
      <c r="DSY114" s="81"/>
      <c r="DSZ114" s="81"/>
      <c r="DTA114" s="81"/>
      <c r="DTB114" s="81"/>
      <c r="DTC114" s="81"/>
      <c r="DTD114" s="81"/>
      <c r="DTE114" s="81"/>
      <c r="DTF114" s="81"/>
      <c r="DTG114" s="81"/>
      <c r="DTH114" s="81"/>
      <c r="DTI114" s="81"/>
      <c r="DTJ114" s="81"/>
      <c r="DTK114" s="81"/>
      <c r="DTL114" s="81"/>
      <c r="DTM114" s="81"/>
      <c r="DTN114" s="81"/>
      <c r="DTO114" s="81"/>
      <c r="DTP114" s="81"/>
      <c r="DTQ114" s="81"/>
      <c r="DTR114" s="81"/>
      <c r="DTS114" s="81"/>
      <c r="DTT114" s="81"/>
      <c r="DTU114" s="81"/>
      <c r="DTV114" s="81"/>
      <c r="DTW114" s="81"/>
      <c r="DTX114" s="81"/>
      <c r="DTY114" s="81"/>
      <c r="DTZ114" s="81"/>
      <c r="DUA114" s="81"/>
      <c r="DUB114" s="81"/>
      <c r="DUC114" s="81"/>
      <c r="DUD114" s="81"/>
      <c r="DUE114" s="81"/>
      <c r="DUF114" s="81"/>
      <c r="DUG114" s="81"/>
      <c r="DUH114" s="81"/>
      <c r="DUI114" s="81"/>
      <c r="DUJ114" s="81"/>
      <c r="DUK114" s="81"/>
      <c r="DUL114" s="81"/>
      <c r="DUM114" s="81"/>
      <c r="DUN114" s="81"/>
      <c r="DUO114" s="81"/>
      <c r="DUP114" s="81"/>
      <c r="DUQ114" s="81"/>
      <c r="DUR114" s="81"/>
      <c r="DUS114" s="81"/>
      <c r="DUT114" s="81"/>
      <c r="DUU114" s="81"/>
      <c r="DUV114" s="81"/>
      <c r="DUW114" s="81"/>
      <c r="DUX114" s="81"/>
      <c r="DUY114" s="81"/>
      <c r="DUZ114" s="81"/>
      <c r="DVA114" s="81"/>
      <c r="DVB114" s="81"/>
      <c r="DVC114" s="81"/>
      <c r="DVD114" s="81"/>
      <c r="DVE114" s="81"/>
      <c r="DVF114" s="81"/>
      <c r="DVG114" s="81"/>
      <c r="DVH114" s="81"/>
      <c r="DVI114" s="81"/>
      <c r="DVJ114" s="81"/>
      <c r="DVK114" s="81"/>
      <c r="DVL114" s="81"/>
      <c r="DVM114" s="81"/>
      <c r="DVN114" s="81"/>
      <c r="DVO114" s="81"/>
      <c r="DVP114" s="81"/>
      <c r="DVQ114" s="81"/>
      <c r="DVR114" s="81"/>
      <c r="DVS114" s="81"/>
      <c r="DVT114" s="81"/>
      <c r="DVU114" s="81"/>
      <c r="DVV114" s="81"/>
      <c r="DVW114" s="81"/>
      <c r="DVX114" s="81"/>
      <c r="DVY114" s="81"/>
      <c r="DVZ114" s="81"/>
      <c r="DWA114" s="81"/>
      <c r="DWB114" s="81"/>
      <c r="DWC114" s="81"/>
      <c r="DWD114" s="81"/>
      <c r="DWE114" s="81"/>
      <c r="DWF114" s="81"/>
      <c r="DWG114" s="81"/>
      <c r="DWH114" s="81"/>
      <c r="DWI114" s="81"/>
      <c r="DWJ114" s="81"/>
      <c r="DWK114" s="81"/>
      <c r="DWL114" s="81"/>
      <c r="DWM114" s="81"/>
      <c r="DWN114" s="81"/>
      <c r="DWO114" s="81"/>
      <c r="DWP114" s="81"/>
      <c r="DWQ114" s="81"/>
      <c r="DWR114" s="81"/>
      <c r="DWS114" s="81"/>
      <c r="DWT114" s="81"/>
      <c r="DWU114" s="81"/>
      <c r="DWV114" s="81"/>
      <c r="DWW114" s="81"/>
      <c r="DWX114" s="81"/>
      <c r="DWY114" s="81"/>
      <c r="DWZ114" s="81"/>
      <c r="DXA114" s="81"/>
      <c r="DXB114" s="81"/>
      <c r="DXC114" s="81"/>
      <c r="DXD114" s="81"/>
      <c r="DXE114" s="81"/>
      <c r="DXF114" s="81"/>
      <c r="DXG114" s="81"/>
      <c r="DXH114" s="81"/>
      <c r="DXI114" s="81"/>
      <c r="DXJ114" s="81"/>
      <c r="DXK114" s="81"/>
      <c r="DXL114" s="81"/>
      <c r="DXM114" s="81"/>
      <c r="DXN114" s="81"/>
      <c r="DXO114" s="81"/>
      <c r="DXP114" s="81"/>
      <c r="DXQ114" s="81"/>
      <c r="DXR114" s="81"/>
      <c r="DXS114" s="81"/>
      <c r="DXT114" s="81"/>
      <c r="DXU114" s="81"/>
      <c r="DXV114" s="81"/>
      <c r="DXW114" s="81"/>
      <c r="DXX114" s="81"/>
      <c r="DXY114" s="81"/>
      <c r="DXZ114" s="81"/>
      <c r="DYA114" s="81"/>
      <c r="DYB114" s="81"/>
      <c r="DYC114" s="81"/>
      <c r="DYD114" s="81"/>
      <c r="DYE114" s="81"/>
      <c r="DYF114" s="81"/>
      <c r="DYG114" s="81"/>
      <c r="DYH114" s="81"/>
      <c r="DYI114" s="81"/>
      <c r="DYJ114" s="81"/>
      <c r="DYK114" s="81"/>
      <c r="DYL114" s="81"/>
      <c r="DYM114" s="81"/>
      <c r="DYN114" s="81"/>
      <c r="DYO114" s="81"/>
      <c r="DYP114" s="81"/>
      <c r="DYQ114" s="81"/>
      <c r="DYR114" s="81"/>
      <c r="DYS114" s="81"/>
      <c r="DYT114" s="81"/>
      <c r="DYU114" s="81"/>
      <c r="DYV114" s="81"/>
      <c r="DYW114" s="81"/>
      <c r="DYX114" s="81"/>
      <c r="DYY114" s="81"/>
      <c r="DYZ114" s="81"/>
      <c r="DZA114" s="81"/>
      <c r="DZB114" s="81"/>
      <c r="DZC114" s="81"/>
      <c r="DZD114" s="81"/>
      <c r="DZE114" s="81"/>
      <c r="DZF114" s="81"/>
      <c r="DZG114" s="81"/>
      <c r="DZH114" s="81"/>
      <c r="DZI114" s="81"/>
      <c r="DZJ114" s="81"/>
      <c r="DZK114" s="81"/>
      <c r="DZL114" s="81"/>
      <c r="DZM114" s="81"/>
      <c r="DZN114" s="81"/>
      <c r="DZO114" s="81"/>
      <c r="DZP114" s="81"/>
      <c r="DZQ114" s="81"/>
      <c r="DZR114" s="81"/>
      <c r="DZS114" s="81"/>
      <c r="DZT114" s="81"/>
      <c r="DZU114" s="81"/>
      <c r="DZV114" s="81"/>
      <c r="DZW114" s="81"/>
      <c r="DZX114" s="81"/>
      <c r="DZY114" s="81"/>
      <c r="DZZ114" s="81"/>
      <c r="EAA114" s="81"/>
      <c r="EAB114" s="81"/>
      <c r="EAC114" s="81"/>
      <c r="EAD114" s="81"/>
      <c r="EAE114" s="81"/>
      <c r="EAF114" s="81"/>
      <c r="EAG114" s="81"/>
      <c r="EAH114" s="81"/>
      <c r="EAI114" s="81"/>
      <c r="EAJ114" s="81"/>
      <c r="EAK114" s="81"/>
      <c r="EAL114" s="81"/>
      <c r="EAM114" s="81"/>
      <c r="EAN114" s="81"/>
      <c r="EAO114" s="81"/>
      <c r="EAP114" s="81"/>
      <c r="EAQ114" s="81"/>
      <c r="EAR114" s="81"/>
      <c r="EAS114" s="81"/>
      <c r="EAT114" s="81"/>
      <c r="EAU114" s="81"/>
      <c r="EAV114" s="81"/>
      <c r="EAW114" s="81"/>
      <c r="EAX114" s="81"/>
      <c r="EAY114" s="81"/>
      <c r="EAZ114" s="81"/>
      <c r="EBA114" s="81"/>
      <c r="EBB114" s="81"/>
      <c r="EBC114" s="81"/>
      <c r="EBD114" s="81"/>
      <c r="EBE114" s="81"/>
      <c r="EBF114" s="81"/>
      <c r="EBG114" s="81"/>
      <c r="EBH114" s="81"/>
      <c r="EBI114" s="81"/>
      <c r="EBJ114" s="81"/>
      <c r="EBK114" s="81"/>
      <c r="EBL114" s="81"/>
      <c r="EBM114" s="81"/>
      <c r="EBN114" s="81"/>
      <c r="EBO114" s="81"/>
      <c r="EBP114" s="81"/>
      <c r="EBQ114" s="81"/>
      <c r="EBR114" s="81"/>
      <c r="EBS114" s="81"/>
      <c r="EBT114" s="81"/>
      <c r="EBU114" s="81"/>
      <c r="EBV114" s="81"/>
      <c r="EBW114" s="81"/>
      <c r="EBX114" s="81"/>
      <c r="EBY114" s="81"/>
      <c r="EBZ114" s="81"/>
      <c r="ECA114" s="81"/>
      <c r="ECB114" s="81"/>
      <c r="ECC114" s="81"/>
      <c r="ECD114" s="81"/>
      <c r="ECE114" s="81"/>
      <c r="ECF114" s="81"/>
      <c r="ECG114" s="81"/>
      <c r="ECH114" s="81"/>
      <c r="ECI114" s="81"/>
      <c r="ECJ114" s="81"/>
      <c r="ECK114" s="81"/>
      <c r="ECL114" s="81"/>
      <c r="ECM114" s="81"/>
      <c r="ECN114" s="81"/>
      <c r="ECO114" s="81"/>
      <c r="ECP114" s="81"/>
      <c r="ECQ114" s="81"/>
      <c r="ECR114" s="81"/>
      <c r="ECS114" s="81"/>
      <c r="ECT114" s="81"/>
      <c r="ECU114" s="81"/>
      <c r="ECV114" s="81"/>
      <c r="ECW114" s="81"/>
      <c r="ECX114" s="81"/>
      <c r="ECY114" s="81"/>
      <c r="ECZ114" s="81"/>
      <c r="EDA114" s="81"/>
      <c r="EDB114" s="81"/>
      <c r="EDC114" s="81"/>
      <c r="EDD114" s="81"/>
      <c r="EDE114" s="81"/>
      <c r="EDF114" s="81"/>
      <c r="EDG114" s="81"/>
      <c r="EDH114" s="81"/>
      <c r="EDI114" s="81"/>
      <c r="EDJ114" s="81"/>
      <c r="EDK114" s="81"/>
      <c r="EDL114" s="81"/>
      <c r="EDM114" s="81"/>
      <c r="EDN114" s="81"/>
      <c r="EDO114" s="81"/>
      <c r="EDP114" s="81"/>
      <c r="EDQ114" s="81"/>
      <c r="EDR114" s="81"/>
      <c r="EDS114" s="81"/>
      <c r="EDT114" s="81"/>
      <c r="EDU114" s="81"/>
      <c r="EDV114" s="81"/>
      <c r="EDW114" s="81"/>
      <c r="EDX114" s="81"/>
      <c r="EDY114" s="81"/>
      <c r="EDZ114" s="81"/>
      <c r="EEA114" s="81"/>
      <c r="EEB114" s="81"/>
      <c r="EEC114" s="81"/>
      <c r="EED114" s="81"/>
      <c r="EEE114" s="81"/>
      <c r="EEF114" s="81"/>
      <c r="EEG114" s="81"/>
      <c r="EEH114" s="81"/>
      <c r="EEI114" s="81"/>
      <c r="EEJ114" s="81"/>
      <c r="EEK114" s="81"/>
      <c r="EEL114" s="81"/>
      <c r="EEM114" s="81"/>
      <c r="EEN114" s="81"/>
      <c r="EEO114" s="81"/>
      <c r="EEP114" s="81"/>
      <c r="EEQ114" s="81"/>
      <c r="EER114" s="81"/>
      <c r="EES114" s="81"/>
      <c r="EET114" s="81"/>
      <c r="EEU114" s="81"/>
      <c r="EEV114" s="81"/>
      <c r="EEW114" s="81"/>
      <c r="EEX114" s="81"/>
      <c r="EEY114" s="81"/>
      <c r="EEZ114" s="81"/>
      <c r="EFA114" s="81"/>
      <c r="EFB114" s="81"/>
      <c r="EFC114" s="81"/>
      <c r="EFD114" s="81"/>
      <c r="EFE114" s="81"/>
      <c r="EFF114" s="81"/>
      <c r="EFG114" s="81"/>
      <c r="EFH114" s="81"/>
      <c r="EFI114" s="81"/>
      <c r="EFJ114" s="81"/>
      <c r="EFK114" s="81"/>
      <c r="EFL114" s="81"/>
      <c r="EFM114" s="81"/>
      <c r="EFN114" s="81"/>
      <c r="EFO114" s="81"/>
      <c r="EFP114" s="81"/>
      <c r="EFQ114" s="81"/>
      <c r="EFR114" s="81"/>
      <c r="EFS114" s="81"/>
      <c r="EFT114" s="81"/>
      <c r="EFU114" s="81"/>
      <c r="EFV114" s="81"/>
      <c r="EFW114" s="81"/>
      <c r="EFX114" s="81"/>
      <c r="EFY114" s="81"/>
      <c r="EFZ114" s="81"/>
      <c r="EGA114" s="81"/>
      <c r="EGB114" s="81"/>
      <c r="EGC114" s="81"/>
      <c r="EGD114" s="81"/>
      <c r="EGE114" s="81"/>
      <c r="EGF114" s="81"/>
      <c r="EGG114" s="81"/>
      <c r="EGH114" s="81"/>
      <c r="EGI114" s="81"/>
      <c r="EGJ114" s="81"/>
      <c r="EGK114" s="81"/>
      <c r="EGL114" s="81"/>
      <c r="EGM114" s="81"/>
      <c r="EGN114" s="81"/>
      <c r="EGO114" s="81"/>
      <c r="EGP114" s="81"/>
      <c r="EGQ114" s="81"/>
      <c r="EGR114" s="81"/>
      <c r="EGS114" s="81"/>
      <c r="EGT114" s="81"/>
      <c r="EGU114" s="81"/>
      <c r="EGV114" s="81"/>
      <c r="EGW114" s="81"/>
      <c r="EGX114" s="81"/>
      <c r="EGY114" s="81"/>
      <c r="EGZ114" s="81"/>
      <c r="EHA114" s="81"/>
      <c r="EHB114" s="81"/>
      <c r="EHC114" s="81"/>
      <c r="EHD114" s="81"/>
      <c r="EHE114" s="81"/>
      <c r="EHF114" s="81"/>
      <c r="EHG114" s="81"/>
      <c r="EHH114" s="81"/>
      <c r="EHI114" s="81"/>
      <c r="EHJ114" s="81"/>
      <c r="EHK114" s="81"/>
      <c r="EHL114" s="81"/>
      <c r="EHM114" s="81"/>
      <c r="EHN114" s="81"/>
      <c r="EHO114" s="81"/>
      <c r="EHP114" s="81"/>
      <c r="EHQ114" s="81"/>
      <c r="EHR114" s="81"/>
      <c r="EHS114" s="81"/>
      <c r="EHT114" s="81"/>
      <c r="EHU114" s="81"/>
      <c r="EHV114" s="81"/>
      <c r="EHW114" s="81"/>
      <c r="EHX114" s="81"/>
      <c r="EHY114" s="81"/>
      <c r="EHZ114" s="81"/>
      <c r="EIA114" s="81"/>
      <c r="EIB114" s="81"/>
      <c r="EIC114" s="81"/>
      <c r="EID114" s="81"/>
      <c r="EIE114" s="81"/>
      <c r="EIF114" s="81"/>
      <c r="EIG114" s="81"/>
      <c r="EIH114" s="81"/>
      <c r="EII114" s="81"/>
      <c r="EIJ114" s="81"/>
      <c r="EIK114" s="81"/>
      <c r="EIL114" s="81"/>
      <c r="EIM114" s="81"/>
      <c r="EIN114" s="81"/>
      <c r="EIO114" s="81"/>
      <c r="EIP114" s="81"/>
      <c r="EIQ114" s="81"/>
      <c r="EIR114" s="81"/>
      <c r="EIS114" s="81"/>
      <c r="EIT114" s="81"/>
      <c r="EIU114" s="81"/>
      <c r="EIV114" s="81"/>
      <c r="EIW114" s="81"/>
      <c r="EIX114" s="81"/>
      <c r="EIY114" s="81"/>
      <c r="EIZ114" s="81"/>
      <c r="EJA114" s="81"/>
      <c r="EJB114" s="81"/>
      <c r="EJC114" s="81"/>
      <c r="EJD114" s="81"/>
      <c r="EJE114" s="81"/>
      <c r="EJF114" s="81"/>
      <c r="EJG114" s="81"/>
      <c r="EJH114" s="81"/>
      <c r="EJI114" s="81"/>
      <c r="EJJ114" s="81"/>
      <c r="EJK114" s="81"/>
      <c r="EJL114" s="81"/>
      <c r="EJM114" s="81"/>
      <c r="EJN114" s="81"/>
      <c r="EJO114" s="81"/>
      <c r="EJP114" s="81"/>
      <c r="EJQ114" s="81"/>
      <c r="EJR114" s="81"/>
      <c r="EJS114" s="81"/>
      <c r="EJT114" s="81"/>
      <c r="EJU114" s="81"/>
      <c r="EJV114" s="81"/>
      <c r="EJW114" s="81"/>
      <c r="EJX114" s="81"/>
      <c r="EJY114" s="81"/>
      <c r="EJZ114" s="81"/>
      <c r="EKA114" s="81"/>
      <c r="EKB114" s="81"/>
      <c r="EKC114" s="81"/>
      <c r="EKD114" s="81"/>
      <c r="EKE114" s="81"/>
      <c r="EKF114" s="81"/>
      <c r="EKG114" s="81"/>
      <c r="EKH114" s="81"/>
      <c r="EKI114" s="81"/>
      <c r="EKJ114" s="81"/>
      <c r="EKK114" s="81"/>
      <c r="EKL114" s="81"/>
      <c r="EKM114" s="81"/>
      <c r="EKN114" s="81"/>
      <c r="EKO114" s="81"/>
      <c r="EKP114" s="81"/>
      <c r="EKQ114" s="81"/>
      <c r="EKR114" s="81"/>
      <c r="EKS114" s="81"/>
      <c r="EKT114" s="81"/>
      <c r="EKU114" s="81"/>
      <c r="EKV114" s="81"/>
      <c r="EKW114" s="81"/>
      <c r="EKX114" s="81"/>
      <c r="EKY114" s="81"/>
      <c r="EKZ114" s="81"/>
      <c r="ELA114" s="81"/>
      <c r="ELB114" s="81"/>
      <c r="ELC114" s="81"/>
      <c r="ELD114" s="81"/>
      <c r="ELE114" s="81"/>
      <c r="ELF114" s="81"/>
      <c r="ELG114" s="81"/>
      <c r="ELH114" s="81"/>
      <c r="ELI114" s="81"/>
      <c r="ELJ114" s="81"/>
      <c r="ELK114" s="81"/>
      <c r="ELL114" s="81"/>
      <c r="ELM114" s="81"/>
      <c r="ELN114" s="81"/>
      <c r="ELO114" s="81"/>
      <c r="ELP114" s="81"/>
      <c r="ELQ114" s="81"/>
      <c r="ELR114" s="81"/>
      <c r="ELS114" s="81"/>
      <c r="ELT114" s="81"/>
      <c r="ELU114" s="81"/>
      <c r="ELV114" s="81"/>
      <c r="ELW114" s="81"/>
      <c r="ELX114" s="81"/>
      <c r="ELY114" s="81"/>
      <c r="ELZ114" s="81"/>
      <c r="EMA114" s="81"/>
      <c r="EMB114" s="81"/>
      <c r="EMC114" s="81"/>
      <c r="EMD114" s="81"/>
      <c r="EME114" s="81"/>
      <c r="EMF114" s="81"/>
      <c r="EMG114" s="81"/>
      <c r="EMH114" s="81"/>
      <c r="EMI114" s="81"/>
      <c r="EMJ114" s="81"/>
      <c r="EMK114" s="81"/>
      <c r="EML114" s="81"/>
      <c r="EMM114" s="81"/>
      <c r="EMN114" s="81"/>
      <c r="EMO114" s="81"/>
      <c r="EMP114" s="81"/>
      <c r="EMQ114" s="81"/>
      <c r="EMR114" s="81"/>
      <c r="EMS114" s="81"/>
      <c r="EMT114" s="81"/>
      <c r="EMU114" s="81"/>
      <c r="EMV114" s="81"/>
      <c r="EMW114" s="81"/>
      <c r="EMX114" s="81"/>
      <c r="EMY114" s="81"/>
      <c r="EMZ114" s="81"/>
      <c r="ENA114" s="81"/>
      <c r="ENB114" s="81"/>
      <c r="ENC114" s="81"/>
      <c r="END114" s="81"/>
      <c r="ENE114" s="81"/>
      <c r="ENF114" s="81"/>
      <c r="ENG114" s="81"/>
      <c r="ENH114" s="81"/>
      <c r="ENI114" s="81"/>
      <c r="ENJ114" s="81"/>
      <c r="ENK114" s="81"/>
      <c r="ENL114" s="81"/>
      <c r="ENM114" s="81"/>
      <c r="ENN114" s="81"/>
      <c r="ENO114" s="81"/>
      <c r="ENP114" s="81"/>
      <c r="ENQ114" s="81"/>
      <c r="ENR114" s="81"/>
      <c r="ENS114" s="81"/>
      <c r="ENT114" s="81"/>
      <c r="ENU114" s="81"/>
      <c r="ENV114" s="81"/>
      <c r="ENW114" s="81"/>
      <c r="ENX114" s="81"/>
      <c r="ENY114" s="81"/>
      <c r="ENZ114" s="81"/>
      <c r="EOA114" s="81"/>
      <c r="EOB114" s="81"/>
      <c r="EOC114" s="81"/>
      <c r="EOD114" s="81"/>
      <c r="EOE114" s="81"/>
      <c r="EOF114" s="81"/>
      <c r="EOG114" s="81"/>
      <c r="EOH114" s="81"/>
      <c r="EOI114" s="81"/>
      <c r="EOJ114" s="81"/>
      <c r="EOK114" s="81"/>
      <c r="EOL114" s="81"/>
      <c r="EOM114" s="81"/>
      <c r="EON114" s="81"/>
      <c r="EOO114" s="81"/>
      <c r="EOP114" s="81"/>
      <c r="EOQ114" s="81"/>
      <c r="EOR114" s="81"/>
      <c r="EOS114" s="81"/>
      <c r="EOT114" s="81"/>
      <c r="EOU114" s="81"/>
      <c r="EOV114" s="81"/>
      <c r="EOW114" s="81"/>
      <c r="EOX114" s="81"/>
      <c r="EOY114" s="81"/>
      <c r="EOZ114" s="81"/>
      <c r="EPA114" s="81"/>
      <c r="EPB114" s="81"/>
      <c r="EPC114" s="81"/>
      <c r="EPD114" s="81"/>
      <c r="EPE114" s="81"/>
      <c r="EPF114" s="81"/>
      <c r="EPG114" s="81"/>
      <c r="EPH114" s="81"/>
      <c r="EPI114" s="81"/>
      <c r="EPJ114" s="81"/>
      <c r="EPK114" s="81"/>
      <c r="EPL114" s="81"/>
      <c r="EPM114" s="81"/>
      <c r="EPN114" s="81"/>
      <c r="EPO114" s="81"/>
      <c r="EPP114" s="81"/>
      <c r="EPQ114" s="81"/>
      <c r="EPR114" s="81"/>
      <c r="EPS114" s="81"/>
      <c r="EPT114" s="81"/>
      <c r="EPU114" s="81"/>
      <c r="EPV114" s="81"/>
      <c r="EPW114" s="81"/>
      <c r="EPX114" s="81"/>
      <c r="EPY114" s="81"/>
      <c r="EPZ114" s="81"/>
      <c r="EQA114" s="81"/>
      <c r="EQB114" s="81"/>
      <c r="EQC114" s="81"/>
      <c r="EQD114" s="81"/>
      <c r="EQE114" s="81"/>
      <c r="EQF114" s="81"/>
      <c r="EQG114" s="81"/>
      <c r="EQH114" s="81"/>
      <c r="EQI114" s="81"/>
      <c r="EQJ114" s="81"/>
      <c r="EQK114" s="81"/>
      <c r="EQL114" s="81"/>
      <c r="EQM114" s="81"/>
      <c r="EQN114" s="81"/>
      <c r="EQO114" s="81"/>
      <c r="EQP114" s="81"/>
      <c r="EQQ114" s="81"/>
      <c r="EQR114" s="81"/>
      <c r="EQS114" s="81"/>
      <c r="EQT114" s="81"/>
      <c r="EQU114" s="81"/>
      <c r="EQV114" s="81"/>
      <c r="EQW114" s="81"/>
      <c r="EQX114" s="81"/>
      <c r="EQY114" s="81"/>
      <c r="EQZ114" s="81"/>
      <c r="ERA114" s="81"/>
      <c r="ERB114" s="81"/>
      <c r="ERC114" s="81"/>
      <c r="ERD114" s="81"/>
      <c r="ERE114" s="81"/>
      <c r="ERF114" s="81"/>
      <c r="ERG114" s="81"/>
      <c r="ERH114" s="81"/>
      <c r="ERI114" s="81"/>
      <c r="ERJ114" s="81"/>
      <c r="ERK114" s="81"/>
      <c r="ERL114" s="81"/>
      <c r="ERM114" s="81"/>
      <c r="ERN114" s="81"/>
      <c r="ERO114" s="81"/>
      <c r="ERP114" s="81"/>
      <c r="ERQ114" s="81"/>
      <c r="ERR114" s="81"/>
      <c r="ERS114" s="81"/>
      <c r="ERT114" s="81"/>
      <c r="ERU114" s="81"/>
      <c r="ERV114" s="81"/>
      <c r="ERW114" s="81"/>
      <c r="ERX114" s="81"/>
      <c r="ERY114" s="81"/>
      <c r="ERZ114" s="81"/>
      <c r="ESA114" s="81"/>
      <c r="ESB114" s="81"/>
      <c r="ESC114" s="81"/>
      <c r="ESD114" s="81"/>
      <c r="ESE114" s="81"/>
      <c r="ESF114" s="81"/>
      <c r="ESG114" s="81"/>
      <c r="ESH114" s="81"/>
      <c r="ESI114" s="81"/>
      <c r="ESJ114" s="81"/>
      <c r="ESK114" s="81"/>
      <c r="ESL114" s="81"/>
      <c r="ESM114" s="81"/>
      <c r="ESN114" s="81"/>
      <c r="ESO114" s="81"/>
      <c r="ESP114" s="81"/>
      <c r="ESQ114" s="81"/>
      <c r="ESR114" s="81"/>
      <c r="ESS114" s="81"/>
      <c r="EST114" s="81"/>
      <c r="ESU114" s="81"/>
      <c r="ESV114" s="81"/>
      <c r="ESW114" s="81"/>
      <c r="ESX114" s="81"/>
      <c r="ESY114" s="81"/>
      <c r="ESZ114" s="81"/>
      <c r="ETA114" s="81"/>
      <c r="ETB114" s="81"/>
      <c r="ETC114" s="81"/>
      <c r="ETD114" s="81"/>
      <c r="ETE114" s="81"/>
      <c r="ETF114" s="81"/>
      <c r="ETG114" s="81"/>
      <c r="ETH114" s="81"/>
      <c r="ETI114" s="81"/>
      <c r="ETJ114" s="81"/>
      <c r="ETK114" s="81"/>
      <c r="ETL114" s="81"/>
      <c r="ETM114" s="81"/>
      <c r="ETN114" s="81"/>
      <c r="ETO114" s="81"/>
      <c r="ETP114" s="81"/>
      <c r="ETQ114" s="81"/>
      <c r="ETR114" s="81"/>
      <c r="ETS114" s="81"/>
      <c r="ETT114" s="81"/>
      <c r="ETU114" s="81"/>
      <c r="ETV114" s="81"/>
      <c r="ETW114" s="81"/>
      <c r="ETX114" s="81"/>
      <c r="ETY114" s="81"/>
      <c r="ETZ114" s="81"/>
      <c r="EUA114" s="81"/>
      <c r="EUB114" s="81"/>
      <c r="EUC114" s="81"/>
      <c r="EUD114" s="81"/>
      <c r="EUE114" s="81"/>
      <c r="EUF114" s="81"/>
      <c r="EUG114" s="81"/>
      <c r="EUH114" s="81"/>
      <c r="EUI114" s="81"/>
      <c r="EUJ114" s="81"/>
      <c r="EUK114" s="81"/>
      <c r="EUL114" s="81"/>
      <c r="EUM114" s="81"/>
      <c r="EUN114" s="81"/>
      <c r="EUO114" s="81"/>
      <c r="EUP114" s="81"/>
      <c r="EUQ114" s="81"/>
      <c r="EUR114" s="81"/>
      <c r="EUS114" s="81"/>
      <c r="EUT114" s="81"/>
      <c r="EUU114" s="81"/>
      <c r="EUV114" s="81"/>
      <c r="EUW114" s="81"/>
      <c r="EUX114" s="81"/>
      <c r="EUY114" s="81"/>
      <c r="EUZ114" s="81"/>
      <c r="EVA114" s="81"/>
      <c r="EVB114" s="81"/>
      <c r="EVC114" s="81"/>
      <c r="EVD114" s="81"/>
      <c r="EVE114" s="81"/>
      <c r="EVF114" s="81"/>
      <c r="EVG114" s="81"/>
      <c r="EVH114" s="81"/>
      <c r="EVI114" s="81"/>
      <c r="EVJ114" s="81"/>
      <c r="EVK114" s="81"/>
      <c r="EVL114" s="81"/>
      <c r="EVM114" s="81"/>
      <c r="EVN114" s="81"/>
      <c r="EVO114" s="81"/>
      <c r="EVP114" s="81"/>
      <c r="EVQ114" s="81"/>
      <c r="EVR114" s="81"/>
      <c r="EVS114" s="81"/>
      <c r="EVT114" s="81"/>
      <c r="EVU114" s="81"/>
      <c r="EVV114" s="81"/>
      <c r="EVW114" s="81"/>
      <c r="EVX114" s="81"/>
      <c r="EVY114" s="81"/>
      <c r="EVZ114" s="81"/>
      <c r="EWA114" s="81"/>
      <c r="EWB114" s="81"/>
      <c r="EWC114" s="81"/>
      <c r="EWD114" s="81"/>
      <c r="EWE114" s="81"/>
      <c r="EWF114" s="81"/>
      <c r="EWG114" s="81"/>
      <c r="EWH114" s="81"/>
      <c r="EWI114" s="81"/>
      <c r="EWJ114" s="81"/>
      <c r="EWK114" s="81"/>
      <c r="EWL114" s="81"/>
      <c r="EWM114" s="81"/>
      <c r="EWN114" s="81"/>
      <c r="EWO114" s="81"/>
      <c r="EWP114" s="81"/>
      <c r="EWQ114" s="81"/>
      <c r="EWR114" s="81"/>
      <c r="EWS114" s="81"/>
      <c r="EWT114" s="81"/>
      <c r="EWU114" s="81"/>
      <c r="EWV114" s="81"/>
      <c r="EWW114" s="81"/>
      <c r="EWX114" s="81"/>
      <c r="EWY114" s="81"/>
      <c r="EWZ114" s="81"/>
      <c r="EXA114" s="81"/>
      <c r="EXB114" s="81"/>
      <c r="EXC114" s="81"/>
      <c r="EXD114" s="81"/>
      <c r="EXE114" s="81"/>
      <c r="EXF114" s="81"/>
      <c r="EXG114" s="81"/>
      <c r="EXH114" s="81"/>
      <c r="EXI114" s="81"/>
      <c r="EXJ114" s="81"/>
      <c r="EXK114" s="81"/>
      <c r="EXL114" s="81"/>
      <c r="EXM114" s="81"/>
      <c r="EXN114" s="81"/>
      <c r="EXO114" s="81"/>
      <c r="EXP114" s="81"/>
      <c r="EXQ114" s="81"/>
      <c r="EXR114" s="81"/>
      <c r="EXS114" s="81"/>
      <c r="EXT114" s="81"/>
      <c r="EXU114" s="81"/>
      <c r="EXV114" s="81"/>
      <c r="EXW114" s="81"/>
      <c r="EXX114" s="81"/>
      <c r="EXY114" s="81"/>
      <c r="EXZ114" s="81"/>
      <c r="EYA114" s="81"/>
      <c r="EYB114" s="81"/>
      <c r="EYC114" s="81"/>
      <c r="EYD114" s="81"/>
      <c r="EYE114" s="81"/>
      <c r="EYF114" s="81"/>
      <c r="EYG114" s="81"/>
      <c r="EYH114" s="81"/>
      <c r="EYI114" s="81"/>
      <c r="EYJ114" s="81"/>
      <c r="EYK114" s="81"/>
      <c r="EYL114" s="81"/>
      <c r="EYM114" s="81"/>
      <c r="EYN114" s="81"/>
      <c r="EYO114" s="81"/>
      <c r="EYP114" s="81"/>
      <c r="EYQ114" s="81"/>
      <c r="EYR114" s="81"/>
      <c r="EYS114" s="81"/>
      <c r="EYT114" s="81"/>
      <c r="EYU114" s="81"/>
      <c r="EYV114" s="81"/>
      <c r="EYW114" s="81"/>
      <c r="EYX114" s="81"/>
      <c r="EYY114" s="81"/>
      <c r="EYZ114" s="81"/>
      <c r="EZA114" s="81"/>
      <c r="EZB114" s="81"/>
      <c r="EZC114" s="81"/>
      <c r="EZD114" s="81"/>
      <c r="EZE114" s="81"/>
      <c r="EZF114" s="81"/>
      <c r="EZG114" s="81"/>
      <c r="EZH114" s="81"/>
      <c r="EZI114" s="81"/>
      <c r="EZJ114" s="81"/>
      <c r="EZK114" s="81"/>
      <c r="EZL114" s="81"/>
      <c r="EZM114" s="81"/>
      <c r="EZN114" s="81"/>
      <c r="EZO114" s="81"/>
      <c r="EZP114" s="81"/>
      <c r="EZQ114" s="81"/>
      <c r="EZR114" s="81"/>
      <c r="EZS114" s="81"/>
      <c r="EZT114" s="81"/>
      <c r="EZU114" s="81"/>
      <c r="EZV114" s="81"/>
      <c r="EZW114" s="81"/>
      <c r="EZX114" s="81"/>
      <c r="EZY114" s="81"/>
      <c r="EZZ114" s="81"/>
      <c r="FAA114" s="81"/>
      <c r="FAB114" s="81"/>
      <c r="FAC114" s="81"/>
      <c r="FAD114" s="81"/>
      <c r="FAE114" s="81"/>
      <c r="FAF114" s="81"/>
      <c r="FAG114" s="81"/>
      <c r="FAH114" s="81"/>
      <c r="FAI114" s="81"/>
      <c r="FAJ114" s="81"/>
      <c r="FAK114" s="81"/>
      <c r="FAL114" s="81"/>
      <c r="FAM114" s="81"/>
      <c r="FAN114" s="81"/>
      <c r="FAO114" s="81"/>
      <c r="FAP114" s="81"/>
      <c r="FAQ114" s="81"/>
      <c r="FAR114" s="81"/>
      <c r="FAS114" s="81"/>
      <c r="FAT114" s="81"/>
      <c r="FAU114" s="81"/>
      <c r="FAV114" s="81"/>
      <c r="FAW114" s="81"/>
      <c r="FAX114" s="81"/>
      <c r="FAY114" s="81"/>
      <c r="FAZ114" s="81"/>
      <c r="FBA114" s="81"/>
      <c r="FBB114" s="81"/>
      <c r="FBC114" s="81"/>
      <c r="FBD114" s="81"/>
      <c r="FBE114" s="81"/>
      <c r="FBF114" s="81"/>
      <c r="FBG114" s="81"/>
      <c r="FBH114" s="81"/>
      <c r="FBI114" s="81"/>
      <c r="FBJ114" s="81"/>
      <c r="FBK114" s="81"/>
      <c r="FBL114" s="81"/>
      <c r="FBM114" s="81"/>
      <c r="FBN114" s="81"/>
      <c r="FBO114" s="81"/>
      <c r="FBP114" s="81"/>
      <c r="FBQ114" s="81"/>
      <c r="FBR114" s="81"/>
      <c r="FBS114" s="81"/>
      <c r="FBT114" s="81"/>
      <c r="FBU114" s="81"/>
      <c r="FBV114" s="81"/>
      <c r="FBW114" s="81"/>
      <c r="FBX114" s="81"/>
      <c r="FBY114" s="81"/>
      <c r="FBZ114" s="81"/>
      <c r="FCA114" s="81"/>
      <c r="FCB114" s="81"/>
      <c r="FCC114" s="81"/>
      <c r="FCD114" s="81"/>
      <c r="FCE114" s="81"/>
      <c r="FCF114" s="81"/>
      <c r="FCG114" s="81"/>
      <c r="FCH114" s="81"/>
      <c r="FCI114" s="81"/>
      <c r="FCJ114" s="81"/>
      <c r="FCK114" s="81"/>
      <c r="FCL114" s="81"/>
      <c r="FCM114" s="81"/>
      <c r="FCN114" s="81"/>
      <c r="FCO114" s="81"/>
      <c r="FCP114" s="81"/>
      <c r="FCQ114" s="81"/>
      <c r="FCR114" s="81"/>
      <c r="FCS114" s="81"/>
      <c r="FCT114" s="81"/>
      <c r="FCU114" s="81"/>
      <c r="FCV114" s="81"/>
      <c r="FCW114" s="81"/>
      <c r="FCX114" s="81"/>
      <c r="FCY114" s="81"/>
      <c r="FCZ114" s="81"/>
      <c r="FDA114" s="81"/>
      <c r="FDB114" s="81"/>
      <c r="FDC114" s="81"/>
      <c r="FDD114" s="81"/>
      <c r="FDE114" s="81"/>
      <c r="FDF114" s="81"/>
      <c r="FDG114" s="81"/>
      <c r="FDH114" s="81"/>
      <c r="FDI114" s="81"/>
      <c r="FDJ114" s="81"/>
      <c r="FDK114" s="81"/>
      <c r="FDL114" s="81"/>
      <c r="FDM114" s="81"/>
      <c r="FDN114" s="81"/>
      <c r="FDO114" s="81"/>
      <c r="FDP114" s="81"/>
      <c r="FDQ114" s="81"/>
      <c r="FDR114" s="81"/>
      <c r="FDS114" s="81"/>
      <c r="FDT114" s="81"/>
      <c r="FDU114" s="81"/>
      <c r="FDV114" s="81"/>
      <c r="FDW114" s="81"/>
      <c r="FDX114" s="81"/>
      <c r="FDY114" s="81"/>
      <c r="FDZ114" s="81"/>
      <c r="FEA114" s="81"/>
      <c r="FEB114" s="81"/>
      <c r="FEC114" s="81"/>
      <c r="FED114" s="81"/>
      <c r="FEE114" s="81"/>
      <c r="FEF114" s="81"/>
      <c r="FEG114" s="81"/>
      <c r="FEH114" s="81"/>
      <c r="FEI114" s="81"/>
      <c r="FEJ114" s="81"/>
      <c r="FEK114" s="81"/>
      <c r="FEL114" s="81"/>
      <c r="FEM114" s="81"/>
      <c r="FEN114" s="81"/>
      <c r="FEO114" s="81"/>
      <c r="FEP114" s="81"/>
      <c r="FEQ114" s="81"/>
      <c r="FER114" s="81"/>
      <c r="FES114" s="81"/>
      <c r="FET114" s="81"/>
      <c r="FEU114" s="81"/>
      <c r="FEV114" s="81"/>
      <c r="FEW114" s="81"/>
      <c r="FEX114" s="81"/>
      <c r="FEY114" s="81"/>
      <c r="FEZ114" s="81"/>
      <c r="FFA114" s="81"/>
      <c r="FFB114" s="81"/>
      <c r="FFC114" s="81"/>
      <c r="FFD114" s="81"/>
      <c r="FFE114" s="81"/>
      <c r="FFF114" s="81"/>
      <c r="FFG114" s="81"/>
      <c r="FFH114" s="81"/>
      <c r="FFI114" s="81"/>
      <c r="FFJ114" s="81"/>
      <c r="FFK114" s="81"/>
      <c r="FFL114" s="81"/>
      <c r="FFM114" s="81"/>
      <c r="FFN114" s="81"/>
      <c r="FFO114" s="81"/>
      <c r="FFP114" s="81"/>
      <c r="FFQ114" s="81"/>
      <c r="FFR114" s="81"/>
      <c r="FFS114" s="81"/>
      <c r="FFT114" s="81"/>
      <c r="FFU114" s="81"/>
      <c r="FFV114" s="81"/>
      <c r="FFW114" s="81"/>
      <c r="FFX114" s="81"/>
      <c r="FFY114" s="81"/>
      <c r="FFZ114" s="81"/>
      <c r="FGA114" s="81"/>
      <c r="FGB114" s="81"/>
      <c r="FGC114" s="81"/>
      <c r="FGD114" s="81"/>
      <c r="FGE114" s="81"/>
      <c r="FGF114" s="81"/>
      <c r="FGG114" s="81"/>
      <c r="FGH114" s="81"/>
      <c r="FGI114" s="81"/>
      <c r="FGJ114" s="81"/>
      <c r="FGK114" s="81"/>
      <c r="FGL114" s="81"/>
      <c r="FGM114" s="81"/>
      <c r="FGN114" s="81"/>
      <c r="FGO114" s="81"/>
      <c r="FGP114" s="81"/>
      <c r="FGQ114" s="81"/>
      <c r="FGR114" s="81"/>
      <c r="FGS114" s="81"/>
      <c r="FGT114" s="81"/>
      <c r="FGU114" s="81"/>
      <c r="FGV114" s="81"/>
      <c r="FGW114" s="81"/>
      <c r="FGX114" s="81"/>
      <c r="FGY114" s="81"/>
      <c r="FGZ114" s="81"/>
      <c r="FHA114" s="81"/>
      <c r="FHB114" s="81"/>
      <c r="FHC114" s="81"/>
      <c r="FHD114" s="81"/>
      <c r="FHE114" s="81"/>
      <c r="FHF114" s="81"/>
      <c r="FHG114" s="81"/>
      <c r="FHH114" s="81"/>
      <c r="FHI114" s="81"/>
      <c r="FHJ114" s="81"/>
      <c r="FHK114" s="81"/>
      <c r="FHL114" s="81"/>
      <c r="FHM114" s="81"/>
      <c r="FHN114" s="81"/>
      <c r="FHO114" s="81"/>
      <c r="FHP114" s="81"/>
      <c r="FHQ114" s="81"/>
      <c r="FHR114" s="81"/>
      <c r="FHS114" s="81"/>
      <c r="FHT114" s="81"/>
      <c r="FHU114" s="81"/>
      <c r="FHV114" s="81"/>
      <c r="FHW114" s="81"/>
      <c r="FHX114" s="81"/>
      <c r="FHY114" s="81"/>
      <c r="FHZ114" s="81"/>
      <c r="FIA114" s="81"/>
      <c r="FIB114" s="81"/>
      <c r="FIC114" s="81"/>
      <c r="FID114" s="81"/>
      <c r="FIE114" s="81"/>
      <c r="FIF114" s="81"/>
      <c r="FIG114" s="81"/>
      <c r="FIH114" s="81"/>
      <c r="FII114" s="81"/>
      <c r="FIJ114" s="81"/>
      <c r="FIK114" s="81"/>
      <c r="FIL114" s="81"/>
      <c r="FIM114" s="81"/>
      <c r="FIN114" s="81"/>
      <c r="FIO114" s="81"/>
      <c r="FIP114" s="81"/>
      <c r="FIQ114" s="81"/>
      <c r="FIR114" s="81"/>
      <c r="FIS114" s="81"/>
      <c r="FIT114" s="81"/>
      <c r="FIU114" s="81"/>
      <c r="FIV114" s="81"/>
      <c r="FIW114" s="81"/>
      <c r="FIX114" s="81"/>
      <c r="FIY114" s="81"/>
      <c r="FIZ114" s="81"/>
      <c r="FJA114" s="81"/>
      <c r="FJB114" s="81"/>
      <c r="FJC114" s="81"/>
      <c r="FJD114" s="81"/>
      <c r="FJE114" s="81"/>
      <c r="FJF114" s="81"/>
      <c r="FJG114" s="81"/>
      <c r="FJH114" s="81"/>
      <c r="FJI114" s="81"/>
      <c r="FJJ114" s="81"/>
      <c r="FJK114" s="81"/>
      <c r="FJL114" s="81"/>
      <c r="FJM114" s="81"/>
      <c r="FJN114" s="81"/>
      <c r="FJO114" s="81"/>
      <c r="FJP114" s="81"/>
      <c r="FJQ114" s="81"/>
      <c r="FJR114" s="81"/>
      <c r="FJS114" s="81"/>
      <c r="FJT114" s="81"/>
      <c r="FJU114" s="81"/>
      <c r="FJV114" s="81"/>
      <c r="FJW114" s="81"/>
      <c r="FJX114" s="81"/>
      <c r="FJY114" s="81"/>
      <c r="FJZ114" s="81"/>
      <c r="FKA114" s="81"/>
      <c r="FKB114" s="81"/>
      <c r="FKC114" s="81"/>
      <c r="FKD114" s="81"/>
      <c r="FKE114" s="81"/>
      <c r="FKF114" s="81"/>
      <c r="FKG114" s="81"/>
      <c r="FKH114" s="81"/>
      <c r="FKI114" s="81"/>
      <c r="FKJ114" s="81"/>
      <c r="FKK114" s="81"/>
      <c r="FKL114" s="81"/>
      <c r="FKM114" s="81"/>
      <c r="FKN114" s="81"/>
      <c r="FKO114" s="81"/>
      <c r="FKP114" s="81"/>
      <c r="FKQ114" s="81"/>
      <c r="FKR114" s="81"/>
      <c r="FKS114" s="81"/>
      <c r="FKT114" s="81"/>
      <c r="FKU114" s="81"/>
      <c r="FKV114" s="81"/>
      <c r="FKW114" s="81"/>
      <c r="FKX114" s="81"/>
      <c r="FKY114" s="81"/>
      <c r="FKZ114" s="81"/>
      <c r="FLA114" s="81"/>
      <c r="FLB114" s="81"/>
      <c r="FLC114" s="81"/>
      <c r="FLD114" s="81"/>
      <c r="FLE114" s="81"/>
      <c r="FLF114" s="81"/>
      <c r="FLG114" s="81"/>
      <c r="FLH114" s="81"/>
      <c r="FLI114" s="81"/>
      <c r="FLJ114" s="81"/>
      <c r="FLK114" s="81"/>
      <c r="FLL114" s="81"/>
      <c r="FLM114" s="81"/>
      <c r="FLN114" s="81"/>
      <c r="FLO114" s="81"/>
      <c r="FLP114" s="81"/>
      <c r="FLQ114" s="81"/>
      <c r="FLR114" s="81"/>
      <c r="FLS114" s="81"/>
      <c r="FLT114" s="81"/>
      <c r="FLU114" s="81"/>
      <c r="FLV114" s="81"/>
      <c r="FLW114" s="81"/>
      <c r="FLX114" s="81"/>
      <c r="FLY114" s="81"/>
      <c r="FLZ114" s="81"/>
      <c r="FMA114" s="81"/>
      <c r="FMB114" s="81"/>
      <c r="FMC114" s="81"/>
      <c r="FMD114" s="81"/>
      <c r="FME114" s="81"/>
      <c r="FMF114" s="81"/>
      <c r="FMG114" s="81"/>
      <c r="FMH114" s="81"/>
      <c r="FMI114" s="81"/>
      <c r="FMJ114" s="81"/>
      <c r="FMK114" s="81"/>
      <c r="FML114" s="81"/>
      <c r="FMM114" s="81"/>
      <c r="FMN114" s="81"/>
      <c r="FMO114" s="81"/>
      <c r="FMP114" s="81"/>
      <c r="FMQ114" s="81"/>
      <c r="FMR114" s="81"/>
      <c r="FMS114" s="81"/>
      <c r="FMT114" s="81"/>
      <c r="FMU114" s="81"/>
      <c r="FMV114" s="81"/>
      <c r="FMW114" s="81"/>
      <c r="FMX114" s="81"/>
      <c r="FMY114" s="81"/>
      <c r="FMZ114" s="81"/>
      <c r="FNA114" s="81"/>
      <c r="FNB114" s="81"/>
      <c r="FNC114" s="81"/>
      <c r="FND114" s="81"/>
      <c r="FNE114" s="81"/>
      <c r="FNF114" s="81"/>
      <c r="FNG114" s="81"/>
      <c r="FNH114" s="81"/>
      <c r="FNI114" s="81"/>
      <c r="FNJ114" s="81"/>
      <c r="FNK114" s="81"/>
      <c r="FNL114" s="81"/>
      <c r="FNM114" s="81"/>
      <c r="FNN114" s="81"/>
      <c r="FNO114" s="81"/>
      <c r="FNP114" s="81"/>
      <c r="FNQ114" s="81"/>
      <c r="FNR114" s="81"/>
      <c r="FNS114" s="81"/>
      <c r="FNT114" s="81"/>
      <c r="FNU114" s="81"/>
      <c r="FNV114" s="81"/>
      <c r="FNW114" s="81"/>
      <c r="FNX114" s="81"/>
      <c r="FNY114" s="81"/>
      <c r="FNZ114" s="81"/>
      <c r="FOA114" s="81"/>
      <c r="FOB114" s="81"/>
      <c r="FOC114" s="81"/>
      <c r="FOD114" s="81"/>
      <c r="FOE114" s="81"/>
      <c r="FOF114" s="81"/>
      <c r="FOG114" s="81"/>
      <c r="FOH114" s="81"/>
      <c r="FOI114" s="81"/>
      <c r="FOJ114" s="81"/>
      <c r="FOK114" s="81"/>
      <c r="FOL114" s="81"/>
      <c r="FOM114" s="81"/>
      <c r="FON114" s="81"/>
      <c r="FOO114" s="81"/>
      <c r="FOP114" s="81"/>
      <c r="FOQ114" s="81"/>
      <c r="FOR114" s="81"/>
      <c r="FOS114" s="81"/>
      <c r="FOT114" s="81"/>
      <c r="FOU114" s="81"/>
      <c r="FOV114" s="81"/>
      <c r="FOW114" s="81"/>
      <c r="FOX114" s="81"/>
      <c r="FOY114" s="81"/>
      <c r="FOZ114" s="81"/>
      <c r="FPA114" s="81"/>
      <c r="FPB114" s="81"/>
      <c r="FPC114" s="81"/>
      <c r="FPD114" s="81"/>
      <c r="FPE114" s="81"/>
      <c r="FPF114" s="81"/>
      <c r="FPG114" s="81"/>
      <c r="FPH114" s="81"/>
      <c r="FPI114" s="81"/>
      <c r="FPJ114" s="81"/>
      <c r="FPK114" s="81"/>
      <c r="FPL114" s="81"/>
      <c r="FPM114" s="81"/>
      <c r="FPN114" s="81"/>
      <c r="FPO114" s="81"/>
      <c r="FPP114" s="81"/>
      <c r="FPQ114" s="81"/>
      <c r="FPR114" s="81"/>
      <c r="FPS114" s="81"/>
      <c r="FPT114" s="81"/>
      <c r="FPU114" s="81"/>
      <c r="FPV114" s="81"/>
      <c r="FPW114" s="81"/>
      <c r="FPX114" s="81"/>
      <c r="FPY114" s="81"/>
      <c r="FPZ114" s="81"/>
      <c r="FQA114" s="81"/>
      <c r="FQB114" s="81"/>
      <c r="FQC114" s="81"/>
      <c r="FQD114" s="81"/>
      <c r="FQE114" s="81"/>
      <c r="FQF114" s="81"/>
      <c r="FQG114" s="81"/>
      <c r="FQH114" s="81"/>
      <c r="FQI114" s="81"/>
      <c r="FQJ114" s="81"/>
      <c r="FQK114" s="81"/>
      <c r="FQL114" s="81"/>
      <c r="FQM114" s="81"/>
      <c r="FQN114" s="81"/>
      <c r="FQO114" s="81"/>
      <c r="FQP114" s="81"/>
      <c r="FQQ114" s="81"/>
      <c r="FQR114" s="81"/>
      <c r="FQS114" s="81"/>
      <c r="FQT114" s="81"/>
      <c r="FQU114" s="81"/>
      <c r="FQV114" s="81"/>
      <c r="FQW114" s="81"/>
      <c r="FQX114" s="81"/>
      <c r="FQY114" s="81"/>
      <c r="FQZ114" s="81"/>
      <c r="FRA114" s="81"/>
      <c r="FRB114" s="81"/>
      <c r="FRC114" s="81"/>
      <c r="FRD114" s="81"/>
      <c r="FRE114" s="81"/>
      <c r="FRF114" s="81"/>
      <c r="FRG114" s="81"/>
      <c r="FRH114" s="81"/>
      <c r="FRI114" s="81"/>
      <c r="FRJ114" s="81"/>
      <c r="FRK114" s="81"/>
      <c r="FRL114" s="81"/>
      <c r="FRM114" s="81"/>
      <c r="FRN114" s="81"/>
      <c r="FRO114" s="81"/>
      <c r="FRP114" s="81"/>
      <c r="FRQ114" s="81"/>
      <c r="FRR114" s="81"/>
      <c r="FRS114" s="81"/>
      <c r="FRT114" s="81"/>
      <c r="FRU114" s="81"/>
      <c r="FRV114" s="81"/>
      <c r="FRW114" s="81"/>
      <c r="FRX114" s="81"/>
      <c r="FRY114" s="81"/>
      <c r="FRZ114" s="81"/>
      <c r="FSA114" s="81"/>
      <c r="FSB114" s="81"/>
      <c r="FSC114" s="81"/>
      <c r="FSD114" s="81"/>
      <c r="FSE114" s="81"/>
      <c r="FSF114" s="81"/>
      <c r="FSG114" s="81"/>
      <c r="FSH114" s="81"/>
      <c r="FSI114" s="81"/>
      <c r="FSJ114" s="81"/>
      <c r="FSK114" s="81"/>
      <c r="FSL114" s="81"/>
      <c r="FSM114" s="81"/>
      <c r="FSN114" s="81"/>
      <c r="FSO114" s="81"/>
      <c r="FSP114" s="81"/>
      <c r="FSQ114" s="81"/>
      <c r="FSR114" s="81"/>
      <c r="FSS114" s="81"/>
      <c r="FST114" s="81"/>
      <c r="FSU114" s="81"/>
      <c r="FSV114" s="81"/>
      <c r="FSW114" s="81"/>
      <c r="FSX114" s="81"/>
      <c r="FSY114" s="81"/>
      <c r="FSZ114" s="81"/>
      <c r="FTA114" s="81"/>
      <c r="FTB114" s="81"/>
      <c r="FTC114" s="81"/>
      <c r="FTD114" s="81"/>
      <c r="FTE114" s="81"/>
      <c r="FTF114" s="81"/>
      <c r="FTG114" s="81"/>
      <c r="FTH114" s="81"/>
      <c r="FTI114" s="81"/>
      <c r="FTJ114" s="81"/>
      <c r="FTK114" s="81"/>
      <c r="FTL114" s="81"/>
      <c r="FTM114" s="81"/>
      <c r="FTN114" s="81"/>
      <c r="FTO114" s="81"/>
      <c r="FTP114" s="81"/>
      <c r="FTQ114" s="81"/>
      <c r="FTR114" s="81"/>
      <c r="FTS114" s="81"/>
      <c r="FTT114" s="81"/>
      <c r="FTU114" s="81"/>
      <c r="FTV114" s="81"/>
      <c r="FTW114" s="81"/>
      <c r="FTX114" s="81"/>
      <c r="FTY114" s="81"/>
      <c r="FTZ114" s="81"/>
      <c r="FUA114" s="81"/>
      <c r="FUB114" s="81"/>
      <c r="FUC114" s="81"/>
      <c r="FUD114" s="81"/>
      <c r="FUE114" s="81"/>
      <c r="FUF114" s="81"/>
      <c r="FUG114" s="81"/>
      <c r="FUH114" s="81"/>
      <c r="FUI114" s="81"/>
      <c r="FUJ114" s="81"/>
      <c r="FUK114" s="81"/>
      <c r="FUL114" s="81"/>
      <c r="FUM114" s="81"/>
      <c r="FUN114" s="81"/>
      <c r="FUO114" s="81"/>
      <c r="FUP114" s="81"/>
      <c r="FUQ114" s="81"/>
      <c r="FUR114" s="81"/>
      <c r="FUS114" s="81"/>
      <c r="FUT114" s="81"/>
      <c r="FUU114" s="81"/>
      <c r="FUV114" s="81"/>
      <c r="FUW114" s="81"/>
      <c r="FUX114" s="81"/>
      <c r="FUY114" s="81"/>
      <c r="FUZ114" s="81"/>
      <c r="FVA114" s="81"/>
      <c r="FVB114" s="81"/>
      <c r="FVC114" s="81"/>
      <c r="FVD114" s="81"/>
      <c r="FVE114" s="81"/>
      <c r="FVF114" s="81"/>
      <c r="FVG114" s="81"/>
      <c r="FVH114" s="81"/>
      <c r="FVI114" s="81"/>
      <c r="FVJ114" s="81"/>
      <c r="FVK114" s="81"/>
      <c r="FVL114" s="81"/>
      <c r="FVM114" s="81"/>
      <c r="FVN114" s="81"/>
      <c r="FVO114" s="81"/>
      <c r="FVP114" s="81"/>
      <c r="FVQ114" s="81"/>
      <c r="FVR114" s="81"/>
      <c r="FVS114" s="81"/>
      <c r="FVT114" s="81"/>
      <c r="FVU114" s="81"/>
      <c r="FVV114" s="81"/>
      <c r="FVW114" s="81"/>
      <c r="FVX114" s="81"/>
      <c r="FVY114" s="81"/>
      <c r="FVZ114" s="81"/>
      <c r="FWA114" s="81"/>
      <c r="FWB114" s="81"/>
      <c r="FWC114" s="81"/>
      <c r="FWD114" s="81"/>
      <c r="FWE114" s="81"/>
      <c r="FWF114" s="81"/>
      <c r="FWG114" s="81"/>
      <c r="FWH114" s="81"/>
      <c r="FWI114" s="81"/>
      <c r="FWJ114" s="81"/>
      <c r="FWK114" s="81"/>
      <c r="FWL114" s="81"/>
      <c r="FWM114" s="81"/>
      <c r="FWN114" s="81"/>
      <c r="FWO114" s="81"/>
      <c r="FWP114" s="81"/>
      <c r="FWQ114" s="81"/>
      <c r="FWR114" s="81"/>
      <c r="FWS114" s="81"/>
      <c r="FWT114" s="81"/>
      <c r="FWU114" s="81"/>
      <c r="FWV114" s="81"/>
      <c r="FWW114" s="81"/>
      <c r="FWX114" s="81"/>
      <c r="FWY114" s="81"/>
      <c r="FWZ114" s="81"/>
      <c r="FXA114" s="81"/>
      <c r="FXB114" s="81"/>
      <c r="FXC114" s="81"/>
      <c r="FXD114" s="81"/>
      <c r="FXE114" s="81"/>
      <c r="FXF114" s="81"/>
      <c r="FXG114" s="81"/>
      <c r="FXH114" s="81"/>
      <c r="FXI114" s="81"/>
      <c r="FXJ114" s="81"/>
      <c r="FXK114" s="81"/>
      <c r="FXL114" s="81"/>
      <c r="FXM114" s="81"/>
      <c r="FXN114" s="81"/>
      <c r="FXO114" s="81"/>
      <c r="FXP114" s="81"/>
      <c r="FXQ114" s="81"/>
      <c r="FXR114" s="81"/>
      <c r="FXS114" s="81"/>
      <c r="FXT114" s="81"/>
      <c r="FXU114" s="81"/>
      <c r="FXV114" s="81"/>
      <c r="FXW114" s="81"/>
      <c r="FXX114" s="81"/>
      <c r="FXY114" s="81"/>
      <c r="FXZ114" s="81"/>
      <c r="FYA114" s="81"/>
      <c r="FYB114" s="81"/>
      <c r="FYC114" s="81"/>
      <c r="FYD114" s="81"/>
      <c r="FYE114" s="81"/>
      <c r="FYF114" s="81"/>
      <c r="FYG114" s="81"/>
      <c r="FYH114" s="81"/>
      <c r="FYI114" s="81"/>
      <c r="FYJ114" s="81"/>
      <c r="FYK114" s="81"/>
      <c r="FYL114" s="81"/>
      <c r="FYM114" s="81"/>
      <c r="FYN114" s="81"/>
      <c r="FYO114" s="81"/>
      <c r="FYP114" s="81"/>
      <c r="FYQ114" s="81"/>
      <c r="FYR114" s="81"/>
      <c r="FYS114" s="81"/>
      <c r="FYT114" s="81"/>
      <c r="FYU114" s="81"/>
      <c r="FYV114" s="81"/>
      <c r="FYW114" s="81"/>
      <c r="FYX114" s="81"/>
      <c r="FYY114" s="81"/>
      <c r="FYZ114" s="81"/>
      <c r="FZA114" s="81"/>
      <c r="FZB114" s="81"/>
      <c r="FZC114" s="81"/>
      <c r="FZD114" s="81"/>
      <c r="FZE114" s="81"/>
      <c r="FZF114" s="81"/>
      <c r="FZG114" s="81"/>
      <c r="FZH114" s="81"/>
      <c r="FZI114" s="81"/>
      <c r="FZJ114" s="81"/>
      <c r="FZK114" s="81"/>
      <c r="FZL114" s="81"/>
      <c r="FZM114" s="81"/>
      <c r="FZN114" s="81"/>
      <c r="FZO114" s="81"/>
      <c r="FZP114" s="81"/>
      <c r="FZQ114" s="81"/>
      <c r="FZR114" s="81"/>
      <c r="FZS114" s="81"/>
      <c r="FZT114" s="81"/>
      <c r="FZU114" s="81"/>
      <c r="FZV114" s="81"/>
      <c r="FZW114" s="81"/>
      <c r="FZX114" s="81"/>
      <c r="FZY114" s="81"/>
      <c r="FZZ114" s="81"/>
      <c r="GAA114" s="81"/>
      <c r="GAB114" s="81"/>
      <c r="GAC114" s="81"/>
      <c r="GAD114" s="81"/>
      <c r="GAE114" s="81"/>
      <c r="GAF114" s="81"/>
      <c r="GAG114" s="81"/>
      <c r="GAH114" s="81"/>
      <c r="GAI114" s="81"/>
      <c r="GAJ114" s="81"/>
      <c r="GAK114" s="81"/>
      <c r="GAL114" s="81"/>
      <c r="GAM114" s="81"/>
      <c r="GAN114" s="81"/>
      <c r="GAO114" s="81"/>
      <c r="GAP114" s="81"/>
      <c r="GAQ114" s="81"/>
      <c r="GAR114" s="81"/>
      <c r="GAS114" s="81"/>
      <c r="GAT114" s="81"/>
      <c r="GAU114" s="81"/>
      <c r="GAV114" s="81"/>
      <c r="GAW114" s="81"/>
      <c r="GAX114" s="81"/>
      <c r="GAY114" s="81"/>
      <c r="GAZ114" s="81"/>
      <c r="GBA114" s="81"/>
      <c r="GBB114" s="81"/>
      <c r="GBC114" s="81"/>
      <c r="GBD114" s="81"/>
      <c r="GBE114" s="81"/>
      <c r="GBF114" s="81"/>
      <c r="GBG114" s="81"/>
      <c r="GBH114" s="81"/>
      <c r="GBI114" s="81"/>
      <c r="GBJ114" s="81"/>
      <c r="GBK114" s="81"/>
      <c r="GBL114" s="81"/>
      <c r="GBM114" s="81"/>
      <c r="GBN114" s="81"/>
      <c r="GBO114" s="81"/>
      <c r="GBP114" s="81"/>
      <c r="GBQ114" s="81"/>
      <c r="GBR114" s="81"/>
      <c r="GBS114" s="81"/>
      <c r="GBT114" s="81"/>
      <c r="GBU114" s="81"/>
      <c r="GBV114" s="81"/>
      <c r="GBW114" s="81"/>
      <c r="GBX114" s="81"/>
      <c r="GBY114" s="81"/>
      <c r="GBZ114" s="81"/>
      <c r="GCA114" s="81"/>
      <c r="GCB114" s="81"/>
      <c r="GCC114" s="81"/>
      <c r="GCD114" s="81"/>
      <c r="GCE114" s="81"/>
      <c r="GCF114" s="81"/>
      <c r="GCG114" s="81"/>
      <c r="GCH114" s="81"/>
      <c r="GCI114" s="81"/>
      <c r="GCJ114" s="81"/>
      <c r="GCK114" s="81"/>
      <c r="GCL114" s="81"/>
      <c r="GCM114" s="81"/>
      <c r="GCN114" s="81"/>
      <c r="GCO114" s="81"/>
      <c r="GCP114" s="81"/>
      <c r="GCQ114" s="81"/>
      <c r="GCR114" s="81"/>
      <c r="GCS114" s="81"/>
      <c r="GCT114" s="81"/>
      <c r="GCU114" s="81"/>
      <c r="GCV114" s="81"/>
      <c r="GCW114" s="81"/>
      <c r="GCX114" s="81"/>
      <c r="GCY114" s="81"/>
      <c r="GCZ114" s="81"/>
      <c r="GDA114" s="81"/>
      <c r="GDB114" s="81"/>
      <c r="GDC114" s="81"/>
      <c r="GDD114" s="81"/>
      <c r="GDE114" s="81"/>
      <c r="GDF114" s="81"/>
      <c r="GDG114" s="81"/>
      <c r="GDH114" s="81"/>
      <c r="GDI114" s="81"/>
      <c r="GDJ114" s="81"/>
      <c r="GDK114" s="81"/>
      <c r="GDL114" s="81"/>
      <c r="GDM114" s="81"/>
      <c r="GDN114" s="81"/>
      <c r="GDO114" s="81"/>
      <c r="GDP114" s="81"/>
      <c r="GDQ114" s="81"/>
      <c r="GDR114" s="81"/>
      <c r="GDS114" s="81"/>
      <c r="GDT114" s="81"/>
      <c r="GDU114" s="81"/>
      <c r="GDV114" s="81"/>
      <c r="GDW114" s="81"/>
      <c r="GDX114" s="81"/>
      <c r="GDY114" s="81"/>
      <c r="GDZ114" s="81"/>
      <c r="GEA114" s="81"/>
      <c r="GEB114" s="81"/>
      <c r="GEC114" s="81"/>
      <c r="GED114" s="81"/>
      <c r="GEE114" s="81"/>
      <c r="GEF114" s="81"/>
      <c r="GEG114" s="81"/>
      <c r="GEH114" s="81"/>
      <c r="GEI114" s="81"/>
      <c r="GEJ114" s="81"/>
      <c r="GEK114" s="81"/>
      <c r="GEL114" s="81"/>
      <c r="GEM114" s="81"/>
      <c r="GEN114" s="81"/>
      <c r="GEO114" s="81"/>
      <c r="GEP114" s="81"/>
      <c r="GEQ114" s="81"/>
      <c r="GER114" s="81"/>
      <c r="GES114" s="81"/>
      <c r="GET114" s="81"/>
      <c r="GEU114" s="81"/>
      <c r="GEV114" s="81"/>
      <c r="GEW114" s="81"/>
      <c r="GEX114" s="81"/>
      <c r="GEY114" s="81"/>
      <c r="GEZ114" s="81"/>
      <c r="GFA114" s="81"/>
      <c r="GFB114" s="81"/>
      <c r="GFC114" s="81"/>
      <c r="GFD114" s="81"/>
      <c r="GFE114" s="81"/>
      <c r="GFF114" s="81"/>
      <c r="GFG114" s="81"/>
      <c r="GFH114" s="81"/>
      <c r="GFI114" s="81"/>
      <c r="GFJ114" s="81"/>
      <c r="GFK114" s="81"/>
      <c r="GFL114" s="81"/>
      <c r="GFM114" s="81"/>
      <c r="GFN114" s="81"/>
      <c r="GFO114" s="81"/>
      <c r="GFP114" s="81"/>
      <c r="GFQ114" s="81"/>
      <c r="GFR114" s="81"/>
      <c r="GFS114" s="81"/>
      <c r="GFT114" s="81"/>
      <c r="GFU114" s="81"/>
      <c r="GFV114" s="81"/>
      <c r="GFW114" s="81"/>
      <c r="GFX114" s="81"/>
      <c r="GFY114" s="81"/>
      <c r="GFZ114" s="81"/>
      <c r="GGA114" s="81"/>
      <c r="GGB114" s="81"/>
      <c r="GGC114" s="81"/>
      <c r="GGD114" s="81"/>
      <c r="GGE114" s="81"/>
      <c r="GGF114" s="81"/>
      <c r="GGG114" s="81"/>
      <c r="GGH114" s="81"/>
      <c r="GGI114" s="81"/>
      <c r="GGJ114" s="81"/>
      <c r="GGK114" s="81"/>
      <c r="GGL114" s="81"/>
      <c r="GGM114" s="81"/>
      <c r="GGN114" s="81"/>
      <c r="GGO114" s="81"/>
      <c r="GGP114" s="81"/>
      <c r="GGQ114" s="81"/>
      <c r="GGR114" s="81"/>
      <c r="GGS114" s="81"/>
      <c r="GGT114" s="81"/>
      <c r="GGU114" s="81"/>
      <c r="GGV114" s="81"/>
      <c r="GGW114" s="81"/>
      <c r="GGX114" s="81"/>
      <c r="GGY114" s="81"/>
      <c r="GGZ114" s="81"/>
      <c r="GHA114" s="81"/>
      <c r="GHB114" s="81"/>
      <c r="GHC114" s="81"/>
      <c r="GHD114" s="81"/>
      <c r="GHE114" s="81"/>
      <c r="GHF114" s="81"/>
      <c r="GHG114" s="81"/>
      <c r="GHH114" s="81"/>
      <c r="GHI114" s="81"/>
      <c r="GHJ114" s="81"/>
      <c r="GHK114" s="81"/>
      <c r="GHL114" s="81"/>
      <c r="GHM114" s="81"/>
      <c r="GHN114" s="81"/>
      <c r="GHO114" s="81"/>
      <c r="GHP114" s="81"/>
      <c r="GHQ114" s="81"/>
      <c r="GHR114" s="81"/>
      <c r="GHS114" s="81"/>
      <c r="GHT114" s="81"/>
      <c r="GHU114" s="81"/>
      <c r="GHV114" s="81"/>
      <c r="GHW114" s="81"/>
      <c r="GHX114" s="81"/>
      <c r="GHY114" s="81"/>
      <c r="GHZ114" s="81"/>
      <c r="GIA114" s="81"/>
      <c r="GIB114" s="81"/>
      <c r="GIC114" s="81"/>
      <c r="GID114" s="81"/>
      <c r="GIE114" s="81"/>
      <c r="GIF114" s="81"/>
      <c r="GIG114" s="81"/>
      <c r="GIH114" s="81"/>
      <c r="GII114" s="81"/>
      <c r="GIJ114" s="81"/>
      <c r="GIK114" s="81"/>
      <c r="GIL114" s="81"/>
      <c r="GIM114" s="81"/>
      <c r="GIN114" s="81"/>
      <c r="GIO114" s="81"/>
      <c r="GIP114" s="81"/>
      <c r="GIQ114" s="81"/>
      <c r="GIR114" s="81"/>
      <c r="GIS114" s="81"/>
      <c r="GIT114" s="81"/>
      <c r="GIU114" s="81"/>
      <c r="GIV114" s="81"/>
      <c r="GIW114" s="81"/>
      <c r="GIX114" s="81"/>
      <c r="GIY114" s="81"/>
      <c r="GIZ114" s="81"/>
      <c r="GJA114" s="81"/>
      <c r="GJB114" s="81"/>
      <c r="GJC114" s="81"/>
      <c r="GJD114" s="81"/>
      <c r="GJE114" s="81"/>
      <c r="GJF114" s="81"/>
      <c r="GJG114" s="81"/>
      <c r="GJH114" s="81"/>
      <c r="GJI114" s="81"/>
      <c r="GJJ114" s="81"/>
      <c r="GJK114" s="81"/>
      <c r="GJL114" s="81"/>
      <c r="GJM114" s="81"/>
      <c r="GJN114" s="81"/>
      <c r="GJO114" s="81"/>
      <c r="GJP114" s="81"/>
      <c r="GJQ114" s="81"/>
      <c r="GJR114" s="81"/>
      <c r="GJS114" s="81"/>
      <c r="GJT114" s="81"/>
      <c r="GJU114" s="81"/>
      <c r="GJV114" s="81"/>
      <c r="GJW114" s="81"/>
      <c r="GJX114" s="81"/>
      <c r="GJY114" s="81"/>
      <c r="GJZ114" s="81"/>
      <c r="GKA114" s="81"/>
      <c r="GKB114" s="81"/>
      <c r="GKC114" s="81"/>
      <c r="GKD114" s="81"/>
      <c r="GKE114" s="81"/>
      <c r="GKF114" s="81"/>
      <c r="GKG114" s="81"/>
      <c r="GKH114" s="81"/>
      <c r="GKI114" s="81"/>
      <c r="GKJ114" s="81"/>
      <c r="GKK114" s="81"/>
      <c r="GKL114" s="81"/>
      <c r="GKM114" s="81"/>
      <c r="GKN114" s="81"/>
      <c r="GKO114" s="81"/>
      <c r="GKP114" s="81"/>
      <c r="GKQ114" s="81"/>
      <c r="GKR114" s="81"/>
      <c r="GKS114" s="81"/>
      <c r="GKT114" s="81"/>
      <c r="GKU114" s="81"/>
      <c r="GKV114" s="81"/>
      <c r="GKW114" s="81"/>
      <c r="GKX114" s="81"/>
      <c r="GKY114" s="81"/>
      <c r="GKZ114" s="81"/>
      <c r="GLA114" s="81"/>
      <c r="GLB114" s="81"/>
      <c r="GLC114" s="81"/>
      <c r="GLD114" s="81"/>
      <c r="GLE114" s="81"/>
      <c r="GLF114" s="81"/>
      <c r="GLG114" s="81"/>
      <c r="GLH114" s="81"/>
      <c r="GLI114" s="81"/>
      <c r="GLJ114" s="81"/>
      <c r="GLK114" s="81"/>
      <c r="GLL114" s="81"/>
      <c r="GLM114" s="81"/>
      <c r="GLN114" s="81"/>
      <c r="GLO114" s="81"/>
      <c r="GLP114" s="81"/>
      <c r="GLQ114" s="81"/>
      <c r="GLR114" s="81"/>
      <c r="GLS114" s="81"/>
      <c r="GLT114" s="81"/>
      <c r="GLU114" s="81"/>
      <c r="GLV114" s="81"/>
      <c r="GLW114" s="81"/>
      <c r="GLX114" s="81"/>
      <c r="GLY114" s="81"/>
      <c r="GLZ114" s="81"/>
      <c r="GMA114" s="81"/>
      <c r="GMB114" s="81"/>
      <c r="GMC114" s="81"/>
      <c r="GMD114" s="81"/>
      <c r="GME114" s="81"/>
      <c r="GMF114" s="81"/>
      <c r="GMG114" s="81"/>
      <c r="GMH114" s="81"/>
      <c r="GMI114" s="81"/>
      <c r="GMJ114" s="81"/>
      <c r="GMK114" s="81"/>
      <c r="GML114" s="81"/>
      <c r="GMM114" s="81"/>
      <c r="GMN114" s="81"/>
      <c r="GMO114" s="81"/>
      <c r="GMP114" s="81"/>
      <c r="GMQ114" s="81"/>
      <c r="GMR114" s="81"/>
      <c r="GMS114" s="81"/>
      <c r="GMT114" s="81"/>
      <c r="GMU114" s="81"/>
      <c r="GMV114" s="81"/>
      <c r="GMW114" s="81"/>
      <c r="GMX114" s="81"/>
      <c r="GMY114" s="81"/>
      <c r="GMZ114" s="81"/>
      <c r="GNA114" s="81"/>
      <c r="GNB114" s="81"/>
      <c r="GNC114" s="81"/>
      <c r="GND114" s="81"/>
      <c r="GNE114" s="81"/>
      <c r="GNF114" s="81"/>
      <c r="GNG114" s="81"/>
      <c r="GNH114" s="81"/>
      <c r="GNI114" s="81"/>
      <c r="GNJ114" s="81"/>
      <c r="GNK114" s="81"/>
      <c r="GNL114" s="81"/>
      <c r="GNM114" s="81"/>
      <c r="GNN114" s="81"/>
      <c r="GNO114" s="81"/>
      <c r="GNP114" s="81"/>
      <c r="GNQ114" s="81"/>
      <c r="GNR114" s="81"/>
      <c r="GNS114" s="81"/>
      <c r="GNT114" s="81"/>
      <c r="GNU114" s="81"/>
      <c r="GNV114" s="81"/>
      <c r="GNW114" s="81"/>
      <c r="GNX114" s="81"/>
      <c r="GNY114" s="81"/>
      <c r="GNZ114" s="81"/>
      <c r="GOA114" s="81"/>
      <c r="GOB114" s="81"/>
      <c r="GOC114" s="81"/>
      <c r="GOD114" s="81"/>
      <c r="GOE114" s="81"/>
      <c r="GOF114" s="81"/>
      <c r="GOG114" s="81"/>
      <c r="GOH114" s="81"/>
      <c r="GOI114" s="81"/>
      <c r="GOJ114" s="81"/>
      <c r="GOK114" s="81"/>
      <c r="GOL114" s="81"/>
      <c r="GOM114" s="81"/>
      <c r="GON114" s="81"/>
      <c r="GOO114" s="81"/>
      <c r="GOP114" s="81"/>
      <c r="GOQ114" s="81"/>
      <c r="GOR114" s="81"/>
      <c r="GOS114" s="81"/>
      <c r="GOT114" s="81"/>
      <c r="GOU114" s="81"/>
      <c r="GOV114" s="81"/>
      <c r="GOW114" s="81"/>
      <c r="GOX114" s="81"/>
      <c r="GOY114" s="81"/>
      <c r="GOZ114" s="81"/>
      <c r="GPA114" s="81"/>
      <c r="GPB114" s="81"/>
      <c r="GPC114" s="81"/>
      <c r="GPD114" s="81"/>
      <c r="GPE114" s="81"/>
      <c r="GPF114" s="81"/>
      <c r="GPG114" s="81"/>
      <c r="GPH114" s="81"/>
      <c r="GPI114" s="81"/>
      <c r="GPJ114" s="81"/>
      <c r="GPK114" s="81"/>
      <c r="GPL114" s="81"/>
      <c r="GPM114" s="81"/>
      <c r="GPN114" s="81"/>
      <c r="GPO114" s="81"/>
      <c r="GPP114" s="81"/>
      <c r="GPQ114" s="81"/>
      <c r="GPR114" s="81"/>
      <c r="GPS114" s="81"/>
      <c r="GPT114" s="81"/>
      <c r="GPU114" s="81"/>
      <c r="GPV114" s="81"/>
      <c r="GPW114" s="81"/>
      <c r="GPX114" s="81"/>
      <c r="GPY114" s="81"/>
      <c r="GPZ114" s="81"/>
      <c r="GQA114" s="81"/>
      <c r="GQB114" s="81"/>
      <c r="GQC114" s="81"/>
      <c r="GQD114" s="81"/>
      <c r="GQE114" s="81"/>
      <c r="GQF114" s="81"/>
      <c r="GQG114" s="81"/>
      <c r="GQH114" s="81"/>
      <c r="GQI114" s="81"/>
      <c r="GQJ114" s="81"/>
      <c r="GQK114" s="81"/>
      <c r="GQL114" s="81"/>
      <c r="GQM114" s="81"/>
      <c r="GQN114" s="81"/>
      <c r="GQO114" s="81"/>
      <c r="GQP114" s="81"/>
      <c r="GQQ114" s="81"/>
      <c r="GQR114" s="81"/>
      <c r="GQS114" s="81"/>
      <c r="GQT114" s="81"/>
      <c r="GQU114" s="81"/>
      <c r="GQV114" s="81"/>
      <c r="GQW114" s="81"/>
      <c r="GQX114" s="81"/>
      <c r="GQY114" s="81"/>
      <c r="GQZ114" s="81"/>
      <c r="GRA114" s="81"/>
      <c r="GRB114" s="81"/>
      <c r="GRC114" s="81"/>
      <c r="GRD114" s="81"/>
      <c r="GRE114" s="81"/>
      <c r="GRF114" s="81"/>
      <c r="GRG114" s="81"/>
      <c r="GRH114" s="81"/>
      <c r="GRI114" s="81"/>
      <c r="GRJ114" s="81"/>
      <c r="GRK114" s="81"/>
      <c r="GRL114" s="81"/>
      <c r="GRM114" s="81"/>
      <c r="GRN114" s="81"/>
      <c r="GRO114" s="81"/>
      <c r="GRP114" s="81"/>
      <c r="GRQ114" s="81"/>
      <c r="GRR114" s="81"/>
      <c r="GRS114" s="81"/>
      <c r="GRT114" s="81"/>
      <c r="GRU114" s="81"/>
      <c r="GRV114" s="81"/>
      <c r="GRW114" s="81"/>
      <c r="GRX114" s="81"/>
      <c r="GRY114" s="81"/>
      <c r="GRZ114" s="81"/>
      <c r="GSA114" s="81"/>
      <c r="GSB114" s="81"/>
      <c r="GSC114" s="81"/>
      <c r="GSD114" s="81"/>
      <c r="GSE114" s="81"/>
      <c r="GSF114" s="81"/>
      <c r="GSG114" s="81"/>
      <c r="GSH114" s="81"/>
      <c r="GSI114" s="81"/>
      <c r="GSJ114" s="81"/>
      <c r="GSK114" s="81"/>
      <c r="GSL114" s="81"/>
      <c r="GSM114" s="81"/>
      <c r="GSN114" s="81"/>
      <c r="GSO114" s="81"/>
      <c r="GSP114" s="81"/>
      <c r="GSQ114" s="81"/>
      <c r="GSR114" s="81"/>
      <c r="GSS114" s="81"/>
      <c r="GST114" s="81"/>
      <c r="GSU114" s="81"/>
      <c r="GSV114" s="81"/>
      <c r="GSW114" s="81"/>
      <c r="GSX114" s="81"/>
      <c r="GSY114" s="81"/>
      <c r="GSZ114" s="81"/>
      <c r="GTA114" s="81"/>
      <c r="GTB114" s="81"/>
      <c r="GTC114" s="81"/>
      <c r="GTD114" s="81"/>
      <c r="GTE114" s="81"/>
      <c r="GTF114" s="81"/>
      <c r="GTG114" s="81"/>
      <c r="GTH114" s="81"/>
      <c r="GTI114" s="81"/>
      <c r="GTJ114" s="81"/>
      <c r="GTK114" s="81"/>
      <c r="GTL114" s="81"/>
      <c r="GTM114" s="81"/>
      <c r="GTN114" s="81"/>
      <c r="GTO114" s="81"/>
      <c r="GTP114" s="81"/>
      <c r="GTQ114" s="81"/>
      <c r="GTR114" s="81"/>
      <c r="GTS114" s="81"/>
      <c r="GTT114" s="81"/>
      <c r="GTU114" s="81"/>
      <c r="GTV114" s="81"/>
      <c r="GTW114" s="81"/>
      <c r="GTX114" s="81"/>
      <c r="GTY114" s="81"/>
      <c r="GTZ114" s="81"/>
      <c r="GUA114" s="81"/>
      <c r="GUB114" s="81"/>
      <c r="GUC114" s="81"/>
      <c r="GUD114" s="81"/>
      <c r="GUE114" s="81"/>
      <c r="GUF114" s="81"/>
      <c r="GUG114" s="81"/>
      <c r="GUH114" s="81"/>
      <c r="GUI114" s="81"/>
      <c r="GUJ114" s="81"/>
      <c r="GUK114" s="81"/>
      <c r="GUL114" s="81"/>
      <c r="GUM114" s="81"/>
      <c r="GUN114" s="81"/>
      <c r="GUO114" s="81"/>
      <c r="GUP114" s="81"/>
      <c r="GUQ114" s="81"/>
      <c r="GUR114" s="81"/>
      <c r="GUS114" s="81"/>
      <c r="GUT114" s="81"/>
      <c r="GUU114" s="81"/>
      <c r="GUV114" s="81"/>
      <c r="GUW114" s="81"/>
      <c r="GUX114" s="81"/>
      <c r="GUY114" s="81"/>
      <c r="GUZ114" s="81"/>
      <c r="GVA114" s="81"/>
      <c r="GVB114" s="81"/>
      <c r="GVC114" s="81"/>
      <c r="GVD114" s="81"/>
      <c r="GVE114" s="81"/>
      <c r="GVF114" s="81"/>
      <c r="GVG114" s="81"/>
      <c r="GVH114" s="81"/>
      <c r="GVI114" s="81"/>
      <c r="GVJ114" s="81"/>
      <c r="GVK114" s="81"/>
      <c r="GVL114" s="81"/>
      <c r="GVM114" s="81"/>
      <c r="GVN114" s="81"/>
      <c r="GVO114" s="81"/>
      <c r="GVP114" s="81"/>
      <c r="GVQ114" s="81"/>
      <c r="GVR114" s="81"/>
      <c r="GVS114" s="81"/>
      <c r="GVT114" s="81"/>
      <c r="GVU114" s="81"/>
      <c r="GVV114" s="81"/>
      <c r="GVW114" s="81"/>
      <c r="GVX114" s="81"/>
      <c r="GVY114" s="81"/>
      <c r="GVZ114" s="81"/>
      <c r="GWA114" s="81"/>
      <c r="GWB114" s="81"/>
      <c r="GWC114" s="81"/>
      <c r="GWD114" s="81"/>
      <c r="GWE114" s="81"/>
      <c r="GWF114" s="81"/>
      <c r="GWG114" s="81"/>
      <c r="GWH114" s="81"/>
      <c r="GWI114" s="81"/>
      <c r="GWJ114" s="81"/>
      <c r="GWK114" s="81"/>
      <c r="GWL114" s="81"/>
      <c r="GWM114" s="81"/>
      <c r="GWN114" s="81"/>
      <c r="GWO114" s="81"/>
      <c r="GWP114" s="81"/>
      <c r="GWQ114" s="81"/>
      <c r="GWR114" s="81"/>
      <c r="GWS114" s="81"/>
      <c r="GWT114" s="81"/>
      <c r="GWU114" s="81"/>
      <c r="GWV114" s="81"/>
      <c r="GWW114" s="81"/>
      <c r="GWX114" s="81"/>
      <c r="GWY114" s="81"/>
      <c r="GWZ114" s="81"/>
      <c r="GXA114" s="81"/>
      <c r="GXB114" s="81"/>
      <c r="GXC114" s="81"/>
      <c r="GXD114" s="81"/>
      <c r="GXE114" s="81"/>
      <c r="GXF114" s="81"/>
      <c r="GXG114" s="81"/>
      <c r="GXH114" s="81"/>
      <c r="GXI114" s="81"/>
      <c r="GXJ114" s="81"/>
      <c r="GXK114" s="81"/>
      <c r="GXL114" s="81"/>
      <c r="GXM114" s="81"/>
      <c r="GXN114" s="81"/>
      <c r="GXO114" s="81"/>
      <c r="GXP114" s="81"/>
      <c r="GXQ114" s="81"/>
      <c r="GXR114" s="81"/>
      <c r="GXS114" s="81"/>
      <c r="GXT114" s="81"/>
      <c r="GXU114" s="81"/>
      <c r="GXV114" s="81"/>
      <c r="GXW114" s="81"/>
      <c r="GXX114" s="81"/>
      <c r="GXY114" s="81"/>
      <c r="GXZ114" s="81"/>
      <c r="GYA114" s="81"/>
      <c r="GYB114" s="81"/>
      <c r="GYC114" s="81"/>
      <c r="GYD114" s="81"/>
      <c r="GYE114" s="81"/>
      <c r="GYF114" s="81"/>
      <c r="GYG114" s="81"/>
      <c r="GYH114" s="81"/>
      <c r="GYI114" s="81"/>
      <c r="GYJ114" s="81"/>
      <c r="GYK114" s="81"/>
      <c r="GYL114" s="81"/>
      <c r="GYM114" s="81"/>
      <c r="GYN114" s="81"/>
      <c r="GYO114" s="81"/>
      <c r="GYP114" s="81"/>
      <c r="GYQ114" s="81"/>
      <c r="GYR114" s="81"/>
      <c r="GYS114" s="81"/>
      <c r="GYT114" s="81"/>
      <c r="GYU114" s="81"/>
      <c r="GYV114" s="81"/>
      <c r="GYW114" s="81"/>
      <c r="GYX114" s="81"/>
      <c r="GYY114" s="81"/>
      <c r="GYZ114" s="81"/>
      <c r="GZA114" s="81"/>
      <c r="GZB114" s="81"/>
      <c r="GZC114" s="81"/>
      <c r="GZD114" s="81"/>
      <c r="GZE114" s="81"/>
      <c r="GZF114" s="81"/>
      <c r="GZG114" s="81"/>
      <c r="GZH114" s="81"/>
      <c r="GZI114" s="81"/>
      <c r="GZJ114" s="81"/>
      <c r="GZK114" s="81"/>
      <c r="GZL114" s="81"/>
      <c r="GZM114" s="81"/>
      <c r="GZN114" s="81"/>
      <c r="GZO114" s="81"/>
      <c r="GZP114" s="81"/>
      <c r="GZQ114" s="81"/>
      <c r="GZR114" s="81"/>
      <c r="GZS114" s="81"/>
      <c r="GZT114" s="81"/>
      <c r="GZU114" s="81"/>
      <c r="GZV114" s="81"/>
      <c r="GZW114" s="81"/>
      <c r="GZX114" s="81"/>
      <c r="GZY114" s="81"/>
      <c r="GZZ114" s="81"/>
      <c r="HAA114" s="81"/>
      <c r="HAB114" s="81"/>
      <c r="HAC114" s="81"/>
      <c r="HAD114" s="81"/>
      <c r="HAE114" s="81"/>
      <c r="HAF114" s="81"/>
      <c r="HAG114" s="81"/>
      <c r="HAH114" s="81"/>
      <c r="HAI114" s="81"/>
      <c r="HAJ114" s="81"/>
      <c r="HAK114" s="81"/>
      <c r="HAL114" s="81"/>
      <c r="HAM114" s="81"/>
      <c r="HAN114" s="81"/>
      <c r="HAO114" s="81"/>
      <c r="HAP114" s="81"/>
      <c r="HAQ114" s="81"/>
      <c r="HAR114" s="81"/>
      <c r="HAS114" s="81"/>
      <c r="HAT114" s="81"/>
      <c r="HAU114" s="81"/>
      <c r="HAV114" s="81"/>
      <c r="HAW114" s="81"/>
      <c r="HAX114" s="81"/>
      <c r="HAY114" s="81"/>
      <c r="HAZ114" s="81"/>
      <c r="HBA114" s="81"/>
      <c r="HBB114" s="81"/>
      <c r="HBC114" s="81"/>
      <c r="HBD114" s="81"/>
      <c r="HBE114" s="81"/>
      <c r="HBF114" s="81"/>
      <c r="HBG114" s="81"/>
      <c r="HBH114" s="81"/>
      <c r="HBI114" s="81"/>
      <c r="HBJ114" s="81"/>
      <c r="HBK114" s="81"/>
      <c r="HBL114" s="81"/>
      <c r="HBM114" s="81"/>
      <c r="HBN114" s="81"/>
      <c r="HBO114" s="81"/>
      <c r="HBP114" s="81"/>
      <c r="HBQ114" s="81"/>
      <c r="HBR114" s="81"/>
      <c r="HBS114" s="81"/>
      <c r="HBT114" s="81"/>
      <c r="HBU114" s="81"/>
      <c r="HBV114" s="81"/>
      <c r="HBW114" s="81"/>
      <c r="HBX114" s="81"/>
      <c r="HBY114" s="81"/>
      <c r="HBZ114" s="81"/>
      <c r="HCA114" s="81"/>
      <c r="HCB114" s="81"/>
      <c r="HCC114" s="81"/>
      <c r="HCD114" s="81"/>
      <c r="HCE114" s="81"/>
      <c r="HCF114" s="81"/>
      <c r="HCG114" s="81"/>
      <c r="HCH114" s="81"/>
      <c r="HCI114" s="81"/>
      <c r="HCJ114" s="81"/>
      <c r="HCK114" s="81"/>
      <c r="HCL114" s="81"/>
      <c r="HCM114" s="81"/>
      <c r="HCN114" s="81"/>
      <c r="HCO114" s="81"/>
      <c r="HCP114" s="81"/>
      <c r="HCQ114" s="81"/>
      <c r="HCR114" s="81"/>
      <c r="HCS114" s="81"/>
      <c r="HCT114" s="81"/>
      <c r="HCU114" s="81"/>
      <c r="HCV114" s="81"/>
      <c r="HCW114" s="81"/>
      <c r="HCX114" s="81"/>
      <c r="HCY114" s="81"/>
      <c r="HCZ114" s="81"/>
      <c r="HDA114" s="81"/>
      <c r="HDB114" s="81"/>
      <c r="HDC114" s="81"/>
      <c r="HDD114" s="81"/>
      <c r="HDE114" s="81"/>
      <c r="HDF114" s="81"/>
      <c r="HDG114" s="81"/>
      <c r="HDH114" s="81"/>
      <c r="HDI114" s="81"/>
      <c r="HDJ114" s="81"/>
      <c r="HDK114" s="81"/>
      <c r="HDL114" s="81"/>
      <c r="HDM114" s="81"/>
      <c r="HDN114" s="81"/>
      <c r="HDO114" s="81"/>
      <c r="HDP114" s="81"/>
      <c r="HDQ114" s="81"/>
      <c r="HDR114" s="81"/>
      <c r="HDS114" s="81"/>
      <c r="HDT114" s="81"/>
      <c r="HDU114" s="81"/>
      <c r="HDV114" s="81"/>
      <c r="HDW114" s="81"/>
      <c r="HDX114" s="81"/>
      <c r="HDY114" s="81"/>
      <c r="HDZ114" s="81"/>
      <c r="HEA114" s="81"/>
      <c r="HEB114" s="81"/>
      <c r="HEC114" s="81"/>
      <c r="HED114" s="81"/>
      <c r="HEE114" s="81"/>
      <c r="HEF114" s="81"/>
      <c r="HEG114" s="81"/>
      <c r="HEH114" s="81"/>
      <c r="HEI114" s="81"/>
      <c r="HEJ114" s="81"/>
      <c r="HEK114" s="81"/>
      <c r="HEL114" s="81"/>
      <c r="HEM114" s="81"/>
      <c r="HEN114" s="81"/>
      <c r="HEO114" s="81"/>
      <c r="HEP114" s="81"/>
      <c r="HEQ114" s="81"/>
      <c r="HER114" s="81"/>
      <c r="HES114" s="81"/>
      <c r="HET114" s="81"/>
      <c r="HEU114" s="81"/>
      <c r="HEV114" s="81"/>
      <c r="HEW114" s="81"/>
      <c r="HEX114" s="81"/>
      <c r="HEY114" s="81"/>
      <c r="HEZ114" s="81"/>
      <c r="HFA114" s="81"/>
      <c r="HFB114" s="81"/>
      <c r="HFC114" s="81"/>
      <c r="HFD114" s="81"/>
      <c r="HFE114" s="81"/>
      <c r="HFF114" s="81"/>
      <c r="HFG114" s="81"/>
      <c r="HFH114" s="81"/>
      <c r="HFI114" s="81"/>
      <c r="HFJ114" s="81"/>
      <c r="HFK114" s="81"/>
      <c r="HFL114" s="81"/>
      <c r="HFM114" s="81"/>
      <c r="HFN114" s="81"/>
      <c r="HFO114" s="81"/>
      <c r="HFP114" s="81"/>
      <c r="HFQ114" s="81"/>
      <c r="HFR114" s="81"/>
      <c r="HFS114" s="81"/>
      <c r="HFT114" s="81"/>
      <c r="HFU114" s="81"/>
      <c r="HFV114" s="81"/>
      <c r="HFW114" s="81"/>
      <c r="HFX114" s="81"/>
      <c r="HFY114" s="81"/>
      <c r="HFZ114" s="81"/>
      <c r="HGA114" s="81"/>
      <c r="HGB114" s="81"/>
      <c r="HGC114" s="81"/>
      <c r="HGD114" s="81"/>
      <c r="HGE114" s="81"/>
      <c r="HGF114" s="81"/>
      <c r="HGG114" s="81"/>
      <c r="HGH114" s="81"/>
      <c r="HGI114" s="81"/>
      <c r="HGJ114" s="81"/>
      <c r="HGK114" s="81"/>
      <c r="HGL114" s="81"/>
      <c r="HGM114" s="81"/>
      <c r="HGN114" s="81"/>
      <c r="HGO114" s="81"/>
      <c r="HGP114" s="81"/>
      <c r="HGQ114" s="81"/>
      <c r="HGR114" s="81"/>
      <c r="HGS114" s="81"/>
      <c r="HGT114" s="81"/>
      <c r="HGU114" s="81"/>
      <c r="HGV114" s="81"/>
      <c r="HGW114" s="81"/>
      <c r="HGX114" s="81"/>
      <c r="HGY114" s="81"/>
      <c r="HGZ114" s="81"/>
      <c r="HHA114" s="81"/>
      <c r="HHB114" s="81"/>
      <c r="HHC114" s="81"/>
      <c r="HHD114" s="81"/>
      <c r="HHE114" s="81"/>
      <c r="HHF114" s="81"/>
      <c r="HHG114" s="81"/>
      <c r="HHH114" s="81"/>
      <c r="HHI114" s="81"/>
      <c r="HHJ114" s="81"/>
      <c r="HHK114" s="81"/>
      <c r="HHL114" s="81"/>
      <c r="HHM114" s="81"/>
      <c r="HHN114" s="81"/>
      <c r="HHO114" s="81"/>
      <c r="HHP114" s="81"/>
      <c r="HHQ114" s="81"/>
      <c r="HHR114" s="81"/>
      <c r="HHS114" s="81"/>
      <c r="HHT114" s="81"/>
      <c r="HHU114" s="81"/>
      <c r="HHV114" s="81"/>
      <c r="HHW114" s="81"/>
      <c r="HHX114" s="81"/>
      <c r="HHY114" s="81"/>
      <c r="HHZ114" s="81"/>
      <c r="HIA114" s="81"/>
      <c r="HIB114" s="81"/>
      <c r="HIC114" s="81"/>
      <c r="HID114" s="81"/>
      <c r="HIE114" s="81"/>
      <c r="HIF114" s="81"/>
      <c r="HIG114" s="81"/>
      <c r="HIH114" s="81"/>
      <c r="HII114" s="81"/>
      <c r="HIJ114" s="81"/>
      <c r="HIK114" s="81"/>
      <c r="HIL114" s="81"/>
      <c r="HIM114" s="81"/>
      <c r="HIN114" s="81"/>
      <c r="HIO114" s="81"/>
      <c r="HIP114" s="81"/>
      <c r="HIQ114" s="81"/>
      <c r="HIR114" s="81"/>
      <c r="HIS114" s="81"/>
      <c r="HIT114" s="81"/>
      <c r="HIU114" s="81"/>
      <c r="HIV114" s="81"/>
      <c r="HIW114" s="81"/>
      <c r="HIX114" s="81"/>
      <c r="HIY114" s="81"/>
      <c r="HIZ114" s="81"/>
      <c r="HJA114" s="81"/>
      <c r="HJB114" s="81"/>
      <c r="HJC114" s="81"/>
      <c r="HJD114" s="81"/>
      <c r="HJE114" s="81"/>
      <c r="HJF114" s="81"/>
      <c r="HJG114" s="81"/>
      <c r="HJH114" s="81"/>
      <c r="HJI114" s="81"/>
      <c r="HJJ114" s="81"/>
      <c r="HJK114" s="81"/>
      <c r="HJL114" s="81"/>
      <c r="HJM114" s="81"/>
      <c r="HJN114" s="81"/>
      <c r="HJO114" s="81"/>
      <c r="HJP114" s="81"/>
      <c r="HJQ114" s="81"/>
      <c r="HJR114" s="81"/>
      <c r="HJS114" s="81"/>
      <c r="HJT114" s="81"/>
      <c r="HJU114" s="81"/>
      <c r="HJV114" s="81"/>
      <c r="HJW114" s="81"/>
      <c r="HJX114" s="81"/>
      <c r="HJY114" s="81"/>
      <c r="HJZ114" s="81"/>
      <c r="HKA114" s="81"/>
      <c r="HKB114" s="81"/>
      <c r="HKC114" s="81"/>
      <c r="HKD114" s="81"/>
      <c r="HKE114" s="81"/>
      <c r="HKF114" s="81"/>
      <c r="HKG114" s="81"/>
      <c r="HKH114" s="81"/>
      <c r="HKI114" s="81"/>
      <c r="HKJ114" s="81"/>
      <c r="HKK114" s="81"/>
      <c r="HKL114" s="81"/>
      <c r="HKM114" s="81"/>
      <c r="HKN114" s="81"/>
      <c r="HKO114" s="81"/>
      <c r="HKP114" s="81"/>
      <c r="HKQ114" s="81"/>
      <c r="HKR114" s="81"/>
      <c r="HKS114" s="81"/>
      <c r="HKT114" s="81"/>
      <c r="HKU114" s="81"/>
      <c r="HKV114" s="81"/>
      <c r="HKW114" s="81"/>
      <c r="HKX114" s="81"/>
      <c r="HKY114" s="81"/>
      <c r="HKZ114" s="81"/>
      <c r="HLA114" s="81"/>
      <c r="HLB114" s="81"/>
      <c r="HLC114" s="81"/>
      <c r="HLD114" s="81"/>
      <c r="HLE114" s="81"/>
      <c r="HLF114" s="81"/>
      <c r="HLG114" s="81"/>
      <c r="HLH114" s="81"/>
      <c r="HLI114" s="81"/>
      <c r="HLJ114" s="81"/>
      <c r="HLK114" s="81"/>
      <c r="HLL114" s="81"/>
      <c r="HLM114" s="81"/>
      <c r="HLN114" s="81"/>
      <c r="HLO114" s="81"/>
      <c r="HLP114" s="81"/>
      <c r="HLQ114" s="81"/>
      <c r="HLR114" s="81"/>
      <c r="HLS114" s="81"/>
      <c r="HLT114" s="81"/>
      <c r="HLU114" s="81"/>
      <c r="HLV114" s="81"/>
      <c r="HLW114" s="81"/>
      <c r="HLX114" s="81"/>
      <c r="HLY114" s="81"/>
      <c r="HLZ114" s="81"/>
      <c r="HMA114" s="81"/>
      <c r="HMB114" s="81"/>
      <c r="HMC114" s="81"/>
      <c r="HMD114" s="81"/>
      <c r="HME114" s="81"/>
      <c r="HMF114" s="81"/>
      <c r="HMG114" s="81"/>
      <c r="HMH114" s="81"/>
      <c r="HMI114" s="81"/>
      <c r="HMJ114" s="81"/>
      <c r="HMK114" s="81"/>
      <c r="HML114" s="81"/>
      <c r="HMM114" s="81"/>
      <c r="HMN114" s="81"/>
      <c r="HMO114" s="81"/>
      <c r="HMP114" s="81"/>
      <c r="HMQ114" s="81"/>
      <c r="HMR114" s="81"/>
      <c r="HMS114" s="81"/>
      <c r="HMT114" s="81"/>
      <c r="HMU114" s="81"/>
      <c r="HMV114" s="81"/>
      <c r="HMW114" s="81"/>
      <c r="HMX114" s="81"/>
      <c r="HMY114" s="81"/>
      <c r="HMZ114" s="81"/>
      <c r="HNA114" s="81"/>
      <c r="HNB114" s="81"/>
      <c r="HNC114" s="81"/>
      <c r="HND114" s="81"/>
      <c r="HNE114" s="81"/>
      <c r="HNF114" s="81"/>
      <c r="HNG114" s="81"/>
      <c r="HNH114" s="81"/>
      <c r="HNI114" s="81"/>
      <c r="HNJ114" s="81"/>
      <c r="HNK114" s="81"/>
      <c r="HNL114" s="81"/>
      <c r="HNM114" s="81"/>
      <c r="HNN114" s="81"/>
      <c r="HNO114" s="81"/>
      <c r="HNP114" s="81"/>
      <c r="HNQ114" s="81"/>
      <c r="HNR114" s="81"/>
      <c r="HNS114" s="81"/>
      <c r="HNT114" s="81"/>
      <c r="HNU114" s="81"/>
      <c r="HNV114" s="81"/>
      <c r="HNW114" s="81"/>
      <c r="HNX114" s="81"/>
      <c r="HNY114" s="81"/>
      <c r="HNZ114" s="81"/>
      <c r="HOA114" s="81"/>
      <c r="HOB114" s="81"/>
      <c r="HOC114" s="81"/>
      <c r="HOD114" s="81"/>
      <c r="HOE114" s="81"/>
      <c r="HOF114" s="81"/>
      <c r="HOG114" s="81"/>
      <c r="HOH114" s="81"/>
      <c r="HOI114" s="81"/>
      <c r="HOJ114" s="81"/>
      <c r="HOK114" s="81"/>
      <c r="HOL114" s="81"/>
      <c r="HOM114" s="81"/>
      <c r="HON114" s="81"/>
      <c r="HOO114" s="81"/>
      <c r="HOP114" s="81"/>
      <c r="HOQ114" s="81"/>
      <c r="HOR114" s="81"/>
      <c r="HOS114" s="81"/>
      <c r="HOT114" s="81"/>
      <c r="HOU114" s="81"/>
      <c r="HOV114" s="81"/>
      <c r="HOW114" s="81"/>
      <c r="HOX114" s="81"/>
      <c r="HOY114" s="81"/>
      <c r="HOZ114" s="81"/>
      <c r="HPA114" s="81"/>
      <c r="HPB114" s="81"/>
      <c r="HPC114" s="81"/>
      <c r="HPD114" s="81"/>
      <c r="HPE114" s="81"/>
      <c r="HPF114" s="81"/>
      <c r="HPG114" s="81"/>
      <c r="HPH114" s="81"/>
      <c r="HPI114" s="81"/>
      <c r="HPJ114" s="81"/>
      <c r="HPK114" s="81"/>
      <c r="HPL114" s="81"/>
      <c r="HPM114" s="81"/>
      <c r="HPN114" s="81"/>
      <c r="HPO114" s="81"/>
      <c r="HPP114" s="81"/>
      <c r="HPQ114" s="81"/>
      <c r="HPR114" s="81"/>
      <c r="HPS114" s="81"/>
      <c r="HPT114" s="81"/>
      <c r="HPU114" s="81"/>
      <c r="HPV114" s="81"/>
      <c r="HPW114" s="81"/>
      <c r="HPX114" s="81"/>
      <c r="HPY114" s="81"/>
      <c r="HPZ114" s="81"/>
      <c r="HQA114" s="81"/>
      <c r="HQB114" s="81"/>
      <c r="HQC114" s="81"/>
      <c r="HQD114" s="81"/>
      <c r="HQE114" s="81"/>
      <c r="HQF114" s="81"/>
      <c r="HQG114" s="81"/>
      <c r="HQH114" s="81"/>
      <c r="HQI114" s="81"/>
      <c r="HQJ114" s="81"/>
      <c r="HQK114" s="81"/>
      <c r="HQL114" s="81"/>
      <c r="HQM114" s="81"/>
      <c r="HQN114" s="81"/>
      <c r="HQO114" s="81"/>
      <c r="HQP114" s="81"/>
      <c r="HQQ114" s="81"/>
      <c r="HQR114" s="81"/>
      <c r="HQS114" s="81"/>
      <c r="HQT114" s="81"/>
      <c r="HQU114" s="81"/>
      <c r="HQV114" s="81"/>
      <c r="HQW114" s="81"/>
      <c r="HQX114" s="81"/>
      <c r="HQY114" s="81"/>
      <c r="HQZ114" s="81"/>
      <c r="HRA114" s="81"/>
      <c r="HRB114" s="81"/>
      <c r="HRC114" s="81"/>
      <c r="HRD114" s="81"/>
      <c r="HRE114" s="81"/>
      <c r="HRF114" s="81"/>
      <c r="HRG114" s="81"/>
      <c r="HRH114" s="81"/>
      <c r="HRI114" s="81"/>
      <c r="HRJ114" s="81"/>
      <c r="HRK114" s="81"/>
      <c r="HRL114" s="81"/>
      <c r="HRM114" s="81"/>
      <c r="HRN114" s="81"/>
      <c r="HRO114" s="81"/>
      <c r="HRP114" s="81"/>
      <c r="HRQ114" s="81"/>
      <c r="HRR114" s="81"/>
      <c r="HRS114" s="81"/>
      <c r="HRT114" s="81"/>
      <c r="HRU114" s="81"/>
      <c r="HRV114" s="81"/>
      <c r="HRW114" s="81"/>
      <c r="HRX114" s="81"/>
      <c r="HRY114" s="81"/>
      <c r="HRZ114" s="81"/>
      <c r="HSA114" s="81"/>
      <c r="HSB114" s="81"/>
      <c r="HSC114" s="81"/>
      <c r="HSD114" s="81"/>
      <c r="HSE114" s="81"/>
      <c r="HSF114" s="81"/>
      <c r="HSG114" s="81"/>
      <c r="HSH114" s="81"/>
      <c r="HSI114" s="81"/>
      <c r="HSJ114" s="81"/>
      <c r="HSK114" s="81"/>
      <c r="HSL114" s="81"/>
      <c r="HSM114" s="81"/>
      <c r="HSN114" s="81"/>
      <c r="HSO114" s="81"/>
      <c r="HSP114" s="81"/>
      <c r="HSQ114" s="81"/>
      <c r="HSR114" s="81"/>
      <c r="HSS114" s="81"/>
      <c r="HST114" s="81"/>
      <c r="HSU114" s="81"/>
      <c r="HSV114" s="81"/>
      <c r="HSW114" s="81"/>
      <c r="HSX114" s="81"/>
      <c r="HSY114" s="81"/>
      <c r="HSZ114" s="81"/>
      <c r="HTA114" s="81"/>
      <c r="HTB114" s="81"/>
      <c r="HTC114" s="81"/>
      <c r="HTD114" s="81"/>
      <c r="HTE114" s="81"/>
      <c r="HTF114" s="81"/>
      <c r="HTG114" s="81"/>
      <c r="HTH114" s="81"/>
      <c r="HTI114" s="81"/>
      <c r="HTJ114" s="81"/>
      <c r="HTK114" s="81"/>
      <c r="HTL114" s="81"/>
      <c r="HTM114" s="81"/>
      <c r="HTN114" s="81"/>
      <c r="HTO114" s="81"/>
      <c r="HTP114" s="81"/>
      <c r="HTQ114" s="81"/>
      <c r="HTR114" s="81"/>
      <c r="HTS114" s="81"/>
      <c r="HTT114" s="81"/>
      <c r="HTU114" s="81"/>
      <c r="HTV114" s="81"/>
      <c r="HTW114" s="81"/>
      <c r="HTX114" s="81"/>
      <c r="HTY114" s="81"/>
      <c r="HTZ114" s="81"/>
      <c r="HUA114" s="81"/>
      <c r="HUB114" s="81"/>
      <c r="HUC114" s="81"/>
      <c r="HUD114" s="81"/>
      <c r="HUE114" s="81"/>
      <c r="HUF114" s="81"/>
      <c r="HUG114" s="81"/>
      <c r="HUH114" s="81"/>
      <c r="HUI114" s="81"/>
      <c r="HUJ114" s="81"/>
      <c r="HUK114" s="81"/>
      <c r="HUL114" s="81"/>
      <c r="HUM114" s="81"/>
      <c r="HUN114" s="81"/>
      <c r="HUO114" s="81"/>
      <c r="HUP114" s="81"/>
      <c r="HUQ114" s="81"/>
      <c r="HUR114" s="81"/>
      <c r="HUS114" s="81"/>
      <c r="HUT114" s="81"/>
      <c r="HUU114" s="81"/>
      <c r="HUV114" s="81"/>
      <c r="HUW114" s="81"/>
      <c r="HUX114" s="81"/>
      <c r="HUY114" s="81"/>
      <c r="HUZ114" s="81"/>
      <c r="HVA114" s="81"/>
      <c r="HVB114" s="81"/>
      <c r="HVC114" s="81"/>
      <c r="HVD114" s="81"/>
      <c r="HVE114" s="81"/>
      <c r="HVF114" s="81"/>
      <c r="HVG114" s="81"/>
      <c r="HVH114" s="81"/>
      <c r="HVI114" s="81"/>
      <c r="HVJ114" s="81"/>
      <c r="HVK114" s="81"/>
      <c r="HVL114" s="81"/>
      <c r="HVM114" s="81"/>
      <c r="HVN114" s="81"/>
      <c r="HVO114" s="81"/>
      <c r="HVP114" s="81"/>
      <c r="HVQ114" s="81"/>
      <c r="HVR114" s="81"/>
      <c r="HVS114" s="81"/>
      <c r="HVT114" s="81"/>
      <c r="HVU114" s="81"/>
      <c r="HVV114" s="81"/>
      <c r="HVW114" s="81"/>
      <c r="HVX114" s="81"/>
      <c r="HVY114" s="81"/>
      <c r="HVZ114" s="81"/>
      <c r="HWA114" s="81"/>
      <c r="HWB114" s="81"/>
      <c r="HWC114" s="81"/>
      <c r="HWD114" s="81"/>
      <c r="HWE114" s="81"/>
      <c r="HWF114" s="81"/>
      <c r="HWG114" s="81"/>
      <c r="HWH114" s="81"/>
      <c r="HWI114" s="81"/>
      <c r="HWJ114" s="81"/>
      <c r="HWK114" s="81"/>
      <c r="HWL114" s="81"/>
      <c r="HWM114" s="81"/>
      <c r="HWN114" s="81"/>
      <c r="HWO114" s="81"/>
      <c r="HWP114" s="81"/>
      <c r="HWQ114" s="81"/>
      <c r="HWR114" s="81"/>
      <c r="HWS114" s="81"/>
      <c r="HWT114" s="81"/>
      <c r="HWU114" s="81"/>
      <c r="HWV114" s="81"/>
      <c r="HWW114" s="81"/>
      <c r="HWX114" s="81"/>
      <c r="HWY114" s="81"/>
      <c r="HWZ114" s="81"/>
      <c r="HXA114" s="81"/>
      <c r="HXB114" s="81"/>
      <c r="HXC114" s="81"/>
      <c r="HXD114" s="81"/>
      <c r="HXE114" s="81"/>
      <c r="HXF114" s="81"/>
      <c r="HXG114" s="81"/>
      <c r="HXH114" s="81"/>
      <c r="HXI114" s="81"/>
      <c r="HXJ114" s="81"/>
      <c r="HXK114" s="81"/>
      <c r="HXL114" s="81"/>
      <c r="HXM114" s="81"/>
      <c r="HXN114" s="81"/>
      <c r="HXO114" s="81"/>
      <c r="HXP114" s="81"/>
      <c r="HXQ114" s="81"/>
      <c r="HXR114" s="81"/>
      <c r="HXS114" s="81"/>
      <c r="HXT114" s="81"/>
      <c r="HXU114" s="81"/>
      <c r="HXV114" s="81"/>
      <c r="HXW114" s="81"/>
      <c r="HXX114" s="81"/>
      <c r="HXY114" s="81"/>
      <c r="HXZ114" s="81"/>
      <c r="HYA114" s="81"/>
      <c r="HYB114" s="81"/>
      <c r="HYC114" s="81"/>
      <c r="HYD114" s="81"/>
      <c r="HYE114" s="81"/>
      <c r="HYF114" s="81"/>
      <c r="HYG114" s="81"/>
      <c r="HYH114" s="81"/>
      <c r="HYI114" s="81"/>
      <c r="HYJ114" s="81"/>
      <c r="HYK114" s="81"/>
      <c r="HYL114" s="81"/>
      <c r="HYM114" s="81"/>
      <c r="HYN114" s="81"/>
      <c r="HYO114" s="81"/>
      <c r="HYP114" s="81"/>
      <c r="HYQ114" s="81"/>
      <c r="HYR114" s="81"/>
      <c r="HYS114" s="81"/>
      <c r="HYT114" s="81"/>
      <c r="HYU114" s="81"/>
      <c r="HYV114" s="81"/>
      <c r="HYW114" s="81"/>
      <c r="HYX114" s="81"/>
      <c r="HYY114" s="81"/>
      <c r="HYZ114" s="81"/>
      <c r="HZA114" s="81"/>
      <c r="HZB114" s="81"/>
      <c r="HZC114" s="81"/>
      <c r="HZD114" s="81"/>
      <c r="HZE114" s="81"/>
      <c r="HZF114" s="81"/>
      <c r="HZG114" s="81"/>
      <c r="HZH114" s="81"/>
      <c r="HZI114" s="81"/>
      <c r="HZJ114" s="81"/>
      <c r="HZK114" s="81"/>
      <c r="HZL114" s="81"/>
      <c r="HZM114" s="81"/>
      <c r="HZN114" s="81"/>
      <c r="HZO114" s="81"/>
      <c r="HZP114" s="81"/>
      <c r="HZQ114" s="81"/>
      <c r="HZR114" s="81"/>
      <c r="HZS114" s="81"/>
      <c r="HZT114" s="81"/>
      <c r="HZU114" s="81"/>
      <c r="HZV114" s="81"/>
      <c r="HZW114" s="81"/>
      <c r="HZX114" s="81"/>
      <c r="HZY114" s="81"/>
      <c r="HZZ114" s="81"/>
      <c r="IAA114" s="81"/>
      <c r="IAB114" s="81"/>
      <c r="IAC114" s="81"/>
      <c r="IAD114" s="81"/>
      <c r="IAE114" s="81"/>
      <c r="IAF114" s="81"/>
      <c r="IAG114" s="81"/>
      <c r="IAH114" s="81"/>
      <c r="IAI114" s="81"/>
      <c r="IAJ114" s="81"/>
      <c r="IAK114" s="81"/>
      <c r="IAL114" s="81"/>
      <c r="IAM114" s="81"/>
      <c r="IAN114" s="81"/>
      <c r="IAO114" s="81"/>
      <c r="IAP114" s="81"/>
      <c r="IAQ114" s="81"/>
      <c r="IAR114" s="81"/>
      <c r="IAS114" s="81"/>
      <c r="IAT114" s="81"/>
      <c r="IAU114" s="81"/>
      <c r="IAV114" s="81"/>
      <c r="IAW114" s="81"/>
      <c r="IAX114" s="81"/>
      <c r="IAY114" s="81"/>
      <c r="IAZ114" s="81"/>
      <c r="IBA114" s="81"/>
      <c r="IBB114" s="81"/>
      <c r="IBC114" s="81"/>
      <c r="IBD114" s="81"/>
      <c r="IBE114" s="81"/>
      <c r="IBF114" s="81"/>
      <c r="IBG114" s="81"/>
      <c r="IBH114" s="81"/>
      <c r="IBI114" s="81"/>
      <c r="IBJ114" s="81"/>
      <c r="IBK114" s="81"/>
      <c r="IBL114" s="81"/>
      <c r="IBM114" s="81"/>
      <c r="IBN114" s="81"/>
      <c r="IBO114" s="81"/>
      <c r="IBP114" s="81"/>
      <c r="IBQ114" s="81"/>
      <c r="IBR114" s="81"/>
      <c r="IBS114" s="81"/>
      <c r="IBT114" s="81"/>
      <c r="IBU114" s="81"/>
      <c r="IBV114" s="81"/>
      <c r="IBW114" s="81"/>
      <c r="IBX114" s="81"/>
      <c r="IBY114" s="81"/>
      <c r="IBZ114" s="81"/>
      <c r="ICA114" s="81"/>
      <c r="ICB114" s="81"/>
      <c r="ICC114" s="81"/>
      <c r="ICD114" s="81"/>
      <c r="ICE114" s="81"/>
      <c r="ICF114" s="81"/>
      <c r="ICG114" s="81"/>
      <c r="ICH114" s="81"/>
      <c r="ICI114" s="81"/>
      <c r="ICJ114" s="81"/>
      <c r="ICK114" s="81"/>
      <c r="ICL114" s="81"/>
      <c r="ICM114" s="81"/>
      <c r="ICN114" s="81"/>
      <c r="ICO114" s="81"/>
      <c r="ICP114" s="81"/>
      <c r="ICQ114" s="81"/>
      <c r="ICR114" s="81"/>
      <c r="ICS114" s="81"/>
      <c r="ICT114" s="81"/>
      <c r="ICU114" s="81"/>
      <c r="ICV114" s="81"/>
      <c r="ICW114" s="81"/>
      <c r="ICX114" s="81"/>
      <c r="ICY114" s="81"/>
      <c r="ICZ114" s="81"/>
      <c r="IDA114" s="81"/>
      <c r="IDB114" s="81"/>
      <c r="IDC114" s="81"/>
      <c r="IDD114" s="81"/>
      <c r="IDE114" s="81"/>
      <c r="IDF114" s="81"/>
      <c r="IDG114" s="81"/>
      <c r="IDH114" s="81"/>
      <c r="IDI114" s="81"/>
      <c r="IDJ114" s="81"/>
      <c r="IDK114" s="81"/>
      <c r="IDL114" s="81"/>
      <c r="IDM114" s="81"/>
      <c r="IDN114" s="81"/>
      <c r="IDO114" s="81"/>
      <c r="IDP114" s="81"/>
      <c r="IDQ114" s="81"/>
      <c r="IDR114" s="81"/>
      <c r="IDS114" s="81"/>
      <c r="IDT114" s="81"/>
      <c r="IDU114" s="81"/>
      <c r="IDV114" s="81"/>
      <c r="IDW114" s="81"/>
      <c r="IDX114" s="81"/>
      <c r="IDY114" s="81"/>
      <c r="IDZ114" s="81"/>
      <c r="IEA114" s="81"/>
      <c r="IEB114" s="81"/>
      <c r="IEC114" s="81"/>
      <c r="IED114" s="81"/>
      <c r="IEE114" s="81"/>
      <c r="IEF114" s="81"/>
      <c r="IEG114" s="81"/>
      <c r="IEH114" s="81"/>
      <c r="IEI114" s="81"/>
      <c r="IEJ114" s="81"/>
      <c r="IEK114" s="81"/>
      <c r="IEL114" s="81"/>
      <c r="IEM114" s="81"/>
      <c r="IEN114" s="81"/>
      <c r="IEO114" s="81"/>
      <c r="IEP114" s="81"/>
      <c r="IEQ114" s="81"/>
      <c r="IER114" s="81"/>
      <c r="IES114" s="81"/>
      <c r="IET114" s="81"/>
      <c r="IEU114" s="81"/>
      <c r="IEV114" s="81"/>
      <c r="IEW114" s="81"/>
      <c r="IEX114" s="81"/>
      <c r="IEY114" s="81"/>
      <c r="IEZ114" s="81"/>
      <c r="IFA114" s="81"/>
      <c r="IFB114" s="81"/>
      <c r="IFC114" s="81"/>
      <c r="IFD114" s="81"/>
      <c r="IFE114" s="81"/>
      <c r="IFF114" s="81"/>
      <c r="IFG114" s="81"/>
      <c r="IFH114" s="81"/>
      <c r="IFI114" s="81"/>
      <c r="IFJ114" s="81"/>
      <c r="IFK114" s="81"/>
      <c r="IFL114" s="81"/>
      <c r="IFM114" s="81"/>
      <c r="IFN114" s="81"/>
      <c r="IFO114" s="81"/>
      <c r="IFP114" s="81"/>
      <c r="IFQ114" s="81"/>
      <c r="IFR114" s="81"/>
      <c r="IFS114" s="81"/>
      <c r="IFT114" s="81"/>
      <c r="IFU114" s="81"/>
      <c r="IFV114" s="81"/>
      <c r="IFW114" s="81"/>
      <c r="IFX114" s="81"/>
      <c r="IFY114" s="81"/>
      <c r="IFZ114" s="81"/>
      <c r="IGA114" s="81"/>
      <c r="IGB114" s="81"/>
      <c r="IGC114" s="81"/>
      <c r="IGD114" s="81"/>
      <c r="IGE114" s="81"/>
      <c r="IGF114" s="81"/>
      <c r="IGG114" s="81"/>
      <c r="IGH114" s="81"/>
      <c r="IGI114" s="81"/>
      <c r="IGJ114" s="81"/>
      <c r="IGK114" s="81"/>
      <c r="IGL114" s="81"/>
      <c r="IGM114" s="81"/>
      <c r="IGN114" s="81"/>
      <c r="IGO114" s="81"/>
      <c r="IGP114" s="81"/>
      <c r="IGQ114" s="81"/>
      <c r="IGR114" s="81"/>
      <c r="IGS114" s="81"/>
      <c r="IGT114" s="81"/>
      <c r="IGU114" s="81"/>
      <c r="IGV114" s="81"/>
      <c r="IGW114" s="81"/>
      <c r="IGX114" s="81"/>
      <c r="IGY114" s="81"/>
      <c r="IGZ114" s="81"/>
      <c r="IHA114" s="81"/>
      <c r="IHB114" s="81"/>
      <c r="IHC114" s="81"/>
      <c r="IHD114" s="81"/>
      <c r="IHE114" s="81"/>
      <c r="IHF114" s="81"/>
      <c r="IHG114" s="81"/>
      <c r="IHH114" s="81"/>
      <c r="IHI114" s="81"/>
      <c r="IHJ114" s="81"/>
      <c r="IHK114" s="81"/>
      <c r="IHL114" s="81"/>
      <c r="IHM114" s="81"/>
      <c r="IHN114" s="81"/>
      <c r="IHO114" s="81"/>
      <c r="IHP114" s="81"/>
      <c r="IHQ114" s="81"/>
      <c r="IHR114" s="81"/>
      <c r="IHS114" s="81"/>
      <c r="IHT114" s="81"/>
      <c r="IHU114" s="81"/>
      <c r="IHV114" s="81"/>
      <c r="IHW114" s="81"/>
      <c r="IHX114" s="81"/>
      <c r="IHY114" s="81"/>
      <c r="IHZ114" s="81"/>
      <c r="IIA114" s="81"/>
      <c r="IIB114" s="81"/>
      <c r="IIC114" s="81"/>
      <c r="IID114" s="81"/>
      <c r="IIE114" s="81"/>
      <c r="IIF114" s="81"/>
      <c r="IIG114" s="81"/>
      <c r="IIH114" s="81"/>
      <c r="III114" s="81"/>
      <c r="IIJ114" s="81"/>
      <c r="IIK114" s="81"/>
      <c r="IIL114" s="81"/>
      <c r="IIM114" s="81"/>
      <c r="IIN114" s="81"/>
      <c r="IIO114" s="81"/>
      <c r="IIP114" s="81"/>
      <c r="IIQ114" s="81"/>
      <c r="IIR114" s="81"/>
      <c r="IIS114" s="81"/>
      <c r="IIT114" s="81"/>
      <c r="IIU114" s="81"/>
      <c r="IIV114" s="81"/>
      <c r="IIW114" s="81"/>
      <c r="IIX114" s="81"/>
      <c r="IIY114" s="81"/>
      <c r="IIZ114" s="81"/>
      <c r="IJA114" s="81"/>
      <c r="IJB114" s="81"/>
      <c r="IJC114" s="81"/>
      <c r="IJD114" s="81"/>
      <c r="IJE114" s="81"/>
      <c r="IJF114" s="81"/>
      <c r="IJG114" s="81"/>
      <c r="IJH114" s="81"/>
      <c r="IJI114" s="81"/>
      <c r="IJJ114" s="81"/>
      <c r="IJK114" s="81"/>
      <c r="IJL114" s="81"/>
      <c r="IJM114" s="81"/>
      <c r="IJN114" s="81"/>
      <c r="IJO114" s="81"/>
      <c r="IJP114" s="81"/>
      <c r="IJQ114" s="81"/>
      <c r="IJR114" s="81"/>
      <c r="IJS114" s="81"/>
      <c r="IJT114" s="81"/>
      <c r="IJU114" s="81"/>
      <c r="IJV114" s="81"/>
      <c r="IJW114" s="81"/>
      <c r="IJX114" s="81"/>
      <c r="IJY114" s="81"/>
      <c r="IJZ114" s="81"/>
      <c r="IKA114" s="81"/>
      <c r="IKB114" s="81"/>
      <c r="IKC114" s="81"/>
      <c r="IKD114" s="81"/>
      <c r="IKE114" s="81"/>
      <c r="IKF114" s="81"/>
      <c r="IKG114" s="81"/>
      <c r="IKH114" s="81"/>
      <c r="IKI114" s="81"/>
      <c r="IKJ114" s="81"/>
      <c r="IKK114" s="81"/>
      <c r="IKL114" s="81"/>
      <c r="IKM114" s="81"/>
      <c r="IKN114" s="81"/>
      <c r="IKO114" s="81"/>
      <c r="IKP114" s="81"/>
      <c r="IKQ114" s="81"/>
      <c r="IKR114" s="81"/>
      <c r="IKS114" s="81"/>
      <c r="IKT114" s="81"/>
      <c r="IKU114" s="81"/>
      <c r="IKV114" s="81"/>
      <c r="IKW114" s="81"/>
      <c r="IKX114" s="81"/>
      <c r="IKY114" s="81"/>
      <c r="IKZ114" s="81"/>
      <c r="ILA114" s="81"/>
      <c r="ILB114" s="81"/>
      <c r="ILC114" s="81"/>
      <c r="ILD114" s="81"/>
      <c r="ILE114" s="81"/>
      <c r="ILF114" s="81"/>
      <c r="ILG114" s="81"/>
      <c r="ILH114" s="81"/>
      <c r="ILI114" s="81"/>
      <c r="ILJ114" s="81"/>
      <c r="ILK114" s="81"/>
      <c r="ILL114" s="81"/>
      <c r="ILM114" s="81"/>
      <c r="ILN114" s="81"/>
      <c r="ILO114" s="81"/>
      <c r="ILP114" s="81"/>
      <c r="ILQ114" s="81"/>
      <c r="ILR114" s="81"/>
      <c r="ILS114" s="81"/>
      <c r="ILT114" s="81"/>
      <c r="ILU114" s="81"/>
      <c r="ILV114" s="81"/>
      <c r="ILW114" s="81"/>
      <c r="ILX114" s="81"/>
      <c r="ILY114" s="81"/>
      <c r="ILZ114" s="81"/>
      <c r="IMA114" s="81"/>
      <c r="IMB114" s="81"/>
      <c r="IMC114" s="81"/>
      <c r="IMD114" s="81"/>
      <c r="IME114" s="81"/>
      <c r="IMF114" s="81"/>
      <c r="IMG114" s="81"/>
      <c r="IMH114" s="81"/>
      <c r="IMI114" s="81"/>
      <c r="IMJ114" s="81"/>
      <c r="IMK114" s="81"/>
      <c r="IML114" s="81"/>
      <c r="IMM114" s="81"/>
      <c r="IMN114" s="81"/>
      <c r="IMO114" s="81"/>
      <c r="IMP114" s="81"/>
      <c r="IMQ114" s="81"/>
      <c r="IMR114" s="81"/>
      <c r="IMS114" s="81"/>
      <c r="IMT114" s="81"/>
      <c r="IMU114" s="81"/>
      <c r="IMV114" s="81"/>
      <c r="IMW114" s="81"/>
      <c r="IMX114" s="81"/>
      <c r="IMY114" s="81"/>
      <c r="IMZ114" s="81"/>
      <c r="INA114" s="81"/>
      <c r="INB114" s="81"/>
      <c r="INC114" s="81"/>
      <c r="IND114" s="81"/>
      <c r="INE114" s="81"/>
      <c r="INF114" s="81"/>
      <c r="ING114" s="81"/>
      <c r="INH114" s="81"/>
      <c r="INI114" s="81"/>
      <c r="INJ114" s="81"/>
      <c r="INK114" s="81"/>
      <c r="INL114" s="81"/>
      <c r="INM114" s="81"/>
      <c r="INN114" s="81"/>
      <c r="INO114" s="81"/>
      <c r="INP114" s="81"/>
      <c r="INQ114" s="81"/>
      <c r="INR114" s="81"/>
      <c r="INS114" s="81"/>
      <c r="INT114" s="81"/>
      <c r="INU114" s="81"/>
      <c r="INV114" s="81"/>
      <c r="INW114" s="81"/>
      <c r="INX114" s="81"/>
      <c r="INY114" s="81"/>
      <c r="INZ114" s="81"/>
      <c r="IOA114" s="81"/>
      <c r="IOB114" s="81"/>
      <c r="IOC114" s="81"/>
      <c r="IOD114" s="81"/>
      <c r="IOE114" s="81"/>
      <c r="IOF114" s="81"/>
      <c r="IOG114" s="81"/>
      <c r="IOH114" s="81"/>
      <c r="IOI114" s="81"/>
      <c r="IOJ114" s="81"/>
      <c r="IOK114" s="81"/>
      <c r="IOL114" s="81"/>
      <c r="IOM114" s="81"/>
      <c r="ION114" s="81"/>
      <c r="IOO114" s="81"/>
      <c r="IOP114" s="81"/>
      <c r="IOQ114" s="81"/>
      <c r="IOR114" s="81"/>
      <c r="IOS114" s="81"/>
      <c r="IOT114" s="81"/>
      <c r="IOU114" s="81"/>
      <c r="IOV114" s="81"/>
      <c r="IOW114" s="81"/>
      <c r="IOX114" s="81"/>
      <c r="IOY114" s="81"/>
      <c r="IOZ114" s="81"/>
      <c r="IPA114" s="81"/>
      <c r="IPB114" s="81"/>
      <c r="IPC114" s="81"/>
      <c r="IPD114" s="81"/>
      <c r="IPE114" s="81"/>
      <c r="IPF114" s="81"/>
      <c r="IPG114" s="81"/>
      <c r="IPH114" s="81"/>
      <c r="IPI114" s="81"/>
      <c r="IPJ114" s="81"/>
      <c r="IPK114" s="81"/>
      <c r="IPL114" s="81"/>
      <c r="IPM114" s="81"/>
      <c r="IPN114" s="81"/>
      <c r="IPO114" s="81"/>
      <c r="IPP114" s="81"/>
      <c r="IPQ114" s="81"/>
      <c r="IPR114" s="81"/>
      <c r="IPS114" s="81"/>
      <c r="IPT114" s="81"/>
      <c r="IPU114" s="81"/>
      <c r="IPV114" s="81"/>
      <c r="IPW114" s="81"/>
      <c r="IPX114" s="81"/>
      <c r="IPY114" s="81"/>
      <c r="IPZ114" s="81"/>
      <c r="IQA114" s="81"/>
      <c r="IQB114" s="81"/>
      <c r="IQC114" s="81"/>
      <c r="IQD114" s="81"/>
      <c r="IQE114" s="81"/>
      <c r="IQF114" s="81"/>
      <c r="IQG114" s="81"/>
      <c r="IQH114" s="81"/>
      <c r="IQI114" s="81"/>
      <c r="IQJ114" s="81"/>
      <c r="IQK114" s="81"/>
      <c r="IQL114" s="81"/>
      <c r="IQM114" s="81"/>
      <c r="IQN114" s="81"/>
      <c r="IQO114" s="81"/>
      <c r="IQP114" s="81"/>
      <c r="IQQ114" s="81"/>
      <c r="IQR114" s="81"/>
      <c r="IQS114" s="81"/>
      <c r="IQT114" s="81"/>
      <c r="IQU114" s="81"/>
      <c r="IQV114" s="81"/>
      <c r="IQW114" s="81"/>
      <c r="IQX114" s="81"/>
      <c r="IQY114" s="81"/>
      <c r="IQZ114" s="81"/>
      <c r="IRA114" s="81"/>
      <c r="IRB114" s="81"/>
      <c r="IRC114" s="81"/>
      <c r="IRD114" s="81"/>
      <c r="IRE114" s="81"/>
      <c r="IRF114" s="81"/>
      <c r="IRG114" s="81"/>
      <c r="IRH114" s="81"/>
      <c r="IRI114" s="81"/>
      <c r="IRJ114" s="81"/>
      <c r="IRK114" s="81"/>
      <c r="IRL114" s="81"/>
      <c r="IRM114" s="81"/>
      <c r="IRN114" s="81"/>
      <c r="IRO114" s="81"/>
      <c r="IRP114" s="81"/>
      <c r="IRQ114" s="81"/>
      <c r="IRR114" s="81"/>
      <c r="IRS114" s="81"/>
      <c r="IRT114" s="81"/>
      <c r="IRU114" s="81"/>
      <c r="IRV114" s="81"/>
      <c r="IRW114" s="81"/>
      <c r="IRX114" s="81"/>
      <c r="IRY114" s="81"/>
      <c r="IRZ114" s="81"/>
      <c r="ISA114" s="81"/>
      <c r="ISB114" s="81"/>
      <c r="ISC114" s="81"/>
      <c r="ISD114" s="81"/>
      <c r="ISE114" s="81"/>
      <c r="ISF114" s="81"/>
      <c r="ISG114" s="81"/>
      <c r="ISH114" s="81"/>
      <c r="ISI114" s="81"/>
      <c r="ISJ114" s="81"/>
      <c r="ISK114" s="81"/>
      <c r="ISL114" s="81"/>
      <c r="ISM114" s="81"/>
      <c r="ISN114" s="81"/>
      <c r="ISO114" s="81"/>
      <c r="ISP114" s="81"/>
      <c r="ISQ114" s="81"/>
      <c r="ISR114" s="81"/>
      <c r="ISS114" s="81"/>
      <c r="IST114" s="81"/>
      <c r="ISU114" s="81"/>
      <c r="ISV114" s="81"/>
      <c r="ISW114" s="81"/>
      <c r="ISX114" s="81"/>
      <c r="ISY114" s="81"/>
      <c r="ISZ114" s="81"/>
      <c r="ITA114" s="81"/>
      <c r="ITB114" s="81"/>
      <c r="ITC114" s="81"/>
      <c r="ITD114" s="81"/>
      <c r="ITE114" s="81"/>
      <c r="ITF114" s="81"/>
      <c r="ITG114" s="81"/>
      <c r="ITH114" s="81"/>
      <c r="ITI114" s="81"/>
      <c r="ITJ114" s="81"/>
      <c r="ITK114" s="81"/>
      <c r="ITL114" s="81"/>
      <c r="ITM114" s="81"/>
      <c r="ITN114" s="81"/>
      <c r="ITO114" s="81"/>
      <c r="ITP114" s="81"/>
      <c r="ITQ114" s="81"/>
      <c r="ITR114" s="81"/>
      <c r="ITS114" s="81"/>
      <c r="ITT114" s="81"/>
      <c r="ITU114" s="81"/>
      <c r="ITV114" s="81"/>
      <c r="ITW114" s="81"/>
      <c r="ITX114" s="81"/>
      <c r="ITY114" s="81"/>
      <c r="ITZ114" s="81"/>
      <c r="IUA114" s="81"/>
      <c r="IUB114" s="81"/>
      <c r="IUC114" s="81"/>
      <c r="IUD114" s="81"/>
      <c r="IUE114" s="81"/>
      <c r="IUF114" s="81"/>
      <c r="IUG114" s="81"/>
      <c r="IUH114" s="81"/>
      <c r="IUI114" s="81"/>
      <c r="IUJ114" s="81"/>
      <c r="IUK114" s="81"/>
      <c r="IUL114" s="81"/>
      <c r="IUM114" s="81"/>
      <c r="IUN114" s="81"/>
      <c r="IUO114" s="81"/>
      <c r="IUP114" s="81"/>
      <c r="IUQ114" s="81"/>
      <c r="IUR114" s="81"/>
      <c r="IUS114" s="81"/>
      <c r="IUT114" s="81"/>
      <c r="IUU114" s="81"/>
      <c r="IUV114" s="81"/>
      <c r="IUW114" s="81"/>
      <c r="IUX114" s="81"/>
      <c r="IUY114" s="81"/>
      <c r="IUZ114" s="81"/>
      <c r="IVA114" s="81"/>
      <c r="IVB114" s="81"/>
      <c r="IVC114" s="81"/>
      <c r="IVD114" s="81"/>
      <c r="IVE114" s="81"/>
      <c r="IVF114" s="81"/>
      <c r="IVG114" s="81"/>
      <c r="IVH114" s="81"/>
      <c r="IVI114" s="81"/>
      <c r="IVJ114" s="81"/>
      <c r="IVK114" s="81"/>
      <c r="IVL114" s="81"/>
      <c r="IVM114" s="81"/>
      <c r="IVN114" s="81"/>
      <c r="IVO114" s="81"/>
      <c r="IVP114" s="81"/>
      <c r="IVQ114" s="81"/>
      <c r="IVR114" s="81"/>
      <c r="IVS114" s="81"/>
      <c r="IVT114" s="81"/>
      <c r="IVU114" s="81"/>
      <c r="IVV114" s="81"/>
      <c r="IVW114" s="81"/>
      <c r="IVX114" s="81"/>
      <c r="IVY114" s="81"/>
      <c r="IVZ114" s="81"/>
      <c r="IWA114" s="81"/>
      <c r="IWB114" s="81"/>
      <c r="IWC114" s="81"/>
      <c r="IWD114" s="81"/>
      <c r="IWE114" s="81"/>
      <c r="IWF114" s="81"/>
      <c r="IWG114" s="81"/>
      <c r="IWH114" s="81"/>
      <c r="IWI114" s="81"/>
      <c r="IWJ114" s="81"/>
      <c r="IWK114" s="81"/>
      <c r="IWL114" s="81"/>
      <c r="IWM114" s="81"/>
      <c r="IWN114" s="81"/>
      <c r="IWO114" s="81"/>
      <c r="IWP114" s="81"/>
      <c r="IWQ114" s="81"/>
      <c r="IWR114" s="81"/>
      <c r="IWS114" s="81"/>
      <c r="IWT114" s="81"/>
      <c r="IWU114" s="81"/>
      <c r="IWV114" s="81"/>
      <c r="IWW114" s="81"/>
      <c r="IWX114" s="81"/>
      <c r="IWY114" s="81"/>
      <c r="IWZ114" s="81"/>
      <c r="IXA114" s="81"/>
      <c r="IXB114" s="81"/>
      <c r="IXC114" s="81"/>
      <c r="IXD114" s="81"/>
      <c r="IXE114" s="81"/>
      <c r="IXF114" s="81"/>
      <c r="IXG114" s="81"/>
      <c r="IXH114" s="81"/>
      <c r="IXI114" s="81"/>
      <c r="IXJ114" s="81"/>
      <c r="IXK114" s="81"/>
      <c r="IXL114" s="81"/>
      <c r="IXM114" s="81"/>
      <c r="IXN114" s="81"/>
      <c r="IXO114" s="81"/>
      <c r="IXP114" s="81"/>
      <c r="IXQ114" s="81"/>
      <c r="IXR114" s="81"/>
      <c r="IXS114" s="81"/>
      <c r="IXT114" s="81"/>
      <c r="IXU114" s="81"/>
      <c r="IXV114" s="81"/>
      <c r="IXW114" s="81"/>
      <c r="IXX114" s="81"/>
      <c r="IXY114" s="81"/>
      <c r="IXZ114" s="81"/>
      <c r="IYA114" s="81"/>
      <c r="IYB114" s="81"/>
      <c r="IYC114" s="81"/>
      <c r="IYD114" s="81"/>
      <c r="IYE114" s="81"/>
      <c r="IYF114" s="81"/>
      <c r="IYG114" s="81"/>
      <c r="IYH114" s="81"/>
      <c r="IYI114" s="81"/>
      <c r="IYJ114" s="81"/>
      <c r="IYK114" s="81"/>
      <c r="IYL114" s="81"/>
      <c r="IYM114" s="81"/>
      <c r="IYN114" s="81"/>
      <c r="IYO114" s="81"/>
      <c r="IYP114" s="81"/>
      <c r="IYQ114" s="81"/>
      <c r="IYR114" s="81"/>
      <c r="IYS114" s="81"/>
      <c r="IYT114" s="81"/>
      <c r="IYU114" s="81"/>
      <c r="IYV114" s="81"/>
      <c r="IYW114" s="81"/>
      <c r="IYX114" s="81"/>
      <c r="IYY114" s="81"/>
      <c r="IYZ114" s="81"/>
      <c r="IZA114" s="81"/>
      <c r="IZB114" s="81"/>
      <c r="IZC114" s="81"/>
      <c r="IZD114" s="81"/>
      <c r="IZE114" s="81"/>
      <c r="IZF114" s="81"/>
      <c r="IZG114" s="81"/>
      <c r="IZH114" s="81"/>
      <c r="IZI114" s="81"/>
      <c r="IZJ114" s="81"/>
      <c r="IZK114" s="81"/>
      <c r="IZL114" s="81"/>
      <c r="IZM114" s="81"/>
      <c r="IZN114" s="81"/>
      <c r="IZO114" s="81"/>
      <c r="IZP114" s="81"/>
      <c r="IZQ114" s="81"/>
      <c r="IZR114" s="81"/>
      <c r="IZS114" s="81"/>
      <c r="IZT114" s="81"/>
      <c r="IZU114" s="81"/>
      <c r="IZV114" s="81"/>
      <c r="IZW114" s="81"/>
      <c r="IZX114" s="81"/>
      <c r="IZY114" s="81"/>
      <c r="IZZ114" s="81"/>
      <c r="JAA114" s="81"/>
      <c r="JAB114" s="81"/>
      <c r="JAC114" s="81"/>
      <c r="JAD114" s="81"/>
      <c r="JAE114" s="81"/>
      <c r="JAF114" s="81"/>
      <c r="JAG114" s="81"/>
      <c r="JAH114" s="81"/>
      <c r="JAI114" s="81"/>
      <c r="JAJ114" s="81"/>
      <c r="JAK114" s="81"/>
      <c r="JAL114" s="81"/>
      <c r="JAM114" s="81"/>
      <c r="JAN114" s="81"/>
      <c r="JAO114" s="81"/>
      <c r="JAP114" s="81"/>
      <c r="JAQ114" s="81"/>
      <c r="JAR114" s="81"/>
      <c r="JAS114" s="81"/>
      <c r="JAT114" s="81"/>
      <c r="JAU114" s="81"/>
      <c r="JAV114" s="81"/>
      <c r="JAW114" s="81"/>
      <c r="JAX114" s="81"/>
      <c r="JAY114" s="81"/>
      <c r="JAZ114" s="81"/>
      <c r="JBA114" s="81"/>
      <c r="JBB114" s="81"/>
      <c r="JBC114" s="81"/>
      <c r="JBD114" s="81"/>
      <c r="JBE114" s="81"/>
      <c r="JBF114" s="81"/>
      <c r="JBG114" s="81"/>
      <c r="JBH114" s="81"/>
      <c r="JBI114" s="81"/>
      <c r="JBJ114" s="81"/>
      <c r="JBK114" s="81"/>
      <c r="JBL114" s="81"/>
      <c r="JBM114" s="81"/>
      <c r="JBN114" s="81"/>
      <c r="JBO114" s="81"/>
      <c r="JBP114" s="81"/>
      <c r="JBQ114" s="81"/>
      <c r="JBR114" s="81"/>
      <c r="JBS114" s="81"/>
      <c r="JBT114" s="81"/>
      <c r="JBU114" s="81"/>
      <c r="JBV114" s="81"/>
      <c r="JBW114" s="81"/>
      <c r="JBX114" s="81"/>
      <c r="JBY114" s="81"/>
      <c r="JBZ114" s="81"/>
      <c r="JCA114" s="81"/>
      <c r="JCB114" s="81"/>
      <c r="JCC114" s="81"/>
      <c r="JCD114" s="81"/>
      <c r="JCE114" s="81"/>
      <c r="JCF114" s="81"/>
      <c r="JCG114" s="81"/>
      <c r="JCH114" s="81"/>
      <c r="JCI114" s="81"/>
      <c r="JCJ114" s="81"/>
      <c r="JCK114" s="81"/>
      <c r="JCL114" s="81"/>
      <c r="JCM114" s="81"/>
      <c r="JCN114" s="81"/>
      <c r="JCO114" s="81"/>
      <c r="JCP114" s="81"/>
      <c r="JCQ114" s="81"/>
      <c r="JCR114" s="81"/>
      <c r="JCS114" s="81"/>
      <c r="JCT114" s="81"/>
      <c r="JCU114" s="81"/>
      <c r="JCV114" s="81"/>
      <c r="JCW114" s="81"/>
      <c r="JCX114" s="81"/>
      <c r="JCY114" s="81"/>
      <c r="JCZ114" s="81"/>
      <c r="JDA114" s="81"/>
      <c r="JDB114" s="81"/>
      <c r="JDC114" s="81"/>
      <c r="JDD114" s="81"/>
      <c r="JDE114" s="81"/>
      <c r="JDF114" s="81"/>
      <c r="JDG114" s="81"/>
      <c r="JDH114" s="81"/>
      <c r="JDI114" s="81"/>
      <c r="JDJ114" s="81"/>
      <c r="JDK114" s="81"/>
      <c r="JDL114" s="81"/>
      <c r="JDM114" s="81"/>
      <c r="JDN114" s="81"/>
      <c r="JDO114" s="81"/>
      <c r="JDP114" s="81"/>
      <c r="JDQ114" s="81"/>
      <c r="JDR114" s="81"/>
      <c r="JDS114" s="81"/>
      <c r="JDT114" s="81"/>
      <c r="JDU114" s="81"/>
      <c r="JDV114" s="81"/>
      <c r="JDW114" s="81"/>
      <c r="JDX114" s="81"/>
      <c r="JDY114" s="81"/>
      <c r="JDZ114" s="81"/>
      <c r="JEA114" s="81"/>
      <c r="JEB114" s="81"/>
      <c r="JEC114" s="81"/>
      <c r="JED114" s="81"/>
      <c r="JEE114" s="81"/>
      <c r="JEF114" s="81"/>
      <c r="JEG114" s="81"/>
      <c r="JEH114" s="81"/>
      <c r="JEI114" s="81"/>
      <c r="JEJ114" s="81"/>
      <c r="JEK114" s="81"/>
      <c r="JEL114" s="81"/>
      <c r="JEM114" s="81"/>
      <c r="JEN114" s="81"/>
      <c r="JEO114" s="81"/>
      <c r="JEP114" s="81"/>
      <c r="JEQ114" s="81"/>
      <c r="JER114" s="81"/>
      <c r="JES114" s="81"/>
      <c r="JET114" s="81"/>
      <c r="JEU114" s="81"/>
      <c r="JEV114" s="81"/>
      <c r="JEW114" s="81"/>
      <c r="JEX114" s="81"/>
      <c r="JEY114" s="81"/>
      <c r="JEZ114" s="81"/>
      <c r="JFA114" s="81"/>
      <c r="JFB114" s="81"/>
      <c r="JFC114" s="81"/>
      <c r="JFD114" s="81"/>
      <c r="JFE114" s="81"/>
      <c r="JFF114" s="81"/>
      <c r="JFG114" s="81"/>
      <c r="JFH114" s="81"/>
      <c r="JFI114" s="81"/>
      <c r="JFJ114" s="81"/>
      <c r="JFK114" s="81"/>
      <c r="JFL114" s="81"/>
      <c r="JFM114" s="81"/>
      <c r="JFN114" s="81"/>
      <c r="JFO114" s="81"/>
      <c r="JFP114" s="81"/>
      <c r="JFQ114" s="81"/>
      <c r="JFR114" s="81"/>
      <c r="JFS114" s="81"/>
      <c r="JFT114" s="81"/>
      <c r="JFU114" s="81"/>
      <c r="JFV114" s="81"/>
      <c r="JFW114" s="81"/>
      <c r="JFX114" s="81"/>
      <c r="JFY114" s="81"/>
      <c r="JFZ114" s="81"/>
      <c r="JGA114" s="81"/>
      <c r="JGB114" s="81"/>
      <c r="JGC114" s="81"/>
      <c r="JGD114" s="81"/>
      <c r="JGE114" s="81"/>
      <c r="JGF114" s="81"/>
      <c r="JGG114" s="81"/>
      <c r="JGH114" s="81"/>
      <c r="JGI114" s="81"/>
      <c r="JGJ114" s="81"/>
      <c r="JGK114" s="81"/>
      <c r="JGL114" s="81"/>
      <c r="JGM114" s="81"/>
      <c r="JGN114" s="81"/>
      <c r="JGO114" s="81"/>
      <c r="JGP114" s="81"/>
      <c r="JGQ114" s="81"/>
      <c r="JGR114" s="81"/>
      <c r="JGS114" s="81"/>
      <c r="JGT114" s="81"/>
      <c r="JGU114" s="81"/>
      <c r="JGV114" s="81"/>
      <c r="JGW114" s="81"/>
      <c r="JGX114" s="81"/>
      <c r="JGY114" s="81"/>
      <c r="JGZ114" s="81"/>
      <c r="JHA114" s="81"/>
      <c r="JHB114" s="81"/>
      <c r="JHC114" s="81"/>
      <c r="JHD114" s="81"/>
      <c r="JHE114" s="81"/>
      <c r="JHF114" s="81"/>
      <c r="JHG114" s="81"/>
      <c r="JHH114" s="81"/>
      <c r="JHI114" s="81"/>
      <c r="JHJ114" s="81"/>
      <c r="JHK114" s="81"/>
      <c r="JHL114" s="81"/>
      <c r="JHM114" s="81"/>
      <c r="JHN114" s="81"/>
      <c r="JHO114" s="81"/>
      <c r="JHP114" s="81"/>
      <c r="JHQ114" s="81"/>
      <c r="JHR114" s="81"/>
      <c r="JHS114" s="81"/>
      <c r="JHT114" s="81"/>
      <c r="JHU114" s="81"/>
      <c r="JHV114" s="81"/>
      <c r="JHW114" s="81"/>
      <c r="JHX114" s="81"/>
      <c r="JHY114" s="81"/>
      <c r="JHZ114" s="81"/>
      <c r="JIA114" s="81"/>
      <c r="JIB114" s="81"/>
      <c r="JIC114" s="81"/>
      <c r="JID114" s="81"/>
      <c r="JIE114" s="81"/>
      <c r="JIF114" s="81"/>
      <c r="JIG114" s="81"/>
      <c r="JIH114" s="81"/>
      <c r="JII114" s="81"/>
      <c r="JIJ114" s="81"/>
      <c r="JIK114" s="81"/>
      <c r="JIL114" s="81"/>
      <c r="JIM114" s="81"/>
      <c r="JIN114" s="81"/>
      <c r="JIO114" s="81"/>
      <c r="JIP114" s="81"/>
      <c r="JIQ114" s="81"/>
      <c r="JIR114" s="81"/>
      <c r="JIS114" s="81"/>
      <c r="JIT114" s="81"/>
      <c r="JIU114" s="81"/>
      <c r="JIV114" s="81"/>
      <c r="JIW114" s="81"/>
      <c r="JIX114" s="81"/>
      <c r="JIY114" s="81"/>
      <c r="JIZ114" s="81"/>
      <c r="JJA114" s="81"/>
      <c r="JJB114" s="81"/>
      <c r="JJC114" s="81"/>
      <c r="JJD114" s="81"/>
      <c r="JJE114" s="81"/>
      <c r="JJF114" s="81"/>
      <c r="JJG114" s="81"/>
      <c r="JJH114" s="81"/>
      <c r="JJI114" s="81"/>
      <c r="JJJ114" s="81"/>
      <c r="JJK114" s="81"/>
      <c r="JJL114" s="81"/>
      <c r="JJM114" s="81"/>
      <c r="JJN114" s="81"/>
      <c r="JJO114" s="81"/>
      <c r="JJP114" s="81"/>
      <c r="JJQ114" s="81"/>
      <c r="JJR114" s="81"/>
      <c r="JJS114" s="81"/>
      <c r="JJT114" s="81"/>
      <c r="JJU114" s="81"/>
      <c r="JJV114" s="81"/>
      <c r="JJW114" s="81"/>
      <c r="JJX114" s="81"/>
      <c r="JJY114" s="81"/>
      <c r="JJZ114" s="81"/>
      <c r="JKA114" s="81"/>
      <c r="JKB114" s="81"/>
      <c r="JKC114" s="81"/>
      <c r="JKD114" s="81"/>
      <c r="JKE114" s="81"/>
      <c r="JKF114" s="81"/>
      <c r="JKG114" s="81"/>
      <c r="JKH114" s="81"/>
      <c r="JKI114" s="81"/>
      <c r="JKJ114" s="81"/>
      <c r="JKK114" s="81"/>
      <c r="JKL114" s="81"/>
      <c r="JKM114" s="81"/>
      <c r="JKN114" s="81"/>
      <c r="JKO114" s="81"/>
      <c r="JKP114" s="81"/>
      <c r="JKQ114" s="81"/>
      <c r="JKR114" s="81"/>
      <c r="JKS114" s="81"/>
      <c r="JKT114" s="81"/>
      <c r="JKU114" s="81"/>
      <c r="JKV114" s="81"/>
      <c r="JKW114" s="81"/>
      <c r="JKX114" s="81"/>
      <c r="JKY114" s="81"/>
      <c r="JKZ114" s="81"/>
      <c r="JLA114" s="81"/>
      <c r="JLB114" s="81"/>
      <c r="JLC114" s="81"/>
      <c r="JLD114" s="81"/>
      <c r="JLE114" s="81"/>
      <c r="JLF114" s="81"/>
      <c r="JLG114" s="81"/>
      <c r="JLH114" s="81"/>
      <c r="JLI114" s="81"/>
      <c r="JLJ114" s="81"/>
      <c r="JLK114" s="81"/>
      <c r="JLL114" s="81"/>
      <c r="JLM114" s="81"/>
      <c r="JLN114" s="81"/>
      <c r="JLO114" s="81"/>
      <c r="JLP114" s="81"/>
      <c r="JLQ114" s="81"/>
      <c r="JLR114" s="81"/>
      <c r="JLS114" s="81"/>
      <c r="JLT114" s="81"/>
      <c r="JLU114" s="81"/>
      <c r="JLV114" s="81"/>
      <c r="JLW114" s="81"/>
      <c r="JLX114" s="81"/>
      <c r="JLY114" s="81"/>
      <c r="JLZ114" s="81"/>
      <c r="JMA114" s="81"/>
      <c r="JMB114" s="81"/>
      <c r="JMC114" s="81"/>
      <c r="JMD114" s="81"/>
      <c r="JME114" s="81"/>
      <c r="JMF114" s="81"/>
      <c r="JMG114" s="81"/>
      <c r="JMH114" s="81"/>
      <c r="JMI114" s="81"/>
      <c r="JMJ114" s="81"/>
      <c r="JMK114" s="81"/>
      <c r="JML114" s="81"/>
      <c r="JMM114" s="81"/>
      <c r="JMN114" s="81"/>
      <c r="JMO114" s="81"/>
      <c r="JMP114" s="81"/>
      <c r="JMQ114" s="81"/>
      <c r="JMR114" s="81"/>
      <c r="JMS114" s="81"/>
      <c r="JMT114" s="81"/>
      <c r="JMU114" s="81"/>
      <c r="JMV114" s="81"/>
      <c r="JMW114" s="81"/>
      <c r="JMX114" s="81"/>
      <c r="JMY114" s="81"/>
      <c r="JMZ114" s="81"/>
      <c r="JNA114" s="81"/>
      <c r="JNB114" s="81"/>
      <c r="JNC114" s="81"/>
      <c r="JND114" s="81"/>
      <c r="JNE114" s="81"/>
      <c r="JNF114" s="81"/>
      <c r="JNG114" s="81"/>
      <c r="JNH114" s="81"/>
      <c r="JNI114" s="81"/>
      <c r="JNJ114" s="81"/>
      <c r="JNK114" s="81"/>
      <c r="JNL114" s="81"/>
      <c r="JNM114" s="81"/>
      <c r="JNN114" s="81"/>
      <c r="JNO114" s="81"/>
      <c r="JNP114" s="81"/>
      <c r="JNQ114" s="81"/>
      <c r="JNR114" s="81"/>
      <c r="JNS114" s="81"/>
      <c r="JNT114" s="81"/>
      <c r="JNU114" s="81"/>
      <c r="JNV114" s="81"/>
      <c r="JNW114" s="81"/>
      <c r="JNX114" s="81"/>
      <c r="JNY114" s="81"/>
      <c r="JNZ114" s="81"/>
      <c r="JOA114" s="81"/>
      <c r="JOB114" s="81"/>
      <c r="JOC114" s="81"/>
      <c r="JOD114" s="81"/>
      <c r="JOE114" s="81"/>
      <c r="JOF114" s="81"/>
      <c r="JOG114" s="81"/>
      <c r="JOH114" s="81"/>
      <c r="JOI114" s="81"/>
      <c r="JOJ114" s="81"/>
      <c r="JOK114" s="81"/>
      <c r="JOL114" s="81"/>
      <c r="JOM114" s="81"/>
      <c r="JON114" s="81"/>
      <c r="JOO114" s="81"/>
      <c r="JOP114" s="81"/>
      <c r="JOQ114" s="81"/>
      <c r="JOR114" s="81"/>
      <c r="JOS114" s="81"/>
      <c r="JOT114" s="81"/>
      <c r="JOU114" s="81"/>
      <c r="JOV114" s="81"/>
      <c r="JOW114" s="81"/>
      <c r="JOX114" s="81"/>
      <c r="JOY114" s="81"/>
      <c r="JOZ114" s="81"/>
      <c r="JPA114" s="81"/>
      <c r="JPB114" s="81"/>
      <c r="JPC114" s="81"/>
      <c r="JPD114" s="81"/>
      <c r="JPE114" s="81"/>
      <c r="JPF114" s="81"/>
      <c r="JPG114" s="81"/>
      <c r="JPH114" s="81"/>
      <c r="JPI114" s="81"/>
      <c r="JPJ114" s="81"/>
      <c r="JPK114" s="81"/>
      <c r="JPL114" s="81"/>
      <c r="JPM114" s="81"/>
      <c r="JPN114" s="81"/>
      <c r="JPO114" s="81"/>
      <c r="JPP114" s="81"/>
      <c r="JPQ114" s="81"/>
      <c r="JPR114" s="81"/>
      <c r="JPS114" s="81"/>
      <c r="JPT114" s="81"/>
      <c r="JPU114" s="81"/>
      <c r="JPV114" s="81"/>
      <c r="JPW114" s="81"/>
      <c r="JPX114" s="81"/>
      <c r="JPY114" s="81"/>
      <c r="JPZ114" s="81"/>
      <c r="JQA114" s="81"/>
      <c r="JQB114" s="81"/>
      <c r="JQC114" s="81"/>
      <c r="JQD114" s="81"/>
      <c r="JQE114" s="81"/>
      <c r="JQF114" s="81"/>
      <c r="JQG114" s="81"/>
      <c r="JQH114" s="81"/>
      <c r="JQI114" s="81"/>
      <c r="JQJ114" s="81"/>
      <c r="JQK114" s="81"/>
      <c r="JQL114" s="81"/>
      <c r="JQM114" s="81"/>
      <c r="JQN114" s="81"/>
      <c r="JQO114" s="81"/>
      <c r="JQP114" s="81"/>
      <c r="JQQ114" s="81"/>
      <c r="JQR114" s="81"/>
      <c r="JQS114" s="81"/>
      <c r="JQT114" s="81"/>
      <c r="JQU114" s="81"/>
      <c r="JQV114" s="81"/>
      <c r="JQW114" s="81"/>
      <c r="JQX114" s="81"/>
      <c r="JQY114" s="81"/>
      <c r="JQZ114" s="81"/>
      <c r="JRA114" s="81"/>
      <c r="JRB114" s="81"/>
      <c r="JRC114" s="81"/>
      <c r="JRD114" s="81"/>
      <c r="JRE114" s="81"/>
      <c r="JRF114" s="81"/>
      <c r="JRG114" s="81"/>
      <c r="JRH114" s="81"/>
      <c r="JRI114" s="81"/>
      <c r="JRJ114" s="81"/>
      <c r="JRK114" s="81"/>
      <c r="JRL114" s="81"/>
      <c r="JRM114" s="81"/>
      <c r="JRN114" s="81"/>
      <c r="JRO114" s="81"/>
      <c r="JRP114" s="81"/>
      <c r="JRQ114" s="81"/>
      <c r="JRR114" s="81"/>
      <c r="JRS114" s="81"/>
      <c r="JRT114" s="81"/>
      <c r="JRU114" s="81"/>
      <c r="JRV114" s="81"/>
      <c r="JRW114" s="81"/>
      <c r="JRX114" s="81"/>
      <c r="JRY114" s="81"/>
      <c r="JRZ114" s="81"/>
      <c r="JSA114" s="81"/>
      <c r="JSB114" s="81"/>
      <c r="JSC114" s="81"/>
      <c r="JSD114" s="81"/>
      <c r="JSE114" s="81"/>
      <c r="JSF114" s="81"/>
      <c r="JSG114" s="81"/>
      <c r="JSH114" s="81"/>
      <c r="JSI114" s="81"/>
      <c r="JSJ114" s="81"/>
      <c r="JSK114" s="81"/>
      <c r="JSL114" s="81"/>
      <c r="JSM114" s="81"/>
      <c r="JSN114" s="81"/>
      <c r="JSO114" s="81"/>
      <c r="JSP114" s="81"/>
      <c r="JSQ114" s="81"/>
      <c r="JSR114" s="81"/>
      <c r="JSS114" s="81"/>
      <c r="JST114" s="81"/>
      <c r="JSU114" s="81"/>
      <c r="JSV114" s="81"/>
      <c r="JSW114" s="81"/>
      <c r="JSX114" s="81"/>
      <c r="JSY114" s="81"/>
      <c r="JSZ114" s="81"/>
      <c r="JTA114" s="81"/>
      <c r="JTB114" s="81"/>
      <c r="JTC114" s="81"/>
      <c r="JTD114" s="81"/>
      <c r="JTE114" s="81"/>
      <c r="JTF114" s="81"/>
      <c r="JTG114" s="81"/>
      <c r="JTH114" s="81"/>
      <c r="JTI114" s="81"/>
      <c r="JTJ114" s="81"/>
      <c r="JTK114" s="81"/>
      <c r="JTL114" s="81"/>
      <c r="JTM114" s="81"/>
      <c r="JTN114" s="81"/>
      <c r="JTO114" s="81"/>
      <c r="JTP114" s="81"/>
      <c r="JTQ114" s="81"/>
      <c r="JTR114" s="81"/>
      <c r="JTS114" s="81"/>
      <c r="JTT114" s="81"/>
      <c r="JTU114" s="81"/>
      <c r="JTV114" s="81"/>
      <c r="JTW114" s="81"/>
      <c r="JTX114" s="81"/>
      <c r="JTY114" s="81"/>
      <c r="JTZ114" s="81"/>
      <c r="JUA114" s="81"/>
      <c r="JUB114" s="81"/>
      <c r="JUC114" s="81"/>
      <c r="JUD114" s="81"/>
      <c r="JUE114" s="81"/>
      <c r="JUF114" s="81"/>
      <c r="JUG114" s="81"/>
      <c r="JUH114" s="81"/>
      <c r="JUI114" s="81"/>
      <c r="JUJ114" s="81"/>
      <c r="JUK114" s="81"/>
      <c r="JUL114" s="81"/>
      <c r="JUM114" s="81"/>
      <c r="JUN114" s="81"/>
      <c r="JUO114" s="81"/>
      <c r="JUP114" s="81"/>
      <c r="JUQ114" s="81"/>
      <c r="JUR114" s="81"/>
      <c r="JUS114" s="81"/>
      <c r="JUT114" s="81"/>
      <c r="JUU114" s="81"/>
      <c r="JUV114" s="81"/>
      <c r="JUW114" s="81"/>
      <c r="JUX114" s="81"/>
      <c r="JUY114" s="81"/>
      <c r="JUZ114" s="81"/>
      <c r="JVA114" s="81"/>
      <c r="JVB114" s="81"/>
      <c r="JVC114" s="81"/>
      <c r="JVD114" s="81"/>
      <c r="JVE114" s="81"/>
      <c r="JVF114" s="81"/>
      <c r="JVG114" s="81"/>
      <c r="JVH114" s="81"/>
      <c r="JVI114" s="81"/>
      <c r="JVJ114" s="81"/>
      <c r="JVK114" s="81"/>
      <c r="JVL114" s="81"/>
      <c r="JVM114" s="81"/>
      <c r="JVN114" s="81"/>
      <c r="JVO114" s="81"/>
      <c r="JVP114" s="81"/>
      <c r="JVQ114" s="81"/>
      <c r="JVR114" s="81"/>
      <c r="JVS114" s="81"/>
      <c r="JVT114" s="81"/>
      <c r="JVU114" s="81"/>
      <c r="JVV114" s="81"/>
      <c r="JVW114" s="81"/>
      <c r="JVX114" s="81"/>
      <c r="JVY114" s="81"/>
      <c r="JVZ114" s="81"/>
      <c r="JWA114" s="81"/>
      <c r="JWB114" s="81"/>
      <c r="JWC114" s="81"/>
      <c r="JWD114" s="81"/>
      <c r="JWE114" s="81"/>
      <c r="JWF114" s="81"/>
      <c r="JWG114" s="81"/>
      <c r="JWH114" s="81"/>
      <c r="JWI114" s="81"/>
      <c r="JWJ114" s="81"/>
      <c r="JWK114" s="81"/>
      <c r="JWL114" s="81"/>
      <c r="JWM114" s="81"/>
      <c r="JWN114" s="81"/>
      <c r="JWO114" s="81"/>
      <c r="JWP114" s="81"/>
      <c r="JWQ114" s="81"/>
      <c r="JWR114" s="81"/>
      <c r="JWS114" s="81"/>
      <c r="JWT114" s="81"/>
      <c r="JWU114" s="81"/>
      <c r="JWV114" s="81"/>
      <c r="JWW114" s="81"/>
      <c r="JWX114" s="81"/>
      <c r="JWY114" s="81"/>
      <c r="JWZ114" s="81"/>
      <c r="JXA114" s="81"/>
      <c r="JXB114" s="81"/>
      <c r="JXC114" s="81"/>
      <c r="JXD114" s="81"/>
      <c r="JXE114" s="81"/>
      <c r="JXF114" s="81"/>
      <c r="JXG114" s="81"/>
      <c r="JXH114" s="81"/>
      <c r="JXI114" s="81"/>
      <c r="JXJ114" s="81"/>
      <c r="JXK114" s="81"/>
      <c r="JXL114" s="81"/>
      <c r="JXM114" s="81"/>
      <c r="JXN114" s="81"/>
      <c r="JXO114" s="81"/>
      <c r="JXP114" s="81"/>
      <c r="JXQ114" s="81"/>
      <c r="JXR114" s="81"/>
      <c r="JXS114" s="81"/>
      <c r="JXT114" s="81"/>
      <c r="JXU114" s="81"/>
      <c r="JXV114" s="81"/>
      <c r="JXW114" s="81"/>
      <c r="JXX114" s="81"/>
      <c r="JXY114" s="81"/>
      <c r="JXZ114" s="81"/>
      <c r="JYA114" s="81"/>
      <c r="JYB114" s="81"/>
      <c r="JYC114" s="81"/>
      <c r="JYD114" s="81"/>
      <c r="JYE114" s="81"/>
      <c r="JYF114" s="81"/>
      <c r="JYG114" s="81"/>
      <c r="JYH114" s="81"/>
      <c r="JYI114" s="81"/>
      <c r="JYJ114" s="81"/>
      <c r="JYK114" s="81"/>
      <c r="JYL114" s="81"/>
      <c r="JYM114" s="81"/>
      <c r="JYN114" s="81"/>
      <c r="JYO114" s="81"/>
      <c r="JYP114" s="81"/>
      <c r="JYQ114" s="81"/>
      <c r="JYR114" s="81"/>
      <c r="JYS114" s="81"/>
      <c r="JYT114" s="81"/>
      <c r="JYU114" s="81"/>
      <c r="JYV114" s="81"/>
      <c r="JYW114" s="81"/>
      <c r="JYX114" s="81"/>
      <c r="JYY114" s="81"/>
      <c r="JYZ114" s="81"/>
      <c r="JZA114" s="81"/>
      <c r="JZB114" s="81"/>
      <c r="JZC114" s="81"/>
      <c r="JZD114" s="81"/>
      <c r="JZE114" s="81"/>
      <c r="JZF114" s="81"/>
      <c r="JZG114" s="81"/>
      <c r="JZH114" s="81"/>
      <c r="JZI114" s="81"/>
      <c r="JZJ114" s="81"/>
      <c r="JZK114" s="81"/>
      <c r="JZL114" s="81"/>
      <c r="JZM114" s="81"/>
      <c r="JZN114" s="81"/>
      <c r="JZO114" s="81"/>
      <c r="JZP114" s="81"/>
      <c r="JZQ114" s="81"/>
      <c r="JZR114" s="81"/>
      <c r="JZS114" s="81"/>
      <c r="JZT114" s="81"/>
      <c r="JZU114" s="81"/>
      <c r="JZV114" s="81"/>
      <c r="JZW114" s="81"/>
      <c r="JZX114" s="81"/>
      <c r="JZY114" s="81"/>
      <c r="JZZ114" s="81"/>
      <c r="KAA114" s="81"/>
      <c r="KAB114" s="81"/>
      <c r="KAC114" s="81"/>
      <c r="KAD114" s="81"/>
      <c r="KAE114" s="81"/>
      <c r="KAF114" s="81"/>
      <c r="KAG114" s="81"/>
      <c r="KAH114" s="81"/>
      <c r="KAI114" s="81"/>
      <c r="KAJ114" s="81"/>
      <c r="KAK114" s="81"/>
      <c r="KAL114" s="81"/>
      <c r="KAM114" s="81"/>
      <c r="KAN114" s="81"/>
      <c r="KAO114" s="81"/>
      <c r="KAP114" s="81"/>
      <c r="KAQ114" s="81"/>
      <c r="KAR114" s="81"/>
      <c r="KAS114" s="81"/>
      <c r="KAT114" s="81"/>
      <c r="KAU114" s="81"/>
      <c r="KAV114" s="81"/>
      <c r="KAW114" s="81"/>
      <c r="KAX114" s="81"/>
      <c r="KAY114" s="81"/>
      <c r="KAZ114" s="81"/>
      <c r="KBA114" s="81"/>
      <c r="KBB114" s="81"/>
      <c r="KBC114" s="81"/>
      <c r="KBD114" s="81"/>
      <c r="KBE114" s="81"/>
      <c r="KBF114" s="81"/>
      <c r="KBG114" s="81"/>
      <c r="KBH114" s="81"/>
      <c r="KBI114" s="81"/>
      <c r="KBJ114" s="81"/>
      <c r="KBK114" s="81"/>
      <c r="KBL114" s="81"/>
      <c r="KBM114" s="81"/>
      <c r="KBN114" s="81"/>
      <c r="KBO114" s="81"/>
      <c r="KBP114" s="81"/>
      <c r="KBQ114" s="81"/>
      <c r="KBR114" s="81"/>
      <c r="KBS114" s="81"/>
      <c r="KBT114" s="81"/>
      <c r="KBU114" s="81"/>
      <c r="KBV114" s="81"/>
      <c r="KBW114" s="81"/>
      <c r="KBX114" s="81"/>
      <c r="KBY114" s="81"/>
      <c r="KBZ114" s="81"/>
      <c r="KCA114" s="81"/>
      <c r="KCB114" s="81"/>
      <c r="KCC114" s="81"/>
      <c r="KCD114" s="81"/>
      <c r="KCE114" s="81"/>
      <c r="KCF114" s="81"/>
      <c r="KCG114" s="81"/>
      <c r="KCH114" s="81"/>
      <c r="KCI114" s="81"/>
      <c r="KCJ114" s="81"/>
      <c r="KCK114" s="81"/>
      <c r="KCL114" s="81"/>
      <c r="KCM114" s="81"/>
      <c r="KCN114" s="81"/>
      <c r="KCO114" s="81"/>
      <c r="KCP114" s="81"/>
      <c r="KCQ114" s="81"/>
      <c r="KCR114" s="81"/>
      <c r="KCS114" s="81"/>
      <c r="KCT114" s="81"/>
      <c r="KCU114" s="81"/>
      <c r="KCV114" s="81"/>
      <c r="KCW114" s="81"/>
      <c r="KCX114" s="81"/>
      <c r="KCY114" s="81"/>
      <c r="KCZ114" s="81"/>
      <c r="KDA114" s="81"/>
      <c r="KDB114" s="81"/>
      <c r="KDC114" s="81"/>
      <c r="KDD114" s="81"/>
      <c r="KDE114" s="81"/>
      <c r="KDF114" s="81"/>
      <c r="KDG114" s="81"/>
      <c r="KDH114" s="81"/>
      <c r="KDI114" s="81"/>
      <c r="KDJ114" s="81"/>
      <c r="KDK114" s="81"/>
      <c r="KDL114" s="81"/>
      <c r="KDM114" s="81"/>
      <c r="KDN114" s="81"/>
      <c r="KDO114" s="81"/>
      <c r="KDP114" s="81"/>
      <c r="KDQ114" s="81"/>
      <c r="KDR114" s="81"/>
      <c r="KDS114" s="81"/>
      <c r="KDT114" s="81"/>
      <c r="KDU114" s="81"/>
      <c r="KDV114" s="81"/>
      <c r="KDW114" s="81"/>
      <c r="KDX114" s="81"/>
      <c r="KDY114" s="81"/>
      <c r="KDZ114" s="81"/>
      <c r="KEA114" s="81"/>
      <c r="KEB114" s="81"/>
      <c r="KEC114" s="81"/>
      <c r="KED114" s="81"/>
      <c r="KEE114" s="81"/>
      <c r="KEF114" s="81"/>
      <c r="KEG114" s="81"/>
      <c r="KEH114" s="81"/>
      <c r="KEI114" s="81"/>
      <c r="KEJ114" s="81"/>
      <c r="KEK114" s="81"/>
      <c r="KEL114" s="81"/>
      <c r="KEM114" s="81"/>
      <c r="KEN114" s="81"/>
      <c r="KEO114" s="81"/>
      <c r="KEP114" s="81"/>
      <c r="KEQ114" s="81"/>
      <c r="KER114" s="81"/>
      <c r="KES114" s="81"/>
      <c r="KET114" s="81"/>
      <c r="KEU114" s="81"/>
      <c r="KEV114" s="81"/>
      <c r="KEW114" s="81"/>
      <c r="KEX114" s="81"/>
      <c r="KEY114" s="81"/>
      <c r="KEZ114" s="81"/>
      <c r="KFA114" s="81"/>
      <c r="KFB114" s="81"/>
      <c r="KFC114" s="81"/>
      <c r="KFD114" s="81"/>
      <c r="KFE114" s="81"/>
      <c r="KFF114" s="81"/>
      <c r="KFG114" s="81"/>
      <c r="KFH114" s="81"/>
      <c r="KFI114" s="81"/>
      <c r="KFJ114" s="81"/>
      <c r="KFK114" s="81"/>
      <c r="KFL114" s="81"/>
      <c r="KFM114" s="81"/>
      <c r="KFN114" s="81"/>
      <c r="KFO114" s="81"/>
      <c r="KFP114" s="81"/>
      <c r="KFQ114" s="81"/>
      <c r="KFR114" s="81"/>
      <c r="KFS114" s="81"/>
      <c r="KFT114" s="81"/>
      <c r="KFU114" s="81"/>
      <c r="KFV114" s="81"/>
      <c r="KFW114" s="81"/>
      <c r="KFX114" s="81"/>
      <c r="KFY114" s="81"/>
      <c r="KFZ114" s="81"/>
      <c r="KGA114" s="81"/>
      <c r="KGB114" s="81"/>
      <c r="KGC114" s="81"/>
      <c r="KGD114" s="81"/>
      <c r="KGE114" s="81"/>
      <c r="KGF114" s="81"/>
      <c r="KGG114" s="81"/>
      <c r="KGH114" s="81"/>
      <c r="KGI114" s="81"/>
      <c r="KGJ114" s="81"/>
      <c r="KGK114" s="81"/>
      <c r="KGL114" s="81"/>
      <c r="KGM114" s="81"/>
      <c r="KGN114" s="81"/>
      <c r="KGO114" s="81"/>
      <c r="KGP114" s="81"/>
      <c r="KGQ114" s="81"/>
      <c r="KGR114" s="81"/>
      <c r="KGS114" s="81"/>
      <c r="KGT114" s="81"/>
      <c r="KGU114" s="81"/>
      <c r="KGV114" s="81"/>
      <c r="KGW114" s="81"/>
      <c r="KGX114" s="81"/>
      <c r="KGY114" s="81"/>
      <c r="KGZ114" s="81"/>
      <c r="KHA114" s="81"/>
      <c r="KHB114" s="81"/>
      <c r="KHC114" s="81"/>
      <c r="KHD114" s="81"/>
      <c r="KHE114" s="81"/>
      <c r="KHF114" s="81"/>
      <c r="KHG114" s="81"/>
      <c r="KHH114" s="81"/>
      <c r="KHI114" s="81"/>
      <c r="KHJ114" s="81"/>
      <c r="KHK114" s="81"/>
      <c r="KHL114" s="81"/>
      <c r="KHM114" s="81"/>
      <c r="KHN114" s="81"/>
      <c r="KHO114" s="81"/>
      <c r="KHP114" s="81"/>
      <c r="KHQ114" s="81"/>
      <c r="KHR114" s="81"/>
      <c r="KHS114" s="81"/>
      <c r="KHT114" s="81"/>
      <c r="KHU114" s="81"/>
      <c r="KHV114" s="81"/>
      <c r="KHW114" s="81"/>
      <c r="KHX114" s="81"/>
      <c r="KHY114" s="81"/>
      <c r="KHZ114" s="81"/>
      <c r="KIA114" s="81"/>
      <c r="KIB114" s="81"/>
      <c r="KIC114" s="81"/>
      <c r="KID114" s="81"/>
      <c r="KIE114" s="81"/>
      <c r="KIF114" s="81"/>
      <c r="KIG114" s="81"/>
      <c r="KIH114" s="81"/>
      <c r="KII114" s="81"/>
      <c r="KIJ114" s="81"/>
      <c r="KIK114" s="81"/>
      <c r="KIL114" s="81"/>
      <c r="KIM114" s="81"/>
      <c r="KIN114" s="81"/>
      <c r="KIO114" s="81"/>
      <c r="KIP114" s="81"/>
      <c r="KIQ114" s="81"/>
      <c r="KIR114" s="81"/>
      <c r="KIS114" s="81"/>
      <c r="KIT114" s="81"/>
      <c r="KIU114" s="81"/>
      <c r="KIV114" s="81"/>
      <c r="KIW114" s="81"/>
      <c r="KIX114" s="81"/>
      <c r="KIY114" s="81"/>
      <c r="KIZ114" s="81"/>
      <c r="KJA114" s="81"/>
      <c r="KJB114" s="81"/>
      <c r="KJC114" s="81"/>
      <c r="KJD114" s="81"/>
      <c r="KJE114" s="81"/>
      <c r="KJF114" s="81"/>
      <c r="KJG114" s="81"/>
      <c r="KJH114" s="81"/>
      <c r="KJI114" s="81"/>
      <c r="KJJ114" s="81"/>
      <c r="KJK114" s="81"/>
      <c r="KJL114" s="81"/>
      <c r="KJM114" s="81"/>
      <c r="KJN114" s="81"/>
      <c r="KJO114" s="81"/>
      <c r="KJP114" s="81"/>
      <c r="KJQ114" s="81"/>
      <c r="KJR114" s="81"/>
      <c r="KJS114" s="81"/>
      <c r="KJT114" s="81"/>
      <c r="KJU114" s="81"/>
      <c r="KJV114" s="81"/>
      <c r="KJW114" s="81"/>
      <c r="KJX114" s="81"/>
      <c r="KJY114" s="81"/>
      <c r="KJZ114" s="81"/>
      <c r="KKA114" s="81"/>
      <c r="KKB114" s="81"/>
      <c r="KKC114" s="81"/>
      <c r="KKD114" s="81"/>
      <c r="KKE114" s="81"/>
      <c r="KKF114" s="81"/>
      <c r="KKG114" s="81"/>
      <c r="KKH114" s="81"/>
      <c r="KKI114" s="81"/>
      <c r="KKJ114" s="81"/>
      <c r="KKK114" s="81"/>
      <c r="KKL114" s="81"/>
      <c r="KKM114" s="81"/>
      <c r="KKN114" s="81"/>
      <c r="KKO114" s="81"/>
      <c r="KKP114" s="81"/>
      <c r="KKQ114" s="81"/>
      <c r="KKR114" s="81"/>
      <c r="KKS114" s="81"/>
      <c r="KKT114" s="81"/>
      <c r="KKU114" s="81"/>
      <c r="KKV114" s="81"/>
      <c r="KKW114" s="81"/>
      <c r="KKX114" s="81"/>
      <c r="KKY114" s="81"/>
      <c r="KKZ114" s="81"/>
      <c r="KLA114" s="81"/>
      <c r="KLB114" s="81"/>
      <c r="KLC114" s="81"/>
      <c r="KLD114" s="81"/>
      <c r="KLE114" s="81"/>
      <c r="KLF114" s="81"/>
      <c r="KLG114" s="81"/>
      <c r="KLH114" s="81"/>
      <c r="KLI114" s="81"/>
      <c r="KLJ114" s="81"/>
      <c r="KLK114" s="81"/>
      <c r="KLL114" s="81"/>
      <c r="KLM114" s="81"/>
      <c r="KLN114" s="81"/>
      <c r="KLO114" s="81"/>
      <c r="KLP114" s="81"/>
      <c r="KLQ114" s="81"/>
      <c r="KLR114" s="81"/>
      <c r="KLS114" s="81"/>
      <c r="KLT114" s="81"/>
      <c r="KLU114" s="81"/>
      <c r="KLV114" s="81"/>
      <c r="KLW114" s="81"/>
      <c r="KLX114" s="81"/>
      <c r="KLY114" s="81"/>
      <c r="KLZ114" s="81"/>
      <c r="KMA114" s="81"/>
      <c r="KMB114" s="81"/>
      <c r="KMC114" s="81"/>
      <c r="KMD114" s="81"/>
      <c r="KME114" s="81"/>
      <c r="KMF114" s="81"/>
      <c r="KMG114" s="81"/>
      <c r="KMH114" s="81"/>
      <c r="KMI114" s="81"/>
      <c r="KMJ114" s="81"/>
      <c r="KMK114" s="81"/>
      <c r="KML114" s="81"/>
      <c r="KMM114" s="81"/>
      <c r="KMN114" s="81"/>
      <c r="KMO114" s="81"/>
      <c r="KMP114" s="81"/>
      <c r="KMQ114" s="81"/>
      <c r="KMR114" s="81"/>
      <c r="KMS114" s="81"/>
      <c r="KMT114" s="81"/>
      <c r="KMU114" s="81"/>
      <c r="KMV114" s="81"/>
      <c r="KMW114" s="81"/>
      <c r="KMX114" s="81"/>
      <c r="KMY114" s="81"/>
      <c r="KMZ114" s="81"/>
      <c r="KNA114" s="81"/>
      <c r="KNB114" s="81"/>
      <c r="KNC114" s="81"/>
      <c r="KND114" s="81"/>
      <c r="KNE114" s="81"/>
      <c r="KNF114" s="81"/>
      <c r="KNG114" s="81"/>
      <c r="KNH114" s="81"/>
      <c r="KNI114" s="81"/>
      <c r="KNJ114" s="81"/>
      <c r="KNK114" s="81"/>
      <c r="KNL114" s="81"/>
      <c r="KNM114" s="81"/>
      <c r="KNN114" s="81"/>
      <c r="KNO114" s="81"/>
      <c r="KNP114" s="81"/>
      <c r="KNQ114" s="81"/>
      <c r="KNR114" s="81"/>
      <c r="KNS114" s="81"/>
      <c r="KNT114" s="81"/>
      <c r="KNU114" s="81"/>
      <c r="KNV114" s="81"/>
      <c r="KNW114" s="81"/>
      <c r="KNX114" s="81"/>
      <c r="KNY114" s="81"/>
      <c r="KNZ114" s="81"/>
      <c r="KOA114" s="81"/>
      <c r="KOB114" s="81"/>
      <c r="KOC114" s="81"/>
      <c r="KOD114" s="81"/>
      <c r="KOE114" s="81"/>
      <c r="KOF114" s="81"/>
      <c r="KOG114" s="81"/>
      <c r="KOH114" s="81"/>
      <c r="KOI114" s="81"/>
      <c r="KOJ114" s="81"/>
      <c r="KOK114" s="81"/>
      <c r="KOL114" s="81"/>
      <c r="KOM114" s="81"/>
      <c r="KON114" s="81"/>
      <c r="KOO114" s="81"/>
      <c r="KOP114" s="81"/>
      <c r="KOQ114" s="81"/>
      <c r="KOR114" s="81"/>
      <c r="KOS114" s="81"/>
      <c r="KOT114" s="81"/>
      <c r="KOU114" s="81"/>
      <c r="KOV114" s="81"/>
      <c r="KOW114" s="81"/>
      <c r="KOX114" s="81"/>
      <c r="KOY114" s="81"/>
      <c r="KOZ114" s="81"/>
      <c r="KPA114" s="81"/>
      <c r="KPB114" s="81"/>
      <c r="KPC114" s="81"/>
      <c r="KPD114" s="81"/>
      <c r="KPE114" s="81"/>
      <c r="KPF114" s="81"/>
      <c r="KPG114" s="81"/>
      <c r="KPH114" s="81"/>
      <c r="KPI114" s="81"/>
      <c r="KPJ114" s="81"/>
      <c r="KPK114" s="81"/>
      <c r="KPL114" s="81"/>
      <c r="KPM114" s="81"/>
      <c r="KPN114" s="81"/>
      <c r="KPO114" s="81"/>
      <c r="KPP114" s="81"/>
      <c r="KPQ114" s="81"/>
      <c r="KPR114" s="81"/>
      <c r="KPS114" s="81"/>
      <c r="KPT114" s="81"/>
      <c r="KPU114" s="81"/>
      <c r="KPV114" s="81"/>
      <c r="KPW114" s="81"/>
      <c r="KPX114" s="81"/>
      <c r="KPY114" s="81"/>
      <c r="KPZ114" s="81"/>
      <c r="KQA114" s="81"/>
      <c r="KQB114" s="81"/>
      <c r="KQC114" s="81"/>
      <c r="KQD114" s="81"/>
      <c r="KQE114" s="81"/>
      <c r="KQF114" s="81"/>
      <c r="KQG114" s="81"/>
      <c r="KQH114" s="81"/>
      <c r="KQI114" s="81"/>
      <c r="KQJ114" s="81"/>
      <c r="KQK114" s="81"/>
      <c r="KQL114" s="81"/>
      <c r="KQM114" s="81"/>
      <c r="KQN114" s="81"/>
      <c r="KQO114" s="81"/>
      <c r="KQP114" s="81"/>
      <c r="KQQ114" s="81"/>
      <c r="KQR114" s="81"/>
      <c r="KQS114" s="81"/>
      <c r="KQT114" s="81"/>
      <c r="KQU114" s="81"/>
      <c r="KQV114" s="81"/>
      <c r="KQW114" s="81"/>
      <c r="KQX114" s="81"/>
      <c r="KQY114" s="81"/>
      <c r="KQZ114" s="81"/>
      <c r="KRA114" s="81"/>
      <c r="KRB114" s="81"/>
      <c r="KRC114" s="81"/>
      <c r="KRD114" s="81"/>
      <c r="KRE114" s="81"/>
      <c r="KRF114" s="81"/>
      <c r="KRG114" s="81"/>
      <c r="KRH114" s="81"/>
      <c r="KRI114" s="81"/>
      <c r="KRJ114" s="81"/>
      <c r="KRK114" s="81"/>
      <c r="KRL114" s="81"/>
      <c r="KRM114" s="81"/>
      <c r="KRN114" s="81"/>
      <c r="KRO114" s="81"/>
      <c r="KRP114" s="81"/>
      <c r="KRQ114" s="81"/>
      <c r="KRR114" s="81"/>
      <c r="KRS114" s="81"/>
      <c r="KRT114" s="81"/>
      <c r="KRU114" s="81"/>
      <c r="KRV114" s="81"/>
      <c r="KRW114" s="81"/>
      <c r="KRX114" s="81"/>
      <c r="KRY114" s="81"/>
      <c r="KRZ114" s="81"/>
      <c r="KSA114" s="81"/>
      <c r="KSB114" s="81"/>
      <c r="KSC114" s="81"/>
      <c r="KSD114" s="81"/>
      <c r="KSE114" s="81"/>
      <c r="KSF114" s="81"/>
      <c r="KSG114" s="81"/>
      <c r="KSH114" s="81"/>
      <c r="KSI114" s="81"/>
      <c r="KSJ114" s="81"/>
      <c r="KSK114" s="81"/>
      <c r="KSL114" s="81"/>
      <c r="KSM114" s="81"/>
      <c r="KSN114" s="81"/>
      <c r="KSO114" s="81"/>
      <c r="KSP114" s="81"/>
      <c r="KSQ114" s="81"/>
      <c r="KSR114" s="81"/>
      <c r="KSS114" s="81"/>
      <c r="KST114" s="81"/>
      <c r="KSU114" s="81"/>
      <c r="KSV114" s="81"/>
      <c r="KSW114" s="81"/>
      <c r="KSX114" s="81"/>
      <c r="KSY114" s="81"/>
      <c r="KSZ114" s="81"/>
      <c r="KTA114" s="81"/>
      <c r="KTB114" s="81"/>
      <c r="KTC114" s="81"/>
      <c r="KTD114" s="81"/>
      <c r="KTE114" s="81"/>
      <c r="KTF114" s="81"/>
      <c r="KTG114" s="81"/>
      <c r="KTH114" s="81"/>
      <c r="KTI114" s="81"/>
      <c r="KTJ114" s="81"/>
      <c r="KTK114" s="81"/>
      <c r="KTL114" s="81"/>
      <c r="KTM114" s="81"/>
      <c r="KTN114" s="81"/>
      <c r="KTO114" s="81"/>
      <c r="KTP114" s="81"/>
      <c r="KTQ114" s="81"/>
      <c r="KTR114" s="81"/>
      <c r="KTS114" s="81"/>
      <c r="KTT114" s="81"/>
      <c r="KTU114" s="81"/>
      <c r="KTV114" s="81"/>
      <c r="KTW114" s="81"/>
      <c r="KTX114" s="81"/>
      <c r="KTY114" s="81"/>
      <c r="KTZ114" s="81"/>
      <c r="KUA114" s="81"/>
      <c r="KUB114" s="81"/>
      <c r="KUC114" s="81"/>
      <c r="KUD114" s="81"/>
      <c r="KUE114" s="81"/>
      <c r="KUF114" s="81"/>
      <c r="KUG114" s="81"/>
      <c r="KUH114" s="81"/>
      <c r="KUI114" s="81"/>
      <c r="KUJ114" s="81"/>
      <c r="KUK114" s="81"/>
      <c r="KUL114" s="81"/>
      <c r="KUM114" s="81"/>
      <c r="KUN114" s="81"/>
      <c r="KUO114" s="81"/>
      <c r="KUP114" s="81"/>
      <c r="KUQ114" s="81"/>
      <c r="KUR114" s="81"/>
      <c r="KUS114" s="81"/>
      <c r="KUT114" s="81"/>
      <c r="KUU114" s="81"/>
      <c r="KUV114" s="81"/>
      <c r="KUW114" s="81"/>
      <c r="KUX114" s="81"/>
      <c r="KUY114" s="81"/>
      <c r="KUZ114" s="81"/>
      <c r="KVA114" s="81"/>
      <c r="KVB114" s="81"/>
      <c r="KVC114" s="81"/>
      <c r="KVD114" s="81"/>
      <c r="KVE114" s="81"/>
      <c r="KVF114" s="81"/>
      <c r="KVG114" s="81"/>
      <c r="KVH114" s="81"/>
      <c r="KVI114" s="81"/>
      <c r="KVJ114" s="81"/>
      <c r="KVK114" s="81"/>
      <c r="KVL114" s="81"/>
      <c r="KVM114" s="81"/>
      <c r="KVN114" s="81"/>
      <c r="KVO114" s="81"/>
      <c r="KVP114" s="81"/>
      <c r="KVQ114" s="81"/>
      <c r="KVR114" s="81"/>
      <c r="KVS114" s="81"/>
      <c r="KVT114" s="81"/>
      <c r="KVU114" s="81"/>
      <c r="KVV114" s="81"/>
      <c r="KVW114" s="81"/>
      <c r="KVX114" s="81"/>
      <c r="KVY114" s="81"/>
      <c r="KVZ114" s="81"/>
      <c r="KWA114" s="81"/>
      <c r="KWB114" s="81"/>
      <c r="KWC114" s="81"/>
      <c r="KWD114" s="81"/>
      <c r="KWE114" s="81"/>
      <c r="KWF114" s="81"/>
      <c r="KWG114" s="81"/>
      <c r="KWH114" s="81"/>
      <c r="KWI114" s="81"/>
      <c r="KWJ114" s="81"/>
      <c r="KWK114" s="81"/>
      <c r="KWL114" s="81"/>
      <c r="KWM114" s="81"/>
      <c r="KWN114" s="81"/>
      <c r="KWO114" s="81"/>
      <c r="KWP114" s="81"/>
      <c r="KWQ114" s="81"/>
      <c r="KWR114" s="81"/>
      <c r="KWS114" s="81"/>
      <c r="KWT114" s="81"/>
      <c r="KWU114" s="81"/>
      <c r="KWV114" s="81"/>
      <c r="KWW114" s="81"/>
      <c r="KWX114" s="81"/>
      <c r="KWY114" s="81"/>
      <c r="KWZ114" s="81"/>
      <c r="KXA114" s="81"/>
      <c r="KXB114" s="81"/>
      <c r="KXC114" s="81"/>
      <c r="KXD114" s="81"/>
      <c r="KXE114" s="81"/>
      <c r="KXF114" s="81"/>
      <c r="KXG114" s="81"/>
      <c r="KXH114" s="81"/>
      <c r="KXI114" s="81"/>
      <c r="KXJ114" s="81"/>
      <c r="KXK114" s="81"/>
      <c r="KXL114" s="81"/>
      <c r="KXM114" s="81"/>
      <c r="KXN114" s="81"/>
      <c r="KXO114" s="81"/>
      <c r="KXP114" s="81"/>
      <c r="KXQ114" s="81"/>
      <c r="KXR114" s="81"/>
      <c r="KXS114" s="81"/>
      <c r="KXT114" s="81"/>
      <c r="KXU114" s="81"/>
      <c r="KXV114" s="81"/>
      <c r="KXW114" s="81"/>
      <c r="KXX114" s="81"/>
      <c r="KXY114" s="81"/>
      <c r="KXZ114" s="81"/>
      <c r="KYA114" s="81"/>
      <c r="KYB114" s="81"/>
      <c r="KYC114" s="81"/>
      <c r="KYD114" s="81"/>
      <c r="KYE114" s="81"/>
      <c r="KYF114" s="81"/>
      <c r="KYG114" s="81"/>
      <c r="KYH114" s="81"/>
      <c r="KYI114" s="81"/>
      <c r="KYJ114" s="81"/>
      <c r="KYK114" s="81"/>
      <c r="KYL114" s="81"/>
      <c r="KYM114" s="81"/>
      <c r="KYN114" s="81"/>
      <c r="KYO114" s="81"/>
      <c r="KYP114" s="81"/>
      <c r="KYQ114" s="81"/>
      <c r="KYR114" s="81"/>
      <c r="KYS114" s="81"/>
      <c r="KYT114" s="81"/>
      <c r="KYU114" s="81"/>
      <c r="KYV114" s="81"/>
      <c r="KYW114" s="81"/>
      <c r="KYX114" s="81"/>
      <c r="KYY114" s="81"/>
      <c r="KYZ114" s="81"/>
      <c r="KZA114" s="81"/>
      <c r="KZB114" s="81"/>
      <c r="KZC114" s="81"/>
      <c r="KZD114" s="81"/>
      <c r="KZE114" s="81"/>
      <c r="KZF114" s="81"/>
      <c r="KZG114" s="81"/>
      <c r="KZH114" s="81"/>
      <c r="KZI114" s="81"/>
      <c r="KZJ114" s="81"/>
      <c r="KZK114" s="81"/>
      <c r="KZL114" s="81"/>
      <c r="KZM114" s="81"/>
      <c r="KZN114" s="81"/>
      <c r="KZO114" s="81"/>
      <c r="KZP114" s="81"/>
      <c r="KZQ114" s="81"/>
      <c r="KZR114" s="81"/>
      <c r="KZS114" s="81"/>
      <c r="KZT114" s="81"/>
      <c r="KZU114" s="81"/>
      <c r="KZV114" s="81"/>
      <c r="KZW114" s="81"/>
      <c r="KZX114" s="81"/>
      <c r="KZY114" s="81"/>
      <c r="KZZ114" s="81"/>
      <c r="LAA114" s="81"/>
      <c r="LAB114" s="81"/>
      <c r="LAC114" s="81"/>
      <c r="LAD114" s="81"/>
      <c r="LAE114" s="81"/>
      <c r="LAF114" s="81"/>
      <c r="LAG114" s="81"/>
      <c r="LAH114" s="81"/>
      <c r="LAI114" s="81"/>
      <c r="LAJ114" s="81"/>
      <c r="LAK114" s="81"/>
      <c r="LAL114" s="81"/>
      <c r="LAM114" s="81"/>
      <c r="LAN114" s="81"/>
      <c r="LAO114" s="81"/>
      <c r="LAP114" s="81"/>
      <c r="LAQ114" s="81"/>
      <c r="LAR114" s="81"/>
      <c r="LAS114" s="81"/>
      <c r="LAT114" s="81"/>
      <c r="LAU114" s="81"/>
      <c r="LAV114" s="81"/>
      <c r="LAW114" s="81"/>
      <c r="LAX114" s="81"/>
      <c r="LAY114" s="81"/>
      <c r="LAZ114" s="81"/>
      <c r="LBA114" s="81"/>
      <c r="LBB114" s="81"/>
      <c r="LBC114" s="81"/>
      <c r="LBD114" s="81"/>
      <c r="LBE114" s="81"/>
      <c r="LBF114" s="81"/>
      <c r="LBG114" s="81"/>
      <c r="LBH114" s="81"/>
      <c r="LBI114" s="81"/>
      <c r="LBJ114" s="81"/>
      <c r="LBK114" s="81"/>
      <c r="LBL114" s="81"/>
      <c r="LBM114" s="81"/>
      <c r="LBN114" s="81"/>
      <c r="LBO114" s="81"/>
      <c r="LBP114" s="81"/>
      <c r="LBQ114" s="81"/>
      <c r="LBR114" s="81"/>
      <c r="LBS114" s="81"/>
      <c r="LBT114" s="81"/>
      <c r="LBU114" s="81"/>
      <c r="LBV114" s="81"/>
      <c r="LBW114" s="81"/>
      <c r="LBX114" s="81"/>
      <c r="LBY114" s="81"/>
      <c r="LBZ114" s="81"/>
      <c r="LCA114" s="81"/>
      <c r="LCB114" s="81"/>
      <c r="LCC114" s="81"/>
      <c r="LCD114" s="81"/>
      <c r="LCE114" s="81"/>
      <c r="LCF114" s="81"/>
      <c r="LCG114" s="81"/>
      <c r="LCH114" s="81"/>
      <c r="LCI114" s="81"/>
      <c r="LCJ114" s="81"/>
      <c r="LCK114" s="81"/>
      <c r="LCL114" s="81"/>
      <c r="LCM114" s="81"/>
      <c r="LCN114" s="81"/>
      <c r="LCO114" s="81"/>
      <c r="LCP114" s="81"/>
      <c r="LCQ114" s="81"/>
      <c r="LCR114" s="81"/>
      <c r="LCS114" s="81"/>
      <c r="LCT114" s="81"/>
      <c r="LCU114" s="81"/>
      <c r="LCV114" s="81"/>
      <c r="LCW114" s="81"/>
      <c r="LCX114" s="81"/>
      <c r="LCY114" s="81"/>
      <c r="LCZ114" s="81"/>
      <c r="LDA114" s="81"/>
      <c r="LDB114" s="81"/>
      <c r="LDC114" s="81"/>
      <c r="LDD114" s="81"/>
      <c r="LDE114" s="81"/>
      <c r="LDF114" s="81"/>
      <c r="LDG114" s="81"/>
      <c r="LDH114" s="81"/>
      <c r="LDI114" s="81"/>
      <c r="LDJ114" s="81"/>
      <c r="LDK114" s="81"/>
      <c r="LDL114" s="81"/>
      <c r="LDM114" s="81"/>
      <c r="LDN114" s="81"/>
      <c r="LDO114" s="81"/>
      <c r="LDP114" s="81"/>
      <c r="LDQ114" s="81"/>
      <c r="LDR114" s="81"/>
      <c r="LDS114" s="81"/>
      <c r="LDT114" s="81"/>
      <c r="LDU114" s="81"/>
      <c r="LDV114" s="81"/>
      <c r="LDW114" s="81"/>
      <c r="LDX114" s="81"/>
      <c r="LDY114" s="81"/>
      <c r="LDZ114" s="81"/>
      <c r="LEA114" s="81"/>
      <c r="LEB114" s="81"/>
      <c r="LEC114" s="81"/>
      <c r="LED114" s="81"/>
      <c r="LEE114" s="81"/>
      <c r="LEF114" s="81"/>
      <c r="LEG114" s="81"/>
      <c r="LEH114" s="81"/>
      <c r="LEI114" s="81"/>
      <c r="LEJ114" s="81"/>
      <c r="LEK114" s="81"/>
      <c r="LEL114" s="81"/>
      <c r="LEM114" s="81"/>
      <c r="LEN114" s="81"/>
      <c r="LEO114" s="81"/>
      <c r="LEP114" s="81"/>
      <c r="LEQ114" s="81"/>
      <c r="LER114" s="81"/>
      <c r="LES114" s="81"/>
      <c r="LET114" s="81"/>
      <c r="LEU114" s="81"/>
      <c r="LEV114" s="81"/>
      <c r="LEW114" s="81"/>
      <c r="LEX114" s="81"/>
      <c r="LEY114" s="81"/>
      <c r="LEZ114" s="81"/>
      <c r="LFA114" s="81"/>
      <c r="LFB114" s="81"/>
      <c r="LFC114" s="81"/>
      <c r="LFD114" s="81"/>
      <c r="LFE114" s="81"/>
      <c r="LFF114" s="81"/>
      <c r="LFG114" s="81"/>
      <c r="LFH114" s="81"/>
      <c r="LFI114" s="81"/>
      <c r="LFJ114" s="81"/>
      <c r="LFK114" s="81"/>
      <c r="LFL114" s="81"/>
      <c r="LFM114" s="81"/>
      <c r="LFN114" s="81"/>
      <c r="LFO114" s="81"/>
      <c r="LFP114" s="81"/>
      <c r="LFQ114" s="81"/>
      <c r="LFR114" s="81"/>
      <c r="LFS114" s="81"/>
      <c r="LFT114" s="81"/>
      <c r="LFU114" s="81"/>
      <c r="LFV114" s="81"/>
      <c r="LFW114" s="81"/>
      <c r="LFX114" s="81"/>
      <c r="LFY114" s="81"/>
      <c r="LFZ114" s="81"/>
      <c r="LGA114" s="81"/>
      <c r="LGB114" s="81"/>
      <c r="LGC114" s="81"/>
      <c r="LGD114" s="81"/>
      <c r="LGE114" s="81"/>
      <c r="LGF114" s="81"/>
      <c r="LGG114" s="81"/>
      <c r="LGH114" s="81"/>
      <c r="LGI114" s="81"/>
      <c r="LGJ114" s="81"/>
      <c r="LGK114" s="81"/>
      <c r="LGL114" s="81"/>
      <c r="LGM114" s="81"/>
      <c r="LGN114" s="81"/>
      <c r="LGO114" s="81"/>
      <c r="LGP114" s="81"/>
      <c r="LGQ114" s="81"/>
      <c r="LGR114" s="81"/>
      <c r="LGS114" s="81"/>
      <c r="LGT114" s="81"/>
      <c r="LGU114" s="81"/>
      <c r="LGV114" s="81"/>
      <c r="LGW114" s="81"/>
      <c r="LGX114" s="81"/>
      <c r="LGY114" s="81"/>
      <c r="LGZ114" s="81"/>
      <c r="LHA114" s="81"/>
      <c r="LHB114" s="81"/>
      <c r="LHC114" s="81"/>
      <c r="LHD114" s="81"/>
      <c r="LHE114" s="81"/>
      <c r="LHF114" s="81"/>
      <c r="LHG114" s="81"/>
      <c r="LHH114" s="81"/>
      <c r="LHI114" s="81"/>
      <c r="LHJ114" s="81"/>
      <c r="LHK114" s="81"/>
      <c r="LHL114" s="81"/>
      <c r="LHM114" s="81"/>
      <c r="LHN114" s="81"/>
      <c r="LHO114" s="81"/>
      <c r="LHP114" s="81"/>
      <c r="LHQ114" s="81"/>
      <c r="LHR114" s="81"/>
      <c r="LHS114" s="81"/>
      <c r="LHT114" s="81"/>
      <c r="LHU114" s="81"/>
      <c r="LHV114" s="81"/>
      <c r="LHW114" s="81"/>
      <c r="LHX114" s="81"/>
      <c r="LHY114" s="81"/>
      <c r="LHZ114" s="81"/>
      <c r="LIA114" s="81"/>
      <c r="LIB114" s="81"/>
      <c r="LIC114" s="81"/>
      <c r="LID114" s="81"/>
      <c r="LIE114" s="81"/>
      <c r="LIF114" s="81"/>
      <c r="LIG114" s="81"/>
      <c r="LIH114" s="81"/>
      <c r="LII114" s="81"/>
      <c r="LIJ114" s="81"/>
      <c r="LIK114" s="81"/>
      <c r="LIL114" s="81"/>
      <c r="LIM114" s="81"/>
      <c r="LIN114" s="81"/>
      <c r="LIO114" s="81"/>
      <c r="LIP114" s="81"/>
      <c r="LIQ114" s="81"/>
      <c r="LIR114" s="81"/>
      <c r="LIS114" s="81"/>
      <c r="LIT114" s="81"/>
      <c r="LIU114" s="81"/>
      <c r="LIV114" s="81"/>
      <c r="LIW114" s="81"/>
      <c r="LIX114" s="81"/>
      <c r="LIY114" s="81"/>
      <c r="LIZ114" s="81"/>
      <c r="LJA114" s="81"/>
      <c r="LJB114" s="81"/>
      <c r="LJC114" s="81"/>
      <c r="LJD114" s="81"/>
      <c r="LJE114" s="81"/>
      <c r="LJF114" s="81"/>
      <c r="LJG114" s="81"/>
      <c r="LJH114" s="81"/>
      <c r="LJI114" s="81"/>
      <c r="LJJ114" s="81"/>
      <c r="LJK114" s="81"/>
      <c r="LJL114" s="81"/>
      <c r="LJM114" s="81"/>
      <c r="LJN114" s="81"/>
      <c r="LJO114" s="81"/>
      <c r="LJP114" s="81"/>
      <c r="LJQ114" s="81"/>
      <c r="LJR114" s="81"/>
      <c r="LJS114" s="81"/>
      <c r="LJT114" s="81"/>
      <c r="LJU114" s="81"/>
      <c r="LJV114" s="81"/>
      <c r="LJW114" s="81"/>
      <c r="LJX114" s="81"/>
      <c r="LJY114" s="81"/>
      <c r="LJZ114" s="81"/>
      <c r="LKA114" s="81"/>
      <c r="LKB114" s="81"/>
      <c r="LKC114" s="81"/>
      <c r="LKD114" s="81"/>
      <c r="LKE114" s="81"/>
      <c r="LKF114" s="81"/>
      <c r="LKG114" s="81"/>
      <c r="LKH114" s="81"/>
      <c r="LKI114" s="81"/>
      <c r="LKJ114" s="81"/>
      <c r="LKK114" s="81"/>
      <c r="LKL114" s="81"/>
      <c r="LKM114" s="81"/>
      <c r="LKN114" s="81"/>
      <c r="LKO114" s="81"/>
      <c r="LKP114" s="81"/>
      <c r="LKQ114" s="81"/>
      <c r="LKR114" s="81"/>
      <c r="LKS114" s="81"/>
      <c r="LKT114" s="81"/>
      <c r="LKU114" s="81"/>
      <c r="LKV114" s="81"/>
      <c r="LKW114" s="81"/>
      <c r="LKX114" s="81"/>
      <c r="LKY114" s="81"/>
      <c r="LKZ114" s="81"/>
      <c r="LLA114" s="81"/>
      <c r="LLB114" s="81"/>
      <c r="LLC114" s="81"/>
      <c r="LLD114" s="81"/>
      <c r="LLE114" s="81"/>
      <c r="LLF114" s="81"/>
      <c r="LLG114" s="81"/>
      <c r="LLH114" s="81"/>
      <c r="LLI114" s="81"/>
      <c r="LLJ114" s="81"/>
      <c r="LLK114" s="81"/>
      <c r="LLL114" s="81"/>
      <c r="LLM114" s="81"/>
      <c r="LLN114" s="81"/>
      <c r="LLO114" s="81"/>
      <c r="LLP114" s="81"/>
      <c r="LLQ114" s="81"/>
      <c r="LLR114" s="81"/>
      <c r="LLS114" s="81"/>
      <c r="LLT114" s="81"/>
      <c r="LLU114" s="81"/>
      <c r="LLV114" s="81"/>
      <c r="LLW114" s="81"/>
      <c r="LLX114" s="81"/>
      <c r="LLY114" s="81"/>
      <c r="LLZ114" s="81"/>
      <c r="LMA114" s="81"/>
      <c r="LMB114" s="81"/>
      <c r="LMC114" s="81"/>
      <c r="LMD114" s="81"/>
      <c r="LME114" s="81"/>
      <c r="LMF114" s="81"/>
      <c r="LMG114" s="81"/>
      <c r="LMH114" s="81"/>
      <c r="LMI114" s="81"/>
      <c r="LMJ114" s="81"/>
      <c r="LMK114" s="81"/>
      <c r="LML114" s="81"/>
      <c r="LMM114" s="81"/>
      <c r="LMN114" s="81"/>
      <c r="LMO114" s="81"/>
      <c r="LMP114" s="81"/>
      <c r="LMQ114" s="81"/>
      <c r="LMR114" s="81"/>
      <c r="LMS114" s="81"/>
      <c r="LMT114" s="81"/>
      <c r="LMU114" s="81"/>
      <c r="LMV114" s="81"/>
      <c r="LMW114" s="81"/>
      <c r="LMX114" s="81"/>
      <c r="LMY114" s="81"/>
      <c r="LMZ114" s="81"/>
      <c r="LNA114" s="81"/>
      <c r="LNB114" s="81"/>
      <c r="LNC114" s="81"/>
      <c r="LND114" s="81"/>
      <c r="LNE114" s="81"/>
      <c r="LNF114" s="81"/>
      <c r="LNG114" s="81"/>
      <c r="LNH114" s="81"/>
      <c r="LNI114" s="81"/>
      <c r="LNJ114" s="81"/>
      <c r="LNK114" s="81"/>
      <c r="LNL114" s="81"/>
      <c r="LNM114" s="81"/>
      <c r="LNN114" s="81"/>
      <c r="LNO114" s="81"/>
      <c r="LNP114" s="81"/>
      <c r="LNQ114" s="81"/>
      <c r="LNR114" s="81"/>
      <c r="LNS114" s="81"/>
      <c r="LNT114" s="81"/>
      <c r="LNU114" s="81"/>
      <c r="LNV114" s="81"/>
      <c r="LNW114" s="81"/>
      <c r="LNX114" s="81"/>
      <c r="LNY114" s="81"/>
      <c r="LNZ114" s="81"/>
      <c r="LOA114" s="81"/>
      <c r="LOB114" s="81"/>
      <c r="LOC114" s="81"/>
      <c r="LOD114" s="81"/>
      <c r="LOE114" s="81"/>
      <c r="LOF114" s="81"/>
      <c r="LOG114" s="81"/>
      <c r="LOH114" s="81"/>
      <c r="LOI114" s="81"/>
      <c r="LOJ114" s="81"/>
      <c r="LOK114" s="81"/>
      <c r="LOL114" s="81"/>
      <c r="LOM114" s="81"/>
      <c r="LON114" s="81"/>
      <c r="LOO114" s="81"/>
      <c r="LOP114" s="81"/>
      <c r="LOQ114" s="81"/>
      <c r="LOR114" s="81"/>
      <c r="LOS114" s="81"/>
      <c r="LOT114" s="81"/>
      <c r="LOU114" s="81"/>
      <c r="LOV114" s="81"/>
      <c r="LOW114" s="81"/>
      <c r="LOX114" s="81"/>
      <c r="LOY114" s="81"/>
      <c r="LOZ114" s="81"/>
      <c r="LPA114" s="81"/>
      <c r="LPB114" s="81"/>
      <c r="LPC114" s="81"/>
      <c r="LPD114" s="81"/>
      <c r="LPE114" s="81"/>
      <c r="LPF114" s="81"/>
      <c r="LPG114" s="81"/>
      <c r="LPH114" s="81"/>
      <c r="LPI114" s="81"/>
      <c r="LPJ114" s="81"/>
      <c r="LPK114" s="81"/>
      <c r="LPL114" s="81"/>
      <c r="LPM114" s="81"/>
      <c r="LPN114" s="81"/>
      <c r="LPO114" s="81"/>
      <c r="LPP114" s="81"/>
      <c r="LPQ114" s="81"/>
      <c r="LPR114" s="81"/>
      <c r="LPS114" s="81"/>
      <c r="LPT114" s="81"/>
      <c r="LPU114" s="81"/>
      <c r="LPV114" s="81"/>
      <c r="LPW114" s="81"/>
      <c r="LPX114" s="81"/>
      <c r="LPY114" s="81"/>
      <c r="LPZ114" s="81"/>
      <c r="LQA114" s="81"/>
      <c r="LQB114" s="81"/>
      <c r="LQC114" s="81"/>
      <c r="LQD114" s="81"/>
      <c r="LQE114" s="81"/>
      <c r="LQF114" s="81"/>
      <c r="LQG114" s="81"/>
      <c r="LQH114" s="81"/>
      <c r="LQI114" s="81"/>
      <c r="LQJ114" s="81"/>
      <c r="LQK114" s="81"/>
      <c r="LQL114" s="81"/>
      <c r="LQM114" s="81"/>
      <c r="LQN114" s="81"/>
      <c r="LQO114" s="81"/>
      <c r="LQP114" s="81"/>
      <c r="LQQ114" s="81"/>
      <c r="LQR114" s="81"/>
      <c r="LQS114" s="81"/>
      <c r="LQT114" s="81"/>
      <c r="LQU114" s="81"/>
      <c r="LQV114" s="81"/>
      <c r="LQW114" s="81"/>
      <c r="LQX114" s="81"/>
      <c r="LQY114" s="81"/>
      <c r="LQZ114" s="81"/>
      <c r="LRA114" s="81"/>
      <c r="LRB114" s="81"/>
      <c r="LRC114" s="81"/>
      <c r="LRD114" s="81"/>
      <c r="LRE114" s="81"/>
      <c r="LRF114" s="81"/>
      <c r="LRG114" s="81"/>
      <c r="LRH114" s="81"/>
      <c r="LRI114" s="81"/>
      <c r="LRJ114" s="81"/>
      <c r="LRK114" s="81"/>
      <c r="LRL114" s="81"/>
      <c r="LRM114" s="81"/>
      <c r="LRN114" s="81"/>
      <c r="LRO114" s="81"/>
      <c r="LRP114" s="81"/>
      <c r="LRQ114" s="81"/>
      <c r="LRR114" s="81"/>
      <c r="LRS114" s="81"/>
      <c r="LRT114" s="81"/>
      <c r="LRU114" s="81"/>
      <c r="LRV114" s="81"/>
      <c r="LRW114" s="81"/>
      <c r="LRX114" s="81"/>
      <c r="LRY114" s="81"/>
      <c r="LRZ114" s="81"/>
      <c r="LSA114" s="81"/>
      <c r="LSB114" s="81"/>
      <c r="LSC114" s="81"/>
      <c r="LSD114" s="81"/>
      <c r="LSE114" s="81"/>
      <c r="LSF114" s="81"/>
      <c r="LSG114" s="81"/>
      <c r="LSH114" s="81"/>
      <c r="LSI114" s="81"/>
      <c r="LSJ114" s="81"/>
      <c r="LSK114" s="81"/>
      <c r="LSL114" s="81"/>
      <c r="LSM114" s="81"/>
      <c r="LSN114" s="81"/>
      <c r="LSO114" s="81"/>
      <c r="LSP114" s="81"/>
      <c r="LSQ114" s="81"/>
      <c r="LSR114" s="81"/>
      <c r="LSS114" s="81"/>
      <c r="LST114" s="81"/>
      <c r="LSU114" s="81"/>
      <c r="LSV114" s="81"/>
      <c r="LSW114" s="81"/>
      <c r="LSX114" s="81"/>
      <c r="LSY114" s="81"/>
      <c r="LSZ114" s="81"/>
      <c r="LTA114" s="81"/>
      <c r="LTB114" s="81"/>
      <c r="LTC114" s="81"/>
      <c r="LTD114" s="81"/>
      <c r="LTE114" s="81"/>
      <c r="LTF114" s="81"/>
      <c r="LTG114" s="81"/>
      <c r="LTH114" s="81"/>
      <c r="LTI114" s="81"/>
      <c r="LTJ114" s="81"/>
      <c r="LTK114" s="81"/>
      <c r="LTL114" s="81"/>
      <c r="LTM114" s="81"/>
      <c r="LTN114" s="81"/>
      <c r="LTO114" s="81"/>
      <c r="LTP114" s="81"/>
      <c r="LTQ114" s="81"/>
      <c r="LTR114" s="81"/>
      <c r="LTS114" s="81"/>
      <c r="LTT114" s="81"/>
      <c r="LTU114" s="81"/>
      <c r="LTV114" s="81"/>
      <c r="LTW114" s="81"/>
      <c r="LTX114" s="81"/>
      <c r="LTY114" s="81"/>
      <c r="LTZ114" s="81"/>
      <c r="LUA114" s="81"/>
      <c r="LUB114" s="81"/>
      <c r="LUC114" s="81"/>
      <c r="LUD114" s="81"/>
      <c r="LUE114" s="81"/>
      <c r="LUF114" s="81"/>
      <c r="LUG114" s="81"/>
      <c r="LUH114" s="81"/>
      <c r="LUI114" s="81"/>
      <c r="LUJ114" s="81"/>
      <c r="LUK114" s="81"/>
      <c r="LUL114" s="81"/>
      <c r="LUM114" s="81"/>
      <c r="LUN114" s="81"/>
      <c r="LUO114" s="81"/>
      <c r="LUP114" s="81"/>
      <c r="LUQ114" s="81"/>
      <c r="LUR114" s="81"/>
      <c r="LUS114" s="81"/>
      <c r="LUT114" s="81"/>
      <c r="LUU114" s="81"/>
      <c r="LUV114" s="81"/>
      <c r="LUW114" s="81"/>
      <c r="LUX114" s="81"/>
      <c r="LUY114" s="81"/>
      <c r="LUZ114" s="81"/>
      <c r="LVA114" s="81"/>
      <c r="LVB114" s="81"/>
      <c r="LVC114" s="81"/>
      <c r="LVD114" s="81"/>
      <c r="LVE114" s="81"/>
      <c r="LVF114" s="81"/>
      <c r="LVG114" s="81"/>
      <c r="LVH114" s="81"/>
      <c r="LVI114" s="81"/>
      <c r="LVJ114" s="81"/>
      <c r="LVK114" s="81"/>
      <c r="LVL114" s="81"/>
      <c r="LVM114" s="81"/>
      <c r="LVN114" s="81"/>
      <c r="LVO114" s="81"/>
      <c r="LVP114" s="81"/>
      <c r="LVQ114" s="81"/>
      <c r="LVR114" s="81"/>
      <c r="LVS114" s="81"/>
      <c r="LVT114" s="81"/>
      <c r="LVU114" s="81"/>
      <c r="LVV114" s="81"/>
      <c r="LVW114" s="81"/>
      <c r="LVX114" s="81"/>
      <c r="LVY114" s="81"/>
      <c r="LVZ114" s="81"/>
      <c r="LWA114" s="81"/>
      <c r="LWB114" s="81"/>
      <c r="LWC114" s="81"/>
      <c r="LWD114" s="81"/>
      <c r="LWE114" s="81"/>
      <c r="LWF114" s="81"/>
      <c r="LWG114" s="81"/>
      <c r="LWH114" s="81"/>
      <c r="LWI114" s="81"/>
      <c r="LWJ114" s="81"/>
      <c r="LWK114" s="81"/>
      <c r="LWL114" s="81"/>
      <c r="LWM114" s="81"/>
      <c r="LWN114" s="81"/>
      <c r="LWO114" s="81"/>
      <c r="LWP114" s="81"/>
      <c r="LWQ114" s="81"/>
      <c r="LWR114" s="81"/>
      <c r="LWS114" s="81"/>
      <c r="LWT114" s="81"/>
      <c r="LWU114" s="81"/>
      <c r="LWV114" s="81"/>
      <c r="LWW114" s="81"/>
      <c r="LWX114" s="81"/>
      <c r="LWY114" s="81"/>
      <c r="LWZ114" s="81"/>
      <c r="LXA114" s="81"/>
      <c r="LXB114" s="81"/>
      <c r="LXC114" s="81"/>
      <c r="LXD114" s="81"/>
      <c r="LXE114" s="81"/>
      <c r="LXF114" s="81"/>
      <c r="LXG114" s="81"/>
      <c r="LXH114" s="81"/>
      <c r="LXI114" s="81"/>
      <c r="LXJ114" s="81"/>
      <c r="LXK114" s="81"/>
      <c r="LXL114" s="81"/>
      <c r="LXM114" s="81"/>
      <c r="LXN114" s="81"/>
      <c r="LXO114" s="81"/>
      <c r="LXP114" s="81"/>
      <c r="LXQ114" s="81"/>
      <c r="LXR114" s="81"/>
      <c r="LXS114" s="81"/>
      <c r="LXT114" s="81"/>
      <c r="LXU114" s="81"/>
      <c r="LXV114" s="81"/>
      <c r="LXW114" s="81"/>
      <c r="LXX114" s="81"/>
      <c r="LXY114" s="81"/>
      <c r="LXZ114" s="81"/>
      <c r="LYA114" s="81"/>
      <c r="LYB114" s="81"/>
      <c r="LYC114" s="81"/>
      <c r="LYD114" s="81"/>
      <c r="LYE114" s="81"/>
      <c r="LYF114" s="81"/>
      <c r="LYG114" s="81"/>
      <c r="LYH114" s="81"/>
      <c r="LYI114" s="81"/>
      <c r="LYJ114" s="81"/>
      <c r="LYK114" s="81"/>
      <c r="LYL114" s="81"/>
      <c r="LYM114" s="81"/>
      <c r="LYN114" s="81"/>
      <c r="LYO114" s="81"/>
      <c r="LYP114" s="81"/>
      <c r="LYQ114" s="81"/>
      <c r="LYR114" s="81"/>
      <c r="LYS114" s="81"/>
      <c r="LYT114" s="81"/>
      <c r="LYU114" s="81"/>
      <c r="LYV114" s="81"/>
      <c r="LYW114" s="81"/>
      <c r="LYX114" s="81"/>
      <c r="LYY114" s="81"/>
      <c r="LYZ114" s="81"/>
      <c r="LZA114" s="81"/>
      <c r="LZB114" s="81"/>
      <c r="LZC114" s="81"/>
      <c r="LZD114" s="81"/>
      <c r="LZE114" s="81"/>
      <c r="LZF114" s="81"/>
      <c r="LZG114" s="81"/>
      <c r="LZH114" s="81"/>
      <c r="LZI114" s="81"/>
      <c r="LZJ114" s="81"/>
      <c r="LZK114" s="81"/>
      <c r="LZL114" s="81"/>
      <c r="LZM114" s="81"/>
      <c r="LZN114" s="81"/>
      <c r="LZO114" s="81"/>
      <c r="LZP114" s="81"/>
      <c r="LZQ114" s="81"/>
      <c r="LZR114" s="81"/>
      <c r="LZS114" s="81"/>
      <c r="LZT114" s="81"/>
      <c r="LZU114" s="81"/>
      <c r="LZV114" s="81"/>
      <c r="LZW114" s="81"/>
      <c r="LZX114" s="81"/>
      <c r="LZY114" s="81"/>
      <c r="LZZ114" s="81"/>
      <c r="MAA114" s="81"/>
      <c r="MAB114" s="81"/>
      <c r="MAC114" s="81"/>
      <c r="MAD114" s="81"/>
      <c r="MAE114" s="81"/>
      <c r="MAF114" s="81"/>
      <c r="MAG114" s="81"/>
      <c r="MAH114" s="81"/>
      <c r="MAI114" s="81"/>
      <c r="MAJ114" s="81"/>
      <c r="MAK114" s="81"/>
      <c r="MAL114" s="81"/>
      <c r="MAM114" s="81"/>
      <c r="MAN114" s="81"/>
      <c r="MAO114" s="81"/>
      <c r="MAP114" s="81"/>
      <c r="MAQ114" s="81"/>
      <c r="MAR114" s="81"/>
      <c r="MAS114" s="81"/>
      <c r="MAT114" s="81"/>
      <c r="MAU114" s="81"/>
      <c r="MAV114" s="81"/>
      <c r="MAW114" s="81"/>
      <c r="MAX114" s="81"/>
      <c r="MAY114" s="81"/>
      <c r="MAZ114" s="81"/>
      <c r="MBA114" s="81"/>
      <c r="MBB114" s="81"/>
      <c r="MBC114" s="81"/>
      <c r="MBD114" s="81"/>
      <c r="MBE114" s="81"/>
      <c r="MBF114" s="81"/>
      <c r="MBG114" s="81"/>
      <c r="MBH114" s="81"/>
      <c r="MBI114" s="81"/>
      <c r="MBJ114" s="81"/>
      <c r="MBK114" s="81"/>
      <c r="MBL114" s="81"/>
      <c r="MBM114" s="81"/>
      <c r="MBN114" s="81"/>
      <c r="MBO114" s="81"/>
      <c r="MBP114" s="81"/>
      <c r="MBQ114" s="81"/>
      <c r="MBR114" s="81"/>
      <c r="MBS114" s="81"/>
      <c r="MBT114" s="81"/>
      <c r="MBU114" s="81"/>
      <c r="MBV114" s="81"/>
      <c r="MBW114" s="81"/>
      <c r="MBX114" s="81"/>
      <c r="MBY114" s="81"/>
      <c r="MBZ114" s="81"/>
      <c r="MCA114" s="81"/>
      <c r="MCB114" s="81"/>
      <c r="MCC114" s="81"/>
      <c r="MCD114" s="81"/>
      <c r="MCE114" s="81"/>
      <c r="MCF114" s="81"/>
      <c r="MCG114" s="81"/>
      <c r="MCH114" s="81"/>
      <c r="MCI114" s="81"/>
      <c r="MCJ114" s="81"/>
      <c r="MCK114" s="81"/>
      <c r="MCL114" s="81"/>
      <c r="MCM114" s="81"/>
      <c r="MCN114" s="81"/>
      <c r="MCO114" s="81"/>
      <c r="MCP114" s="81"/>
      <c r="MCQ114" s="81"/>
      <c r="MCR114" s="81"/>
      <c r="MCS114" s="81"/>
      <c r="MCT114" s="81"/>
      <c r="MCU114" s="81"/>
      <c r="MCV114" s="81"/>
      <c r="MCW114" s="81"/>
      <c r="MCX114" s="81"/>
      <c r="MCY114" s="81"/>
      <c r="MCZ114" s="81"/>
      <c r="MDA114" s="81"/>
      <c r="MDB114" s="81"/>
      <c r="MDC114" s="81"/>
      <c r="MDD114" s="81"/>
      <c r="MDE114" s="81"/>
      <c r="MDF114" s="81"/>
      <c r="MDG114" s="81"/>
      <c r="MDH114" s="81"/>
      <c r="MDI114" s="81"/>
      <c r="MDJ114" s="81"/>
      <c r="MDK114" s="81"/>
      <c r="MDL114" s="81"/>
      <c r="MDM114" s="81"/>
      <c r="MDN114" s="81"/>
      <c r="MDO114" s="81"/>
      <c r="MDP114" s="81"/>
      <c r="MDQ114" s="81"/>
      <c r="MDR114" s="81"/>
      <c r="MDS114" s="81"/>
      <c r="MDT114" s="81"/>
      <c r="MDU114" s="81"/>
      <c r="MDV114" s="81"/>
      <c r="MDW114" s="81"/>
      <c r="MDX114" s="81"/>
      <c r="MDY114" s="81"/>
      <c r="MDZ114" s="81"/>
      <c r="MEA114" s="81"/>
      <c r="MEB114" s="81"/>
      <c r="MEC114" s="81"/>
      <c r="MED114" s="81"/>
      <c r="MEE114" s="81"/>
      <c r="MEF114" s="81"/>
      <c r="MEG114" s="81"/>
      <c r="MEH114" s="81"/>
      <c r="MEI114" s="81"/>
      <c r="MEJ114" s="81"/>
      <c r="MEK114" s="81"/>
      <c r="MEL114" s="81"/>
      <c r="MEM114" s="81"/>
      <c r="MEN114" s="81"/>
      <c r="MEO114" s="81"/>
      <c r="MEP114" s="81"/>
      <c r="MEQ114" s="81"/>
      <c r="MER114" s="81"/>
      <c r="MES114" s="81"/>
      <c r="MET114" s="81"/>
      <c r="MEU114" s="81"/>
      <c r="MEV114" s="81"/>
      <c r="MEW114" s="81"/>
      <c r="MEX114" s="81"/>
      <c r="MEY114" s="81"/>
      <c r="MEZ114" s="81"/>
      <c r="MFA114" s="81"/>
      <c r="MFB114" s="81"/>
      <c r="MFC114" s="81"/>
      <c r="MFD114" s="81"/>
      <c r="MFE114" s="81"/>
      <c r="MFF114" s="81"/>
      <c r="MFG114" s="81"/>
      <c r="MFH114" s="81"/>
      <c r="MFI114" s="81"/>
      <c r="MFJ114" s="81"/>
      <c r="MFK114" s="81"/>
      <c r="MFL114" s="81"/>
      <c r="MFM114" s="81"/>
      <c r="MFN114" s="81"/>
      <c r="MFO114" s="81"/>
      <c r="MFP114" s="81"/>
      <c r="MFQ114" s="81"/>
      <c r="MFR114" s="81"/>
      <c r="MFS114" s="81"/>
      <c r="MFT114" s="81"/>
      <c r="MFU114" s="81"/>
      <c r="MFV114" s="81"/>
      <c r="MFW114" s="81"/>
      <c r="MFX114" s="81"/>
      <c r="MFY114" s="81"/>
      <c r="MFZ114" s="81"/>
      <c r="MGA114" s="81"/>
      <c r="MGB114" s="81"/>
      <c r="MGC114" s="81"/>
      <c r="MGD114" s="81"/>
      <c r="MGE114" s="81"/>
      <c r="MGF114" s="81"/>
      <c r="MGG114" s="81"/>
      <c r="MGH114" s="81"/>
      <c r="MGI114" s="81"/>
      <c r="MGJ114" s="81"/>
      <c r="MGK114" s="81"/>
      <c r="MGL114" s="81"/>
      <c r="MGM114" s="81"/>
      <c r="MGN114" s="81"/>
      <c r="MGO114" s="81"/>
      <c r="MGP114" s="81"/>
      <c r="MGQ114" s="81"/>
      <c r="MGR114" s="81"/>
      <c r="MGS114" s="81"/>
      <c r="MGT114" s="81"/>
      <c r="MGU114" s="81"/>
      <c r="MGV114" s="81"/>
      <c r="MGW114" s="81"/>
      <c r="MGX114" s="81"/>
      <c r="MGY114" s="81"/>
      <c r="MGZ114" s="81"/>
      <c r="MHA114" s="81"/>
      <c r="MHB114" s="81"/>
      <c r="MHC114" s="81"/>
      <c r="MHD114" s="81"/>
      <c r="MHE114" s="81"/>
      <c r="MHF114" s="81"/>
      <c r="MHG114" s="81"/>
      <c r="MHH114" s="81"/>
      <c r="MHI114" s="81"/>
      <c r="MHJ114" s="81"/>
      <c r="MHK114" s="81"/>
      <c r="MHL114" s="81"/>
      <c r="MHM114" s="81"/>
      <c r="MHN114" s="81"/>
      <c r="MHO114" s="81"/>
      <c r="MHP114" s="81"/>
      <c r="MHQ114" s="81"/>
      <c r="MHR114" s="81"/>
      <c r="MHS114" s="81"/>
      <c r="MHT114" s="81"/>
      <c r="MHU114" s="81"/>
      <c r="MHV114" s="81"/>
      <c r="MHW114" s="81"/>
      <c r="MHX114" s="81"/>
      <c r="MHY114" s="81"/>
      <c r="MHZ114" s="81"/>
      <c r="MIA114" s="81"/>
      <c r="MIB114" s="81"/>
      <c r="MIC114" s="81"/>
      <c r="MID114" s="81"/>
      <c r="MIE114" s="81"/>
      <c r="MIF114" s="81"/>
      <c r="MIG114" s="81"/>
      <c r="MIH114" s="81"/>
      <c r="MII114" s="81"/>
      <c r="MIJ114" s="81"/>
      <c r="MIK114" s="81"/>
      <c r="MIL114" s="81"/>
      <c r="MIM114" s="81"/>
      <c r="MIN114" s="81"/>
      <c r="MIO114" s="81"/>
      <c r="MIP114" s="81"/>
      <c r="MIQ114" s="81"/>
      <c r="MIR114" s="81"/>
      <c r="MIS114" s="81"/>
      <c r="MIT114" s="81"/>
      <c r="MIU114" s="81"/>
      <c r="MIV114" s="81"/>
      <c r="MIW114" s="81"/>
      <c r="MIX114" s="81"/>
      <c r="MIY114" s="81"/>
      <c r="MIZ114" s="81"/>
      <c r="MJA114" s="81"/>
      <c r="MJB114" s="81"/>
      <c r="MJC114" s="81"/>
      <c r="MJD114" s="81"/>
      <c r="MJE114" s="81"/>
      <c r="MJF114" s="81"/>
      <c r="MJG114" s="81"/>
      <c r="MJH114" s="81"/>
      <c r="MJI114" s="81"/>
      <c r="MJJ114" s="81"/>
      <c r="MJK114" s="81"/>
      <c r="MJL114" s="81"/>
      <c r="MJM114" s="81"/>
      <c r="MJN114" s="81"/>
      <c r="MJO114" s="81"/>
      <c r="MJP114" s="81"/>
      <c r="MJQ114" s="81"/>
      <c r="MJR114" s="81"/>
      <c r="MJS114" s="81"/>
      <c r="MJT114" s="81"/>
      <c r="MJU114" s="81"/>
      <c r="MJV114" s="81"/>
      <c r="MJW114" s="81"/>
      <c r="MJX114" s="81"/>
      <c r="MJY114" s="81"/>
      <c r="MJZ114" s="81"/>
      <c r="MKA114" s="81"/>
      <c r="MKB114" s="81"/>
      <c r="MKC114" s="81"/>
      <c r="MKD114" s="81"/>
      <c r="MKE114" s="81"/>
      <c r="MKF114" s="81"/>
      <c r="MKG114" s="81"/>
      <c r="MKH114" s="81"/>
      <c r="MKI114" s="81"/>
      <c r="MKJ114" s="81"/>
      <c r="MKK114" s="81"/>
      <c r="MKL114" s="81"/>
      <c r="MKM114" s="81"/>
      <c r="MKN114" s="81"/>
      <c r="MKO114" s="81"/>
      <c r="MKP114" s="81"/>
      <c r="MKQ114" s="81"/>
      <c r="MKR114" s="81"/>
      <c r="MKS114" s="81"/>
      <c r="MKT114" s="81"/>
      <c r="MKU114" s="81"/>
      <c r="MKV114" s="81"/>
      <c r="MKW114" s="81"/>
      <c r="MKX114" s="81"/>
      <c r="MKY114" s="81"/>
      <c r="MKZ114" s="81"/>
      <c r="MLA114" s="81"/>
      <c r="MLB114" s="81"/>
      <c r="MLC114" s="81"/>
      <c r="MLD114" s="81"/>
      <c r="MLE114" s="81"/>
      <c r="MLF114" s="81"/>
      <c r="MLG114" s="81"/>
      <c r="MLH114" s="81"/>
      <c r="MLI114" s="81"/>
      <c r="MLJ114" s="81"/>
      <c r="MLK114" s="81"/>
      <c r="MLL114" s="81"/>
      <c r="MLM114" s="81"/>
      <c r="MLN114" s="81"/>
      <c r="MLO114" s="81"/>
      <c r="MLP114" s="81"/>
      <c r="MLQ114" s="81"/>
      <c r="MLR114" s="81"/>
      <c r="MLS114" s="81"/>
      <c r="MLT114" s="81"/>
      <c r="MLU114" s="81"/>
      <c r="MLV114" s="81"/>
      <c r="MLW114" s="81"/>
      <c r="MLX114" s="81"/>
      <c r="MLY114" s="81"/>
      <c r="MLZ114" s="81"/>
      <c r="MMA114" s="81"/>
      <c r="MMB114" s="81"/>
      <c r="MMC114" s="81"/>
      <c r="MMD114" s="81"/>
      <c r="MME114" s="81"/>
      <c r="MMF114" s="81"/>
      <c r="MMG114" s="81"/>
      <c r="MMH114" s="81"/>
      <c r="MMI114" s="81"/>
      <c r="MMJ114" s="81"/>
      <c r="MMK114" s="81"/>
      <c r="MML114" s="81"/>
      <c r="MMM114" s="81"/>
      <c r="MMN114" s="81"/>
      <c r="MMO114" s="81"/>
      <c r="MMP114" s="81"/>
      <c r="MMQ114" s="81"/>
      <c r="MMR114" s="81"/>
      <c r="MMS114" s="81"/>
      <c r="MMT114" s="81"/>
      <c r="MMU114" s="81"/>
      <c r="MMV114" s="81"/>
      <c r="MMW114" s="81"/>
      <c r="MMX114" s="81"/>
      <c r="MMY114" s="81"/>
      <c r="MMZ114" s="81"/>
      <c r="MNA114" s="81"/>
      <c r="MNB114" s="81"/>
      <c r="MNC114" s="81"/>
      <c r="MND114" s="81"/>
      <c r="MNE114" s="81"/>
      <c r="MNF114" s="81"/>
      <c r="MNG114" s="81"/>
      <c r="MNH114" s="81"/>
      <c r="MNI114" s="81"/>
      <c r="MNJ114" s="81"/>
      <c r="MNK114" s="81"/>
      <c r="MNL114" s="81"/>
      <c r="MNM114" s="81"/>
      <c r="MNN114" s="81"/>
      <c r="MNO114" s="81"/>
      <c r="MNP114" s="81"/>
      <c r="MNQ114" s="81"/>
      <c r="MNR114" s="81"/>
      <c r="MNS114" s="81"/>
      <c r="MNT114" s="81"/>
      <c r="MNU114" s="81"/>
      <c r="MNV114" s="81"/>
      <c r="MNW114" s="81"/>
      <c r="MNX114" s="81"/>
      <c r="MNY114" s="81"/>
      <c r="MNZ114" s="81"/>
      <c r="MOA114" s="81"/>
      <c r="MOB114" s="81"/>
      <c r="MOC114" s="81"/>
      <c r="MOD114" s="81"/>
      <c r="MOE114" s="81"/>
      <c r="MOF114" s="81"/>
      <c r="MOG114" s="81"/>
      <c r="MOH114" s="81"/>
      <c r="MOI114" s="81"/>
      <c r="MOJ114" s="81"/>
      <c r="MOK114" s="81"/>
      <c r="MOL114" s="81"/>
      <c r="MOM114" s="81"/>
      <c r="MON114" s="81"/>
      <c r="MOO114" s="81"/>
      <c r="MOP114" s="81"/>
      <c r="MOQ114" s="81"/>
      <c r="MOR114" s="81"/>
      <c r="MOS114" s="81"/>
      <c r="MOT114" s="81"/>
      <c r="MOU114" s="81"/>
      <c r="MOV114" s="81"/>
      <c r="MOW114" s="81"/>
      <c r="MOX114" s="81"/>
      <c r="MOY114" s="81"/>
      <c r="MOZ114" s="81"/>
      <c r="MPA114" s="81"/>
      <c r="MPB114" s="81"/>
      <c r="MPC114" s="81"/>
      <c r="MPD114" s="81"/>
      <c r="MPE114" s="81"/>
      <c r="MPF114" s="81"/>
      <c r="MPG114" s="81"/>
      <c r="MPH114" s="81"/>
      <c r="MPI114" s="81"/>
      <c r="MPJ114" s="81"/>
      <c r="MPK114" s="81"/>
      <c r="MPL114" s="81"/>
      <c r="MPM114" s="81"/>
      <c r="MPN114" s="81"/>
      <c r="MPO114" s="81"/>
      <c r="MPP114" s="81"/>
      <c r="MPQ114" s="81"/>
      <c r="MPR114" s="81"/>
      <c r="MPS114" s="81"/>
      <c r="MPT114" s="81"/>
      <c r="MPU114" s="81"/>
      <c r="MPV114" s="81"/>
      <c r="MPW114" s="81"/>
      <c r="MPX114" s="81"/>
      <c r="MPY114" s="81"/>
      <c r="MPZ114" s="81"/>
      <c r="MQA114" s="81"/>
      <c r="MQB114" s="81"/>
      <c r="MQC114" s="81"/>
      <c r="MQD114" s="81"/>
      <c r="MQE114" s="81"/>
      <c r="MQF114" s="81"/>
      <c r="MQG114" s="81"/>
      <c r="MQH114" s="81"/>
      <c r="MQI114" s="81"/>
      <c r="MQJ114" s="81"/>
      <c r="MQK114" s="81"/>
      <c r="MQL114" s="81"/>
      <c r="MQM114" s="81"/>
      <c r="MQN114" s="81"/>
      <c r="MQO114" s="81"/>
      <c r="MQP114" s="81"/>
      <c r="MQQ114" s="81"/>
      <c r="MQR114" s="81"/>
      <c r="MQS114" s="81"/>
      <c r="MQT114" s="81"/>
      <c r="MQU114" s="81"/>
      <c r="MQV114" s="81"/>
      <c r="MQW114" s="81"/>
      <c r="MQX114" s="81"/>
      <c r="MQY114" s="81"/>
      <c r="MQZ114" s="81"/>
      <c r="MRA114" s="81"/>
      <c r="MRB114" s="81"/>
      <c r="MRC114" s="81"/>
      <c r="MRD114" s="81"/>
      <c r="MRE114" s="81"/>
      <c r="MRF114" s="81"/>
      <c r="MRG114" s="81"/>
      <c r="MRH114" s="81"/>
      <c r="MRI114" s="81"/>
      <c r="MRJ114" s="81"/>
      <c r="MRK114" s="81"/>
      <c r="MRL114" s="81"/>
      <c r="MRM114" s="81"/>
      <c r="MRN114" s="81"/>
      <c r="MRO114" s="81"/>
      <c r="MRP114" s="81"/>
      <c r="MRQ114" s="81"/>
      <c r="MRR114" s="81"/>
      <c r="MRS114" s="81"/>
      <c r="MRT114" s="81"/>
      <c r="MRU114" s="81"/>
      <c r="MRV114" s="81"/>
      <c r="MRW114" s="81"/>
      <c r="MRX114" s="81"/>
      <c r="MRY114" s="81"/>
      <c r="MRZ114" s="81"/>
      <c r="MSA114" s="81"/>
      <c r="MSB114" s="81"/>
      <c r="MSC114" s="81"/>
      <c r="MSD114" s="81"/>
      <c r="MSE114" s="81"/>
      <c r="MSF114" s="81"/>
      <c r="MSG114" s="81"/>
      <c r="MSH114" s="81"/>
      <c r="MSI114" s="81"/>
      <c r="MSJ114" s="81"/>
      <c r="MSK114" s="81"/>
      <c r="MSL114" s="81"/>
      <c r="MSM114" s="81"/>
      <c r="MSN114" s="81"/>
      <c r="MSO114" s="81"/>
      <c r="MSP114" s="81"/>
      <c r="MSQ114" s="81"/>
      <c r="MSR114" s="81"/>
      <c r="MSS114" s="81"/>
      <c r="MST114" s="81"/>
      <c r="MSU114" s="81"/>
      <c r="MSV114" s="81"/>
      <c r="MSW114" s="81"/>
      <c r="MSX114" s="81"/>
      <c r="MSY114" s="81"/>
      <c r="MSZ114" s="81"/>
      <c r="MTA114" s="81"/>
      <c r="MTB114" s="81"/>
      <c r="MTC114" s="81"/>
      <c r="MTD114" s="81"/>
      <c r="MTE114" s="81"/>
      <c r="MTF114" s="81"/>
      <c r="MTG114" s="81"/>
      <c r="MTH114" s="81"/>
      <c r="MTI114" s="81"/>
      <c r="MTJ114" s="81"/>
      <c r="MTK114" s="81"/>
      <c r="MTL114" s="81"/>
      <c r="MTM114" s="81"/>
      <c r="MTN114" s="81"/>
      <c r="MTO114" s="81"/>
      <c r="MTP114" s="81"/>
      <c r="MTQ114" s="81"/>
      <c r="MTR114" s="81"/>
      <c r="MTS114" s="81"/>
      <c r="MTT114" s="81"/>
      <c r="MTU114" s="81"/>
      <c r="MTV114" s="81"/>
      <c r="MTW114" s="81"/>
      <c r="MTX114" s="81"/>
      <c r="MTY114" s="81"/>
      <c r="MTZ114" s="81"/>
      <c r="MUA114" s="81"/>
      <c r="MUB114" s="81"/>
      <c r="MUC114" s="81"/>
      <c r="MUD114" s="81"/>
      <c r="MUE114" s="81"/>
      <c r="MUF114" s="81"/>
      <c r="MUG114" s="81"/>
      <c r="MUH114" s="81"/>
      <c r="MUI114" s="81"/>
      <c r="MUJ114" s="81"/>
      <c r="MUK114" s="81"/>
      <c r="MUL114" s="81"/>
      <c r="MUM114" s="81"/>
      <c r="MUN114" s="81"/>
      <c r="MUO114" s="81"/>
      <c r="MUP114" s="81"/>
      <c r="MUQ114" s="81"/>
      <c r="MUR114" s="81"/>
      <c r="MUS114" s="81"/>
      <c r="MUT114" s="81"/>
      <c r="MUU114" s="81"/>
      <c r="MUV114" s="81"/>
      <c r="MUW114" s="81"/>
      <c r="MUX114" s="81"/>
      <c r="MUY114" s="81"/>
      <c r="MUZ114" s="81"/>
      <c r="MVA114" s="81"/>
      <c r="MVB114" s="81"/>
      <c r="MVC114" s="81"/>
      <c r="MVD114" s="81"/>
      <c r="MVE114" s="81"/>
      <c r="MVF114" s="81"/>
      <c r="MVG114" s="81"/>
      <c r="MVH114" s="81"/>
      <c r="MVI114" s="81"/>
      <c r="MVJ114" s="81"/>
      <c r="MVK114" s="81"/>
      <c r="MVL114" s="81"/>
      <c r="MVM114" s="81"/>
      <c r="MVN114" s="81"/>
      <c r="MVO114" s="81"/>
      <c r="MVP114" s="81"/>
      <c r="MVQ114" s="81"/>
      <c r="MVR114" s="81"/>
      <c r="MVS114" s="81"/>
      <c r="MVT114" s="81"/>
      <c r="MVU114" s="81"/>
      <c r="MVV114" s="81"/>
      <c r="MVW114" s="81"/>
      <c r="MVX114" s="81"/>
      <c r="MVY114" s="81"/>
      <c r="MVZ114" s="81"/>
      <c r="MWA114" s="81"/>
      <c r="MWB114" s="81"/>
      <c r="MWC114" s="81"/>
      <c r="MWD114" s="81"/>
      <c r="MWE114" s="81"/>
      <c r="MWF114" s="81"/>
      <c r="MWG114" s="81"/>
      <c r="MWH114" s="81"/>
      <c r="MWI114" s="81"/>
      <c r="MWJ114" s="81"/>
      <c r="MWK114" s="81"/>
      <c r="MWL114" s="81"/>
      <c r="MWM114" s="81"/>
      <c r="MWN114" s="81"/>
      <c r="MWO114" s="81"/>
      <c r="MWP114" s="81"/>
      <c r="MWQ114" s="81"/>
      <c r="MWR114" s="81"/>
      <c r="MWS114" s="81"/>
      <c r="MWT114" s="81"/>
      <c r="MWU114" s="81"/>
      <c r="MWV114" s="81"/>
      <c r="MWW114" s="81"/>
      <c r="MWX114" s="81"/>
      <c r="MWY114" s="81"/>
      <c r="MWZ114" s="81"/>
      <c r="MXA114" s="81"/>
      <c r="MXB114" s="81"/>
      <c r="MXC114" s="81"/>
      <c r="MXD114" s="81"/>
      <c r="MXE114" s="81"/>
      <c r="MXF114" s="81"/>
      <c r="MXG114" s="81"/>
      <c r="MXH114" s="81"/>
      <c r="MXI114" s="81"/>
      <c r="MXJ114" s="81"/>
      <c r="MXK114" s="81"/>
      <c r="MXL114" s="81"/>
      <c r="MXM114" s="81"/>
      <c r="MXN114" s="81"/>
      <c r="MXO114" s="81"/>
      <c r="MXP114" s="81"/>
      <c r="MXQ114" s="81"/>
      <c r="MXR114" s="81"/>
      <c r="MXS114" s="81"/>
      <c r="MXT114" s="81"/>
      <c r="MXU114" s="81"/>
      <c r="MXV114" s="81"/>
      <c r="MXW114" s="81"/>
      <c r="MXX114" s="81"/>
      <c r="MXY114" s="81"/>
      <c r="MXZ114" s="81"/>
      <c r="MYA114" s="81"/>
      <c r="MYB114" s="81"/>
      <c r="MYC114" s="81"/>
      <c r="MYD114" s="81"/>
      <c r="MYE114" s="81"/>
      <c r="MYF114" s="81"/>
      <c r="MYG114" s="81"/>
      <c r="MYH114" s="81"/>
      <c r="MYI114" s="81"/>
      <c r="MYJ114" s="81"/>
      <c r="MYK114" s="81"/>
      <c r="MYL114" s="81"/>
      <c r="MYM114" s="81"/>
      <c r="MYN114" s="81"/>
      <c r="MYO114" s="81"/>
      <c r="MYP114" s="81"/>
      <c r="MYQ114" s="81"/>
      <c r="MYR114" s="81"/>
      <c r="MYS114" s="81"/>
      <c r="MYT114" s="81"/>
      <c r="MYU114" s="81"/>
      <c r="MYV114" s="81"/>
      <c r="MYW114" s="81"/>
      <c r="MYX114" s="81"/>
      <c r="MYY114" s="81"/>
      <c r="MYZ114" s="81"/>
      <c r="MZA114" s="81"/>
      <c r="MZB114" s="81"/>
      <c r="MZC114" s="81"/>
      <c r="MZD114" s="81"/>
      <c r="MZE114" s="81"/>
      <c r="MZF114" s="81"/>
      <c r="MZG114" s="81"/>
      <c r="MZH114" s="81"/>
      <c r="MZI114" s="81"/>
      <c r="MZJ114" s="81"/>
      <c r="MZK114" s="81"/>
      <c r="MZL114" s="81"/>
      <c r="MZM114" s="81"/>
      <c r="MZN114" s="81"/>
      <c r="MZO114" s="81"/>
      <c r="MZP114" s="81"/>
      <c r="MZQ114" s="81"/>
      <c r="MZR114" s="81"/>
      <c r="MZS114" s="81"/>
      <c r="MZT114" s="81"/>
      <c r="MZU114" s="81"/>
      <c r="MZV114" s="81"/>
      <c r="MZW114" s="81"/>
      <c r="MZX114" s="81"/>
      <c r="MZY114" s="81"/>
      <c r="MZZ114" s="81"/>
      <c r="NAA114" s="81"/>
      <c r="NAB114" s="81"/>
      <c r="NAC114" s="81"/>
      <c r="NAD114" s="81"/>
      <c r="NAE114" s="81"/>
      <c r="NAF114" s="81"/>
      <c r="NAG114" s="81"/>
      <c r="NAH114" s="81"/>
      <c r="NAI114" s="81"/>
      <c r="NAJ114" s="81"/>
      <c r="NAK114" s="81"/>
      <c r="NAL114" s="81"/>
      <c r="NAM114" s="81"/>
      <c r="NAN114" s="81"/>
      <c r="NAO114" s="81"/>
      <c r="NAP114" s="81"/>
      <c r="NAQ114" s="81"/>
      <c r="NAR114" s="81"/>
      <c r="NAS114" s="81"/>
      <c r="NAT114" s="81"/>
      <c r="NAU114" s="81"/>
      <c r="NAV114" s="81"/>
      <c r="NAW114" s="81"/>
      <c r="NAX114" s="81"/>
      <c r="NAY114" s="81"/>
      <c r="NAZ114" s="81"/>
      <c r="NBA114" s="81"/>
      <c r="NBB114" s="81"/>
      <c r="NBC114" s="81"/>
      <c r="NBD114" s="81"/>
      <c r="NBE114" s="81"/>
      <c r="NBF114" s="81"/>
      <c r="NBG114" s="81"/>
      <c r="NBH114" s="81"/>
      <c r="NBI114" s="81"/>
      <c r="NBJ114" s="81"/>
      <c r="NBK114" s="81"/>
      <c r="NBL114" s="81"/>
      <c r="NBM114" s="81"/>
      <c r="NBN114" s="81"/>
      <c r="NBO114" s="81"/>
      <c r="NBP114" s="81"/>
      <c r="NBQ114" s="81"/>
      <c r="NBR114" s="81"/>
      <c r="NBS114" s="81"/>
      <c r="NBT114" s="81"/>
      <c r="NBU114" s="81"/>
      <c r="NBV114" s="81"/>
      <c r="NBW114" s="81"/>
      <c r="NBX114" s="81"/>
      <c r="NBY114" s="81"/>
      <c r="NBZ114" s="81"/>
      <c r="NCA114" s="81"/>
      <c r="NCB114" s="81"/>
      <c r="NCC114" s="81"/>
      <c r="NCD114" s="81"/>
      <c r="NCE114" s="81"/>
      <c r="NCF114" s="81"/>
      <c r="NCG114" s="81"/>
      <c r="NCH114" s="81"/>
      <c r="NCI114" s="81"/>
      <c r="NCJ114" s="81"/>
      <c r="NCK114" s="81"/>
      <c r="NCL114" s="81"/>
      <c r="NCM114" s="81"/>
      <c r="NCN114" s="81"/>
      <c r="NCO114" s="81"/>
      <c r="NCP114" s="81"/>
      <c r="NCQ114" s="81"/>
      <c r="NCR114" s="81"/>
      <c r="NCS114" s="81"/>
      <c r="NCT114" s="81"/>
      <c r="NCU114" s="81"/>
      <c r="NCV114" s="81"/>
      <c r="NCW114" s="81"/>
      <c r="NCX114" s="81"/>
      <c r="NCY114" s="81"/>
      <c r="NCZ114" s="81"/>
      <c r="NDA114" s="81"/>
      <c r="NDB114" s="81"/>
      <c r="NDC114" s="81"/>
      <c r="NDD114" s="81"/>
      <c r="NDE114" s="81"/>
      <c r="NDF114" s="81"/>
      <c r="NDG114" s="81"/>
      <c r="NDH114" s="81"/>
      <c r="NDI114" s="81"/>
      <c r="NDJ114" s="81"/>
      <c r="NDK114" s="81"/>
      <c r="NDL114" s="81"/>
      <c r="NDM114" s="81"/>
      <c r="NDN114" s="81"/>
      <c r="NDO114" s="81"/>
      <c r="NDP114" s="81"/>
      <c r="NDQ114" s="81"/>
      <c r="NDR114" s="81"/>
      <c r="NDS114" s="81"/>
      <c r="NDT114" s="81"/>
      <c r="NDU114" s="81"/>
      <c r="NDV114" s="81"/>
      <c r="NDW114" s="81"/>
      <c r="NDX114" s="81"/>
      <c r="NDY114" s="81"/>
      <c r="NDZ114" s="81"/>
      <c r="NEA114" s="81"/>
      <c r="NEB114" s="81"/>
      <c r="NEC114" s="81"/>
      <c r="NED114" s="81"/>
      <c r="NEE114" s="81"/>
      <c r="NEF114" s="81"/>
      <c r="NEG114" s="81"/>
      <c r="NEH114" s="81"/>
      <c r="NEI114" s="81"/>
      <c r="NEJ114" s="81"/>
      <c r="NEK114" s="81"/>
      <c r="NEL114" s="81"/>
      <c r="NEM114" s="81"/>
      <c r="NEN114" s="81"/>
      <c r="NEO114" s="81"/>
      <c r="NEP114" s="81"/>
      <c r="NEQ114" s="81"/>
      <c r="NER114" s="81"/>
      <c r="NES114" s="81"/>
      <c r="NET114" s="81"/>
      <c r="NEU114" s="81"/>
      <c r="NEV114" s="81"/>
      <c r="NEW114" s="81"/>
      <c r="NEX114" s="81"/>
      <c r="NEY114" s="81"/>
      <c r="NEZ114" s="81"/>
      <c r="NFA114" s="81"/>
      <c r="NFB114" s="81"/>
      <c r="NFC114" s="81"/>
      <c r="NFD114" s="81"/>
      <c r="NFE114" s="81"/>
      <c r="NFF114" s="81"/>
      <c r="NFG114" s="81"/>
      <c r="NFH114" s="81"/>
      <c r="NFI114" s="81"/>
      <c r="NFJ114" s="81"/>
      <c r="NFK114" s="81"/>
      <c r="NFL114" s="81"/>
      <c r="NFM114" s="81"/>
      <c r="NFN114" s="81"/>
      <c r="NFO114" s="81"/>
      <c r="NFP114" s="81"/>
      <c r="NFQ114" s="81"/>
      <c r="NFR114" s="81"/>
      <c r="NFS114" s="81"/>
      <c r="NFT114" s="81"/>
      <c r="NFU114" s="81"/>
      <c r="NFV114" s="81"/>
      <c r="NFW114" s="81"/>
      <c r="NFX114" s="81"/>
      <c r="NFY114" s="81"/>
      <c r="NFZ114" s="81"/>
      <c r="NGA114" s="81"/>
      <c r="NGB114" s="81"/>
      <c r="NGC114" s="81"/>
      <c r="NGD114" s="81"/>
      <c r="NGE114" s="81"/>
      <c r="NGF114" s="81"/>
      <c r="NGG114" s="81"/>
      <c r="NGH114" s="81"/>
      <c r="NGI114" s="81"/>
      <c r="NGJ114" s="81"/>
      <c r="NGK114" s="81"/>
      <c r="NGL114" s="81"/>
      <c r="NGM114" s="81"/>
      <c r="NGN114" s="81"/>
      <c r="NGO114" s="81"/>
      <c r="NGP114" s="81"/>
      <c r="NGQ114" s="81"/>
      <c r="NGR114" s="81"/>
      <c r="NGS114" s="81"/>
      <c r="NGT114" s="81"/>
      <c r="NGU114" s="81"/>
      <c r="NGV114" s="81"/>
      <c r="NGW114" s="81"/>
      <c r="NGX114" s="81"/>
      <c r="NGY114" s="81"/>
      <c r="NGZ114" s="81"/>
      <c r="NHA114" s="81"/>
      <c r="NHB114" s="81"/>
      <c r="NHC114" s="81"/>
      <c r="NHD114" s="81"/>
      <c r="NHE114" s="81"/>
      <c r="NHF114" s="81"/>
      <c r="NHG114" s="81"/>
      <c r="NHH114" s="81"/>
      <c r="NHI114" s="81"/>
      <c r="NHJ114" s="81"/>
      <c r="NHK114" s="81"/>
      <c r="NHL114" s="81"/>
      <c r="NHM114" s="81"/>
      <c r="NHN114" s="81"/>
      <c r="NHO114" s="81"/>
      <c r="NHP114" s="81"/>
      <c r="NHQ114" s="81"/>
      <c r="NHR114" s="81"/>
      <c r="NHS114" s="81"/>
      <c r="NHT114" s="81"/>
      <c r="NHU114" s="81"/>
      <c r="NHV114" s="81"/>
      <c r="NHW114" s="81"/>
      <c r="NHX114" s="81"/>
      <c r="NHY114" s="81"/>
      <c r="NHZ114" s="81"/>
      <c r="NIA114" s="81"/>
      <c r="NIB114" s="81"/>
      <c r="NIC114" s="81"/>
      <c r="NID114" s="81"/>
      <c r="NIE114" s="81"/>
      <c r="NIF114" s="81"/>
      <c r="NIG114" s="81"/>
      <c r="NIH114" s="81"/>
      <c r="NII114" s="81"/>
      <c r="NIJ114" s="81"/>
      <c r="NIK114" s="81"/>
      <c r="NIL114" s="81"/>
      <c r="NIM114" s="81"/>
      <c r="NIN114" s="81"/>
      <c r="NIO114" s="81"/>
      <c r="NIP114" s="81"/>
      <c r="NIQ114" s="81"/>
      <c r="NIR114" s="81"/>
      <c r="NIS114" s="81"/>
      <c r="NIT114" s="81"/>
      <c r="NIU114" s="81"/>
      <c r="NIV114" s="81"/>
      <c r="NIW114" s="81"/>
      <c r="NIX114" s="81"/>
      <c r="NIY114" s="81"/>
      <c r="NIZ114" s="81"/>
      <c r="NJA114" s="81"/>
      <c r="NJB114" s="81"/>
      <c r="NJC114" s="81"/>
      <c r="NJD114" s="81"/>
      <c r="NJE114" s="81"/>
      <c r="NJF114" s="81"/>
      <c r="NJG114" s="81"/>
      <c r="NJH114" s="81"/>
      <c r="NJI114" s="81"/>
      <c r="NJJ114" s="81"/>
      <c r="NJK114" s="81"/>
      <c r="NJL114" s="81"/>
      <c r="NJM114" s="81"/>
      <c r="NJN114" s="81"/>
      <c r="NJO114" s="81"/>
      <c r="NJP114" s="81"/>
      <c r="NJQ114" s="81"/>
      <c r="NJR114" s="81"/>
      <c r="NJS114" s="81"/>
      <c r="NJT114" s="81"/>
      <c r="NJU114" s="81"/>
      <c r="NJV114" s="81"/>
      <c r="NJW114" s="81"/>
      <c r="NJX114" s="81"/>
      <c r="NJY114" s="81"/>
      <c r="NJZ114" s="81"/>
      <c r="NKA114" s="81"/>
      <c r="NKB114" s="81"/>
      <c r="NKC114" s="81"/>
      <c r="NKD114" s="81"/>
      <c r="NKE114" s="81"/>
      <c r="NKF114" s="81"/>
      <c r="NKG114" s="81"/>
      <c r="NKH114" s="81"/>
      <c r="NKI114" s="81"/>
      <c r="NKJ114" s="81"/>
      <c r="NKK114" s="81"/>
      <c r="NKL114" s="81"/>
      <c r="NKM114" s="81"/>
      <c r="NKN114" s="81"/>
      <c r="NKO114" s="81"/>
      <c r="NKP114" s="81"/>
      <c r="NKQ114" s="81"/>
      <c r="NKR114" s="81"/>
      <c r="NKS114" s="81"/>
      <c r="NKT114" s="81"/>
      <c r="NKU114" s="81"/>
      <c r="NKV114" s="81"/>
      <c r="NKW114" s="81"/>
      <c r="NKX114" s="81"/>
      <c r="NKY114" s="81"/>
      <c r="NKZ114" s="81"/>
      <c r="NLA114" s="81"/>
      <c r="NLB114" s="81"/>
      <c r="NLC114" s="81"/>
      <c r="NLD114" s="81"/>
      <c r="NLE114" s="81"/>
      <c r="NLF114" s="81"/>
      <c r="NLG114" s="81"/>
      <c r="NLH114" s="81"/>
      <c r="NLI114" s="81"/>
      <c r="NLJ114" s="81"/>
      <c r="NLK114" s="81"/>
      <c r="NLL114" s="81"/>
      <c r="NLM114" s="81"/>
      <c r="NLN114" s="81"/>
      <c r="NLO114" s="81"/>
      <c r="NLP114" s="81"/>
      <c r="NLQ114" s="81"/>
      <c r="NLR114" s="81"/>
      <c r="NLS114" s="81"/>
      <c r="NLT114" s="81"/>
      <c r="NLU114" s="81"/>
      <c r="NLV114" s="81"/>
      <c r="NLW114" s="81"/>
      <c r="NLX114" s="81"/>
      <c r="NLY114" s="81"/>
      <c r="NLZ114" s="81"/>
      <c r="NMA114" s="81"/>
      <c r="NMB114" s="81"/>
      <c r="NMC114" s="81"/>
      <c r="NMD114" s="81"/>
      <c r="NME114" s="81"/>
      <c r="NMF114" s="81"/>
      <c r="NMG114" s="81"/>
      <c r="NMH114" s="81"/>
      <c r="NMI114" s="81"/>
      <c r="NMJ114" s="81"/>
      <c r="NMK114" s="81"/>
      <c r="NML114" s="81"/>
      <c r="NMM114" s="81"/>
      <c r="NMN114" s="81"/>
      <c r="NMO114" s="81"/>
      <c r="NMP114" s="81"/>
      <c r="NMQ114" s="81"/>
      <c r="NMR114" s="81"/>
      <c r="NMS114" s="81"/>
      <c r="NMT114" s="81"/>
      <c r="NMU114" s="81"/>
      <c r="NMV114" s="81"/>
      <c r="NMW114" s="81"/>
      <c r="NMX114" s="81"/>
      <c r="NMY114" s="81"/>
      <c r="NMZ114" s="81"/>
      <c r="NNA114" s="81"/>
      <c r="NNB114" s="81"/>
      <c r="NNC114" s="81"/>
      <c r="NND114" s="81"/>
      <c r="NNE114" s="81"/>
      <c r="NNF114" s="81"/>
      <c r="NNG114" s="81"/>
      <c r="NNH114" s="81"/>
      <c r="NNI114" s="81"/>
      <c r="NNJ114" s="81"/>
      <c r="NNK114" s="81"/>
      <c r="NNL114" s="81"/>
      <c r="NNM114" s="81"/>
      <c r="NNN114" s="81"/>
      <c r="NNO114" s="81"/>
      <c r="NNP114" s="81"/>
      <c r="NNQ114" s="81"/>
      <c r="NNR114" s="81"/>
      <c r="NNS114" s="81"/>
      <c r="NNT114" s="81"/>
      <c r="NNU114" s="81"/>
      <c r="NNV114" s="81"/>
      <c r="NNW114" s="81"/>
      <c r="NNX114" s="81"/>
      <c r="NNY114" s="81"/>
      <c r="NNZ114" s="81"/>
      <c r="NOA114" s="81"/>
      <c r="NOB114" s="81"/>
      <c r="NOC114" s="81"/>
      <c r="NOD114" s="81"/>
      <c r="NOE114" s="81"/>
      <c r="NOF114" s="81"/>
      <c r="NOG114" s="81"/>
      <c r="NOH114" s="81"/>
      <c r="NOI114" s="81"/>
      <c r="NOJ114" s="81"/>
      <c r="NOK114" s="81"/>
      <c r="NOL114" s="81"/>
      <c r="NOM114" s="81"/>
      <c r="NON114" s="81"/>
      <c r="NOO114" s="81"/>
      <c r="NOP114" s="81"/>
      <c r="NOQ114" s="81"/>
      <c r="NOR114" s="81"/>
      <c r="NOS114" s="81"/>
      <c r="NOT114" s="81"/>
      <c r="NOU114" s="81"/>
      <c r="NOV114" s="81"/>
      <c r="NOW114" s="81"/>
      <c r="NOX114" s="81"/>
      <c r="NOY114" s="81"/>
      <c r="NOZ114" s="81"/>
      <c r="NPA114" s="81"/>
      <c r="NPB114" s="81"/>
      <c r="NPC114" s="81"/>
      <c r="NPD114" s="81"/>
      <c r="NPE114" s="81"/>
      <c r="NPF114" s="81"/>
      <c r="NPG114" s="81"/>
      <c r="NPH114" s="81"/>
      <c r="NPI114" s="81"/>
      <c r="NPJ114" s="81"/>
      <c r="NPK114" s="81"/>
      <c r="NPL114" s="81"/>
      <c r="NPM114" s="81"/>
      <c r="NPN114" s="81"/>
      <c r="NPO114" s="81"/>
      <c r="NPP114" s="81"/>
      <c r="NPQ114" s="81"/>
      <c r="NPR114" s="81"/>
      <c r="NPS114" s="81"/>
      <c r="NPT114" s="81"/>
      <c r="NPU114" s="81"/>
      <c r="NPV114" s="81"/>
      <c r="NPW114" s="81"/>
      <c r="NPX114" s="81"/>
      <c r="NPY114" s="81"/>
      <c r="NPZ114" s="81"/>
      <c r="NQA114" s="81"/>
      <c r="NQB114" s="81"/>
      <c r="NQC114" s="81"/>
      <c r="NQD114" s="81"/>
      <c r="NQE114" s="81"/>
      <c r="NQF114" s="81"/>
      <c r="NQG114" s="81"/>
      <c r="NQH114" s="81"/>
      <c r="NQI114" s="81"/>
      <c r="NQJ114" s="81"/>
      <c r="NQK114" s="81"/>
      <c r="NQL114" s="81"/>
      <c r="NQM114" s="81"/>
      <c r="NQN114" s="81"/>
      <c r="NQO114" s="81"/>
      <c r="NQP114" s="81"/>
      <c r="NQQ114" s="81"/>
      <c r="NQR114" s="81"/>
      <c r="NQS114" s="81"/>
      <c r="NQT114" s="81"/>
      <c r="NQU114" s="81"/>
      <c r="NQV114" s="81"/>
      <c r="NQW114" s="81"/>
      <c r="NQX114" s="81"/>
      <c r="NQY114" s="81"/>
      <c r="NQZ114" s="81"/>
      <c r="NRA114" s="81"/>
      <c r="NRB114" s="81"/>
      <c r="NRC114" s="81"/>
      <c r="NRD114" s="81"/>
      <c r="NRE114" s="81"/>
      <c r="NRF114" s="81"/>
      <c r="NRG114" s="81"/>
      <c r="NRH114" s="81"/>
      <c r="NRI114" s="81"/>
      <c r="NRJ114" s="81"/>
      <c r="NRK114" s="81"/>
      <c r="NRL114" s="81"/>
      <c r="NRM114" s="81"/>
      <c r="NRN114" s="81"/>
      <c r="NRO114" s="81"/>
      <c r="NRP114" s="81"/>
      <c r="NRQ114" s="81"/>
      <c r="NRR114" s="81"/>
      <c r="NRS114" s="81"/>
      <c r="NRT114" s="81"/>
      <c r="NRU114" s="81"/>
      <c r="NRV114" s="81"/>
      <c r="NRW114" s="81"/>
      <c r="NRX114" s="81"/>
      <c r="NRY114" s="81"/>
      <c r="NRZ114" s="81"/>
      <c r="NSA114" s="81"/>
      <c r="NSB114" s="81"/>
      <c r="NSC114" s="81"/>
      <c r="NSD114" s="81"/>
      <c r="NSE114" s="81"/>
      <c r="NSF114" s="81"/>
      <c r="NSG114" s="81"/>
      <c r="NSH114" s="81"/>
      <c r="NSI114" s="81"/>
      <c r="NSJ114" s="81"/>
      <c r="NSK114" s="81"/>
      <c r="NSL114" s="81"/>
      <c r="NSM114" s="81"/>
      <c r="NSN114" s="81"/>
      <c r="NSO114" s="81"/>
      <c r="NSP114" s="81"/>
      <c r="NSQ114" s="81"/>
      <c r="NSR114" s="81"/>
      <c r="NSS114" s="81"/>
      <c r="NST114" s="81"/>
      <c r="NSU114" s="81"/>
      <c r="NSV114" s="81"/>
      <c r="NSW114" s="81"/>
      <c r="NSX114" s="81"/>
      <c r="NSY114" s="81"/>
      <c r="NSZ114" s="81"/>
      <c r="NTA114" s="81"/>
      <c r="NTB114" s="81"/>
      <c r="NTC114" s="81"/>
      <c r="NTD114" s="81"/>
      <c r="NTE114" s="81"/>
      <c r="NTF114" s="81"/>
      <c r="NTG114" s="81"/>
      <c r="NTH114" s="81"/>
      <c r="NTI114" s="81"/>
      <c r="NTJ114" s="81"/>
      <c r="NTK114" s="81"/>
      <c r="NTL114" s="81"/>
      <c r="NTM114" s="81"/>
      <c r="NTN114" s="81"/>
      <c r="NTO114" s="81"/>
      <c r="NTP114" s="81"/>
      <c r="NTQ114" s="81"/>
      <c r="NTR114" s="81"/>
      <c r="NTS114" s="81"/>
      <c r="NTT114" s="81"/>
      <c r="NTU114" s="81"/>
      <c r="NTV114" s="81"/>
      <c r="NTW114" s="81"/>
      <c r="NTX114" s="81"/>
      <c r="NTY114" s="81"/>
      <c r="NTZ114" s="81"/>
      <c r="NUA114" s="81"/>
      <c r="NUB114" s="81"/>
      <c r="NUC114" s="81"/>
      <c r="NUD114" s="81"/>
      <c r="NUE114" s="81"/>
      <c r="NUF114" s="81"/>
      <c r="NUG114" s="81"/>
      <c r="NUH114" s="81"/>
      <c r="NUI114" s="81"/>
      <c r="NUJ114" s="81"/>
      <c r="NUK114" s="81"/>
      <c r="NUL114" s="81"/>
      <c r="NUM114" s="81"/>
      <c r="NUN114" s="81"/>
      <c r="NUO114" s="81"/>
      <c r="NUP114" s="81"/>
      <c r="NUQ114" s="81"/>
      <c r="NUR114" s="81"/>
      <c r="NUS114" s="81"/>
      <c r="NUT114" s="81"/>
      <c r="NUU114" s="81"/>
      <c r="NUV114" s="81"/>
      <c r="NUW114" s="81"/>
      <c r="NUX114" s="81"/>
      <c r="NUY114" s="81"/>
      <c r="NUZ114" s="81"/>
      <c r="NVA114" s="81"/>
      <c r="NVB114" s="81"/>
      <c r="NVC114" s="81"/>
      <c r="NVD114" s="81"/>
      <c r="NVE114" s="81"/>
      <c r="NVF114" s="81"/>
      <c r="NVG114" s="81"/>
      <c r="NVH114" s="81"/>
      <c r="NVI114" s="81"/>
      <c r="NVJ114" s="81"/>
      <c r="NVK114" s="81"/>
      <c r="NVL114" s="81"/>
      <c r="NVM114" s="81"/>
      <c r="NVN114" s="81"/>
      <c r="NVO114" s="81"/>
      <c r="NVP114" s="81"/>
      <c r="NVQ114" s="81"/>
      <c r="NVR114" s="81"/>
      <c r="NVS114" s="81"/>
      <c r="NVT114" s="81"/>
      <c r="NVU114" s="81"/>
      <c r="NVV114" s="81"/>
      <c r="NVW114" s="81"/>
      <c r="NVX114" s="81"/>
      <c r="NVY114" s="81"/>
      <c r="NVZ114" s="81"/>
      <c r="NWA114" s="81"/>
      <c r="NWB114" s="81"/>
      <c r="NWC114" s="81"/>
      <c r="NWD114" s="81"/>
      <c r="NWE114" s="81"/>
      <c r="NWF114" s="81"/>
      <c r="NWG114" s="81"/>
      <c r="NWH114" s="81"/>
      <c r="NWI114" s="81"/>
      <c r="NWJ114" s="81"/>
      <c r="NWK114" s="81"/>
      <c r="NWL114" s="81"/>
      <c r="NWM114" s="81"/>
      <c r="NWN114" s="81"/>
      <c r="NWO114" s="81"/>
      <c r="NWP114" s="81"/>
      <c r="NWQ114" s="81"/>
      <c r="NWR114" s="81"/>
      <c r="NWS114" s="81"/>
      <c r="NWT114" s="81"/>
      <c r="NWU114" s="81"/>
      <c r="NWV114" s="81"/>
      <c r="NWW114" s="81"/>
      <c r="NWX114" s="81"/>
      <c r="NWY114" s="81"/>
      <c r="NWZ114" s="81"/>
      <c r="NXA114" s="81"/>
      <c r="NXB114" s="81"/>
      <c r="NXC114" s="81"/>
      <c r="NXD114" s="81"/>
      <c r="NXE114" s="81"/>
      <c r="NXF114" s="81"/>
      <c r="NXG114" s="81"/>
      <c r="NXH114" s="81"/>
      <c r="NXI114" s="81"/>
      <c r="NXJ114" s="81"/>
      <c r="NXK114" s="81"/>
      <c r="NXL114" s="81"/>
      <c r="NXM114" s="81"/>
      <c r="NXN114" s="81"/>
      <c r="NXO114" s="81"/>
      <c r="NXP114" s="81"/>
      <c r="NXQ114" s="81"/>
      <c r="NXR114" s="81"/>
      <c r="NXS114" s="81"/>
      <c r="NXT114" s="81"/>
      <c r="NXU114" s="81"/>
      <c r="NXV114" s="81"/>
      <c r="NXW114" s="81"/>
      <c r="NXX114" s="81"/>
      <c r="NXY114" s="81"/>
      <c r="NXZ114" s="81"/>
      <c r="NYA114" s="81"/>
      <c r="NYB114" s="81"/>
      <c r="NYC114" s="81"/>
      <c r="NYD114" s="81"/>
      <c r="NYE114" s="81"/>
      <c r="NYF114" s="81"/>
      <c r="NYG114" s="81"/>
      <c r="NYH114" s="81"/>
      <c r="NYI114" s="81"/>
      <c r="NYJ114" s="81"/>
      <c r="NYK114" s="81"/>
      <c r="NYL114" s="81"/>
      <c r="NYM114" s="81"/>
      <c r="NYN114" s="81"/>
      <c r="NYO114" s="81"/>
      <c r="NYP114" s="81"/>
      <c r="NYQ114" s="81"/>
      <c r="NYR114" s="81"/>
      <c r="NYS114" s="81"/>
      <c r="NYT114" s="81"/>
      <c r="NYU114" s="81"/>
      <c r="NYV114" s="81"/>
      <c r="NYW114" s="81"/>
      <c r="NYX114" s="81"/>
      <c r="NYY114" s="81"/>
      <c r="NYZ114" s="81"/>
      <c r="NZA114" s="81"/>
      <c r="NZB114" s="81"/>
      <c r="NZC114" s="81"/>
      <c r="NZD114" s="81"/>
      <c r="NZE114" s="81"/>
      <c r="NZF114" s="81"/>
      <c r="NZG114" s="81"/>
      <c r="NZH114" s="81"/>
      <c r="NZI114" s="81"/>
      <c r="NZJ114" s="81"/>
      <c r="NZK114" s="81"/>
      <c r="NZL114" s="81"/>
      <c r="NZM114" s="81"/>
      <c r="NZN114" s="81"/>
      <c r="NZO114" s="81"/>
      <c r="NZP114" s="81"/>
      <c r="NZQ114" s="81"/>
      <c r="NZR114" s="81"/>
      <c r="NZS114" s="81"/>
      <c r="NZT114" s="81"/>
      <c r="NZU114" s="81"/>
      <c r="NZV114" s="81"/>
      <c r="NZW114" s="81"/>
      <c r="NZX114" s="81"/>
      <c r="NZY114" s="81"/>
      <c r="NZZ114" s="81"/>
      <c r="OAA114" s="81"/>
      <c r="OAB114" s="81"/>
      <c r="OAC114" s="81"/>
      <c r="OAD114" s="81"/>
      <c r="OAE114" s="81"/>
      <c r="OAF114" s="81"/>
      <c r="OAG114" s="81"/>
      <c r="OAH114" s="81"/>
      <c r="OAI114" s="81"/>
      <c r="OAJ114" s="81"/>
      <c r="OAK114" s="81"/>
      <c r="OAL114" s="81"/>
      <c r="OAM114" s="81"/>
      <c r="OAN114" s="81"/>
      <c r="OAO114" s="81"/>
      <c r="OAP114" s="81"/>
      <c r="OAQ114" s="81"/>
      <c r="OAR114" s="81"/>
      <c r="OAS114" s="81"/>
      <c r="OAT114" s="81"/>
      <c r="OAU114" s="81"/>
      <c r="OAV114" s="81"/>
      <c r="OAW114" s="81"/>
      <c r="OAX114" s="81"/>
      <c r="OAY114" s="81"/>
      <c r="OAZ114" s="81"/>
      <c r="OBA114" s="81"/>
      <c r="OBB114" s="81"/>
      <c r="OBC114" s="81"/>
      <c r="OBD114" s="81"/>
      <c r="OBE114" s="81"/>
      <c r="OBF114" s="81"/>
      <c r="OBG114" s="81"/>
      <c r="OBH114" s="81"/>
      <c r="OBI114" s="81"/>
      <c r="OBJ114" s="81"/>
      <c r="OBK114" s="81"/>
      <c r="OBL114" s="81"/>
      <c r="OBM114" s="81"/>
      <c r="OBN114" s="81"/>
      <c r="OBO114" s="81"/>
      <c r="OBP114" s="81"/>
      <c r="OBQ114" s="81"/>
      <c r="OBR114" s="81"/>
      <c r="OBS114" s="81"/>
      <c r="OBT114" s="81"/>
      <c r="OBU114" s="81"/>
      <c r="OBV114" s="81"/>
      <c r="OBW114" s="81"/>
      <c r="OBX114" s="81"/>
      <c r="OBY114" s="81"/>
      <c r="OBZ114" s="81"/>
      <c r="OCA114" s="81"/>
      <c r="OCB114" s="81"/>
      <c r="OCC114" s="81"/>
      <c r="OCD114" s="81"/>
      <c r="OCE114" s="81"/>
      <c r="OCF114" s="81"/>
      <c r="OCG114" s="81"/>
      <c r="OCH114" s="81"/>
      <c r="OCI114" s="81"/>
      <c r="OCJ114" s="81"/>
      <c r="OCK114" s="81"/>
      <c r="OCL114" s="81"/>
      <c r="OCM114" s="81"/>
      <c r="OCN114" s="81"/>
      <c r="OCO114" s="81"/>
      <c r="OCP114" s="81"/>
      <c r="OCQ114" s="81"/>
      <c r="OCR114" s="81"/>
      <c r="OCS114" s="81"/>
      <c r="OCT114" s="81"/>
      <c r="OCU114" s="81"/>
      <c r="OCV114" s="81"/>
      <c r="OCW114" s="81"/>
      <c r="OCX114" s="81"/>
      <c r="OCY114" s="81"/>
      <c r="OCZ114" s="81"/>
      <c r="ODA114" s="81"/>
      <c r="ODB114" s="81"/>
      <c r="ODC114" s="81"/>
      <c r="ODD114" s="81"/>
      <c r="ODE114" s="81"/>
      <c r="ODF114" s="81"/>
      <c r="ODG114" s="81"/>
      <c r="ODH114" s="81"/>
      <c r="ODI114" s="81"/>
      <c r="ODJ114" s="81"/>
      <c r="ODK114" s="81"/>
      <c r="ODL114" s="81"/>
      <c r="ODM114" s="81"/>
      <c r="ODN114" s="81"/>
      <c r="ODO114" s="81"/>
      <c r="ODP114" s="81"/>
      <c r="ODQ114" s="81"/>
      <c r="ODR114" s="81"/>
      <c r="ODS114" s="81"/>
      <c r="ODT114" s="81"/>
      <c r="ODU114" s="81"/>
      <c r="ODV114" s="81"/>
      <c r="ODW114" s="81"/>
      <c r="ODX114" s="81"/>
      <c r="ODY114" s="81"/>
      <c r="ODZ114" s="81"/>
      <c r="OEA114" s="81"/>
      <c r="OEB114" s="81"/>
      <c r="OEC114" s="81"/>
      <c r="OED114" s="81"/>
      <c r="OEE114" s="81"/>
      <c r="OEF114" s="81"/>
      <c r="OEG114" s="81"/>
      <c r="OEH114" s="81"/>
      <c r="OEI114" s="81"/>
      <c r="OEJ114" s="81"/>
      <c r="OEK114" s="81"/>
      <c r="OEL114" s="81"/>
      <c r="OEM114" s="81"/>
      <c r="OEN114" s="81"/>
      <c r="OEO114" s="81"/>
      <c r="OEP114" s="81"/>
      <c r="OEQ114" s="81"/>
      <c r="OER114" s="81"/>
      <c r="OES114" s="81"/>
      <c r="OET114" s="81"/>
      <c r="OEU114" s="81"/>
      <c r="OEV114" s="81"/>
      <c r="OEW114" s="81"/>
      <c r="OEX114" s="81"/>
      <c r="OEY114" s="81"/>
      <c r="OEZ114" s="81"/>
      <c r="OFA114" s="81"/>
      <c r="OFB114" s="81"/>
      <c r="OFC114" s="81"/>
      <c r="OFD114" s="81"/>
      <c r="OFE114" s="81"/>
      <c r="OFF114" s="81"/>
      <c r="OFG114" s="81"/>
      <c r="OFH114" s="81"/>
      <c r="OFI114" s="81"/>
      <c r="OFJ114" s="81"/>
      <c r="OFK114" s="81"/>
      <c r="OFL114" s="81"/>
      <c r="OFM114" s="81"/>
      <c r="OFN114" s="81"/>
      <c r="OFO114" s="81"/>
      <c r="OFP114" s="81"/>
      <c r="OFQ114" s="81"/>
      <c r="OFR114" s="81"/>
      <c r="OFS114" s="81"/>
      <c r="OFT114" s="81"/>
      <c r="OFU114" s="81"/>
      <c r="OFV114" s="81"/>
      <c r="OFW114" s="81"/>
      <c r="OFX114" s="81"/>
      <c r="OFY114" s="81"/>
      <c r="OFZ114" s="81"/>
      <c r="OGA114" s="81"/>
      <c r="OGB114" s="81"/>
      <c r="OGC114" s="81"/>
      <c r="OGD114" s="81"/>
      <c r="OGE114" s="81"/>
      <c r="OGF114" s="81"/>
      <c r="OGG114" s="81"/>
      <c r="OGH114" s="81"/>
      <c r="OGI114" s="81"/>
      <c r="OGJ114" s="81"/>
      <c r="OGK114" s="81"/>
      <c r="OGL114" s="81"/>
      <c r="OGM114" s="81"/>
      <c r="OGN114" s="81"/>
      <c r="OGO114" s="81"/>
      <c r="OGP114" s="81"/>
      <c r="OGQ114" s="81"/>
      <c r="OGR114" s="81"/>
      <c r="OGS114" s="81"/>
      <c r="OGT114" s="81"/>
      <c r="OGU114" s="81"/>
      <c r="OGV114" s="81"/>
      <c r="OGW114" s="81"/>
      <c r="OGX114" s="81"/>
      <c r="OGY114" s="81"/>
      <c r="OGZ114" s="81"/>
      <c r="OHA114" s="81"/>
      <c r="OHB114" s="81"/>
      <c r="OHC114" s="81"/>
      <c r="OHD114" s="81"/>
      <c r="OHE114" s="81"/>
      <c r="OHF114" s="81"/>
      <c r="OHG114" s="81"/>
      <c r="OHH114" s="81"/>
      <c r="OHI114" s="81"/>
      <c r="OHJ114" s="81"/>
      <c r="OHK114" s="81"/>
      <c r="OHL114" s="81"/>
      <c r="OHM114" s="81"/>
      <c r="OHN114" s="81"/>
      <c r="OHO114" s="81"/>
      <c r="OHP114" s="81"/>
      <c r="OHQ114" s="81"/>
      <c r="OHR114" s="81"/>
      <c r="OHS114" s="81"/>
      <c r="OHT114" s="81"/>
      <c r="OHU114" s="81"/>
      <c r="OHV114" s="81"/>
      <c r="OHW114" s="81"/>
      <c r="OHX114" s="81"/>
      <c r="OHY114" s="81"/>
      <c r="OHZ114" s="81"/>
      <c r="OIA114" s="81"/>
      <c r="OIB114" s="81"/>
      <c r="OIC114" s="81"/>
      <c r="OID114" s="81"/>
      <c r="OIE114" s="81"/>
      <c r="OIF114" s="81"/>
      <c r="OIG114" s="81"/>
      <c r="OIH114" s="81"/>
      <c r="OII114" s="81"/>
      <c r="OIJ114" s="81"/>
      <c r="OIK114" s="81"/>
      <c r="OIL114" s="81"/>
      <c r="OIM114" s="81"/>
      <c r="OIN114" s="81"/>
      <c r="OIO114" s="81"/>
      <c r="OIP114" s="81"/>
      <c r="OIQ114" s="81"/>
      <c r="OIR114" s="81"/>
      <c r="OIS114" s="81"/>
      <c r="OIT114" s="81"/>
      <c r="OIU114" s="81"/>
      <c r="OIV114" s="81"/>
      <c r="OIW114" s="81"/>
      <c r="OIX114" s="81"/>
      <c r="OIY114" s="81"/>
      <c r="OIZ114" s="81"/>
      <c r="OJA114" s="81"/>
      <c r="OJB114" s="81"/>
      <c r="OJC114" s="81"/>
      <c r="OJD114" s="81"/>
      <c r="OJE114" s="81"/>
      <c r="OJF114" s="81"/>
      <c r="OJG114" s="81"/>
      <c r="OJH114" s="81"/>
      <c r="OJI114" s="81"/>
      <c r="OJJ114" s="81"/>
      <c r="OJK114" s="81"/>
      <c r="OJL114" s="81"/>
      <c r="OJM114" s="81"/>
      <c r="OJN114" s="81"/>
      <c r="OJO114" s="81"/>
      <c r="OJP114" s="81"/>
      <c r="OJQ114" s="81"/>
      <c r="OJR114" s="81"/>
      <c r="OJS114" s="81"/>
      <c r="OJT114" s="81"/>
      <c r="OJU114" s="81"/>
      <c r="OJV114" s="81"/>
      <c r="OJW114" s="81"/>
      <c r="OJX114" s="81"/>
      <c r="OJY114" s="81"/>
      <c r="OJZ114" s="81"/>
      <c r="OKA114" s="81"/>
      <c r="OKB114" s="81"/>
      <c r="OKC114" s="81"/>
      <c r="OKD114" s="81"/>
      <c r="OKE114" s="81"/>
      <c r="OKF114" s="81"/>
      <c r="OKG114" s="81"/>
      <c r="OKH114" s="81"/>
      <c r="OKI114" s="81"/>
      <c r="OKJ114" s="81"/>
      <c r="OKK114" s="81"/>
      <c r="OKL114" s="81"/>
      <c r="OKM114" s="81"/>
      <c r="OKN114" s="81"/>
      <c r="OKO114" s="81"/>
      <c r="OKP114" s="81"/>
      <c r="OKQ114" s="81"/>
      <c r="OKR114" s="81"/>
      <c r="OKS114" s="81"/>
      <c r="OKT114" s="81"/>
      <c r="OKU114" s="81"/>
      <c r="OKV114" s="81"/>
      <c r="OKW114" s="81"/>
      <c r="OKX114" s="81"/>
      <c r="OKY114" s="81"/>
      <c r="OKZ114" s="81"/>
      <c r="OLA114" s="81"/>
      <c r="OLB114" s="81"/>
      <c r="OLC114" s="81"/>
      <c r="OLD114" s="81"/>
      <c r="OLE114" s="81"/>
      <c r="OLF114" s="81"/>
      <c r="OLG114" s="81"/>
      <c r="OLH114" s="81"/>
      <c r="OLI114" s="81"/>
      <c r="OLJ114" s="81"/>
      <c r="OLK114" s="81"/>
      <c r="OLL114" s="81"/>
      <c r="OLM114" s="81"/>
      <c r="OLN114" s="81"/>
      <c r="OLO114" s="81"/>
      <c r="OLP114" s="81"/>
      <c r="OLQ114" s="81"/>
      <c r="OLR114" s="81"/>
      <c r="OLS114" s="81"/>
      <c r="OLT114" s="81"/>
      <c r="OLU114" s="81"/>
      <c r="OLV114" s="81"/>
      <c r="OLW114" s="81"/>
      <c r="OLX114" s="81"/>
      <c r="OLY114" s="81"/>
      <c r="OLZ114" s="81"/>
      <c r="OMA114" s="81"/>
      <c r="OMB114" s="81"/>
      <c r="OMC114" s="81"/>
      <c r="OMD114" s="81"/>
      <c r="OME114" s="81"/>
      <c r="OMF114" s="81"/>
      <c r="OMG114" s="81"/>
      <c r="OMH114" s="81"/>
      <c r="OMI114" s="81"/>
      <c r="OMJ114" s="81"/>
      <c r="OMK114" s="81"/>
      <c r="OML114" s="81"/>
      <c r="OMM114" s="81"/>
      <c r="OMN114" s="81"/>
      <c r="OMO114" s="81"/>
      <c r="OMP114" s="81"/>
      <c r="OMQ114" s="81"/>
      <c r="OMR114" s="81"/>
      <c r="OMS114" s="81"/>
      <c r="OMT114" s="81"/>
      <c r="OMU114" s="81"/>
      <c r="OMV114" s="81"/>
      <c r="OMW114" s="81"/>
      <c r="OMX114" s="81"/>
      <c r="OMY114" s="81"/>
      <c r="OMZ114" s="81"/>
      <c r="ONA114" s="81"/>
      <c r="ONB114" s="81"/>
      <c r="ONC114" s="81"/>
      <c r="OND114" s="81"/>
      <c r="ONE114" s="81"/>
      <c r="ONF114" s="81"/>
      <c r="ONG114" s="81"/>
      <c r="ONH114" s="81"/>
      <c r="ONI114" s="81"/>
      <c r="ONJ114" s="81"/>
      <c r="ONK114" s="81"/>
      <c r="ONL114" s="81"/>
      <c r="ONM114" s="81"/>
      <c r="ONN114" s="81"/>
      <c r="ONO114" s="81"/>
      <c r="ONP114" s="81"/>
      <c r="ONQ114" s="81"/>
      <c r="ONR114" s="81"/>
      <c r="ONS114" s="81"/>
      <c r="ONT114" s="81"/>
      <c r="ONU114" s="81"/>
      <c r="ONV114" s="81"/>
      <c r="ONW114" s="81"/>
      <c r="ONX114" s="81"/>
      <c r="ONY114" s="81"/>
      <c r="ONZ114" s="81"/>
      <c r="OOA114" s="81"/>
      <c r="OOB114" s="81"/>
      <c r="OOC114" s="81"/>
      <c r="OOD114" s="81"/>
      <c r="OOE114" s="81"/>
      <c r="OOF114" s="81"/>
      <c r="OOG114" s="81"/>
      <c r="OOH114" s="81"/>
      <c r="OOI114" s="81"/>
      <c r="OOJ114" s="81"/>
      <c r="OOK114" s="81"/>
      <c r="OOL114" s="81"/>
      <c r="OOM114" s="81"/>
      <c r="OON114" s="81"/>
      <c r="OOO114" s="81"/>
      <c r="OOP114" s="81"/>
      <c r="OOQ114" s="81"/>
      <c r="OOR114" s="81"/>
      <c r="OOS114" s="81"/>
      <c r="OOT114" s="81"/>
      <c r="OOU114" s="81"/>
      <c r="OOV114" s="81"/>
      <c r="OOW114" s="81"/>
      <c r="OOX114" s="81"/>
      <c r="OOY114" s="81"/>
      <c r="OOZ114" s="81"/>
      <c r="OPA114" s="81"/>
      <c r="OPB114" s="81"/>
      <c r="OPC114" s="81"/>
      <c r="OPD114" s="81"/>
      <c r="OPE114" s="81"/>
      <c r="OPF114" s="81"/>
      <c r="OPG114" s="81"/>
      <c r="OPH114" s="81"/>
      <c r="OPI114" s="81"/>
      <c r="OPJ114" s="81"/>
      <c r="OPK114" s="81"/>
      <c r="OPL114" s="81"/>
      <c r="OPM114" s="81"/>
      <c r="OPN114" s="81"/>
      <c r="OPO114" s="81"/>
      <c r="OPP114" s="81"/>
      <c r="OPQ114" s="81"/>
      <c r="OPR114" s="81"/>
      <c r="OPS114" s="81"/>
      <c r="OPT114" s="81"/>
      <c r="OPU114" s="81"/>
      <c r="OPV114" s="81"/>
      <c r="OPW114" s="81"/>
      <c r="OPX114" s="81"/>
      <c r="OPY114" s="81"/>
      <c r="OPZ114" s="81"/>
      <c r="OQA114" s="81"/>
      <c r="OQB114" s="81"/>
      <c r="OQC114" s="81"/>
      <c r="OQD114" s="81"/>
      <c r="OQE114" s="81"/>
      <c r="OQF114" s="81"/>
      <c r="OQG114" s="81"/>
      <c r="OQH114" s="81"/>
      <c r="OQI114" s="81"/>
      <c r="OQJ114" s="81"/>
      <c r="OQK114" s="81"/>
      <c r="OQL114" s="81"/>
      <c r="OQM114" s="81"/>
      <c r="OQN114" s="81"/>
      <c r="OQO114" s="81"/>
      <c r="OQP114" s="81"/>
      <c r="OQQ114" s="81"/>
      <c r="OQR114" s="81"/>
      <c r="OQS114" s="81"/>
      <c r="OQT114" s="81"/>
      <c r="OQU114" s="81"/>
      <c r="OQV114" s="81"/>
      <c r="OQW114" s="81"/>
      <c r="OQX114" s="81"/>
      <c r="OQY114" s="81"/>
      <c r="OQZ114" s="81"/>
      <c r="ORA114" s="81"/>
      <c r="ORB114" s="81"/>
      <c r="ORC114" s="81"/>
      <c r="ORD114" s="81"/>
      <c r="ORE114" s="81"/>
      <c r="ORF114" s="81"/>
      <c r="ORG114" s="81"/>
      <c r="ORH114" s="81"/>
      <c r="ORI114" s="81"/>
      <c r="ORJ114" s="81"/>
      <c r="ORK114" s="81"/>
      <c r="ORL114" s="81"/>
      <c r="ORM114" s="81"/>
      <c r="ORN114" s="81"/>
      <c r="ORO114" s="81"/>
      <c r="ORP114" s="81"/>
      <c r="ORQ114" s="81"/>
      <c r="ORR114" s="81"/>
      <c r="ORS114" s="81"/>
      <c r="ORT114" s="81"/>
      <c r="ORU114" s="81"/>
      <c r="ORV114" s="81"/>
      <c r="ORW114" s="81"/>
      <c r="ORX114" s="81"/>
      <c r="ORY114" s="81"/>
      <c r="ORZ114" s="81"/>
      <c r="OSA114" s="81"/>
      <c r="OSB114" s="81"/>
      <c r="OSC114" s="81"/>
      <c r="OSD114" s="81"/>
      <c r="OSE114" s="81"/>
      <c r="OSF114" s="81"/>
      <c r="OSG114" s="81"/>
      <c r="OSH114" s="81"/>
      <c r="OSI114" s="81"/>
      <c r="OSJ114" s="81"/>
      <c r="OSK114" s="81"/>
      <c r="OSL114" s="81"/>
      <c r="OSM114" s="81"/>
      <c r="OSN114" s="81"/>
      <c r="OSO114" s="81"/>
      <c r="OSP114" s="81"/>
      <c r="OSQ114" s="81"/>
      <c r="OSR114" s="81"/>
      <c r="OSS114" s="81"/>
      <c r="OST114" s="81"/>
      <c r="OSU114" s="81"/>
      <c r="OSV114" s="81"/>
      <c r="OSW114" s="81"/>
      <c r="OSX114" s="81"/>
      <c r="OSY114" s="81"/>
      <c r="OSZ114" s="81"/>
      <c r="OTA114" s="81"/>
      <c r="OTB114" s="81"/>
      <c r="OTC114" s="81"/>
      <c r="OTD114" s="81"/>
      <c r="OTE114" s="81"/>
      <c r="OTF114" s="81"/>
      <c r="OTG114" s="81"/>
      <c r="OTH114" s="81"/>
      <c r="OTI114" s="81"/>
      <c r="OTJ114" s="81"/>
      <c r="OTK114" s="81"/>
      <c r="OTL114" s="81"/>
      <c r="OTM114" s="81"/>
      <c r="OTN114" s="81"/>
      <c r="OTO114" s="81"/>
      <c r="OTP114" s="81"/>
      <c r="OTQ114" s="81"/>
      <c r="OTR114" s="81"/>
      <c r="OTS114" s="81"/>
      <c r="OTT114" s="81"/>
      <c r="OTU114" s="81"/>
      <c r="OTV114" s="81"/>
      <c r="OTW114" s="81"/>
      <c r="OTX114" s="81"/>
      <c r="OTY114" s="81"/>
      <c r="OTZ114" s="81"/>
      <c r="OUA114" s="81"/>
      <c r="OUB114" s="81"/>
      <c r="OUC114" s="81"/>
      <c r="OUD114" s="81"/>
      <c r="OUE114" s="81"/>
      <c r="OUF114" s="81"/>
      <c r="OUG114" s="81"/>
      <c r="OUH114" s="81"/>
      <c r="OUI114" s="81"/>
      <c r="OUJ114" s="81"/>
      <c r="OUK114" s="81"/>
      <c r="OUL114" s="81"/>
      <c r="OUM114" s="81"/>
      <c r="OUN114" s="81"/>
      <c r="OUO114" s="81"/>
      <c r="OUP114" s="81"/>
      <c r="OUQ114" s="81"/>
      <c r="OUR114" s="81"/>
      <c r="OUS114" s="81"/>
      <c r="OUT114" s="81"/>
      <c r="OUU114" s="81"/>
      <c r="OUV114" s="81"/>
      <c r="OUW114" s="81"/>
      <c r="OUX114" s="81"/>
      <c r="OUY114" s="81"/>
      <c r="OUZ114" s="81"/>
      <c r="OVA114" s="81"/>
      <c r="OVB114" s="81"/>
      <c r="OVC114" s="81"/>
      <c r="OVD114" s="81"/>
      <c r="OVE114" s="81"/>
      <c r="OVF114" s="81"/>
      <c r="OVG114" s="81"/>
      <c r="OVH114" s="81"/>
      <c r="OVI114" s="81"/>
      <c r="OVJ114" s="81"/>
      <c r="OVK114" s="81"/>
      <c r="OVL114" s="81"/>
      <c r="OVM114" s="81"/>
      <c r="OVN114" s="81"/>
      <c r="OVO114" s="81"/>
      <c r="OVP114" s="81"/>
      <c r="OVQ114" s="81"/>
      <c r="OVR114" s="81"/>
      <c r="OVS114" s="81"/>
      <c r="OVT114" s="81"/>
      <c r="OVU114" s="81"/>
      <c r="OVV114" s="81"/>
      <c r="OVW114" s="81"/>
      <c r="OVX114" s="81"/>
      <c r="OVY114" s="81"/>
      <c r="OVZ114" s="81"/>
      <c r="OWA114" s="81"/>
      <c r="OWB114" s="81"/>
      <c r="OWC114" s="81"/>
      <c r="OWD114" s="81"/>
      <c r="OWE114" s="81"/>
      <c r="OWF114" s="81"/>
      <c r="OWG114" s="81"/>
      <c r="OWH114" s="81"/>
      <c r="OWI114" s="81"/>
      <c r="OWJ114" s="81"/>
      <c r="OWK114" s="81"/>
      <c r="OWL114" s="81"/>
      <c r="OWM114" s="81"/>
      <c r="OWN114" s="81"/>
      <c r="OWO114" s="81"/>
      <c r="OWP114" s="81"/>
      <c r="OWQ114" s="81"/>
      <c r="OWR114" s="81"/>
      <c r="OWS114" s="81"/>
      <c r="OWT114" s="81"/>
      <c r="OWU114" s="81"/>
      <c r="OWV114" s="81"/>
      <c r="OWW114" s="81"/>
      <c r="OWX114" s="81"/>
      <c r="OWY114" s="81"/>
      <c r="OWZ114" s="81"/>
      <c r="OXA114" s="81"/>
      <c r="OXB114" s="81"/>
      <c r="OXC114" s="81"/>
      <c r="OXD114" s="81"/>
      <c r="OXE114" s="81"/>
      <c r="OXF114" s="81"/>
      <c r="OXG114" s="81"/>
      <c r="OXH114" s="81"/>
      <c r="OXI114" s="81"/>
      <c r="OXJ114" s="81"/>
      <c r="OXK114" s="81"/>
      <c r="OXL114" s="81"/>
      <c r="OXM114" s="81"/>
      <c r="OXN114" s="81"/>
      <c r="OXO114" s="81"/>
      <c r="OXP114" s="81"/>
      <c r="OXQ114" s="81"/>
      <c r="OXR114" s="81"/>
      <c r="OXS114" s="81"/>
      <c r="OXT114" s="81"/>
      <c r="OXU114" s="81"/>
      <c r="OXV114" s="81"/>
      <c r="OXW114" s="81"/>
      <c r="OXX114" s="81"/>
      <c r="OXY114" s="81"/>
      <c r="OXZ114" s="81"/>
      <c r="OYA114" s="81"/>
      <c r="OYB114" s="81"/>
      <c r="OYC114" s="81"/>
      <c r="OYD114" s="81"/>
      <c r="OYE114" s="81"/>
      <c r="OYF114" s="81"/>
      <c r="OYG114" s="81"/>
      <c r="OYH114" s="81"/>
      <c r="OYI114" s="81"/>
      <c r="OYJ114" s="81"/>
      <c r="OYK114" s="81"/>
      <c r="OYL114" s="81"/>
      <c r="OYM114" s="81"/>
      <c r="OYN114" s="81"/>
      <c r="OYO114" s="81"/>
      <c r="OYP114" s="81"/>
      <c r="OYQ114" s="81"/>
      <c r="OYR114" s="81"/>
      <c r="OYS114" s="81"/>
      <c r="OYT114" s="81"/>
      <c r="OYU114" s="81"/>
      <c r="OYV114" s="81"/>
      <c r="OYW114" s="81"/>
      <c r="OYX114" s="81"/>
      <c r="OYY114" s="81"/>
      <c r="OYZ114" s="81"/>
      <c r="OZA114" s="81"/>
      <c r="OZB114" s="81"/>
      <c r="OZC114" s="81"/>
      <c r="OZD114" s="81"/>
      <c r="OZE114" s="81"/>
      <c r="OZF114" s="81"/>
      <c r="OZG114" s="81"/>
      <c r="OZH114" s="81"/>
      <c r="OZI114" s="81"/>
      <c r="OZJ114" s="81"/>
      <c r="OZK114" s="81"/>
      <c r="OZL114" s="81"/>
      <c r="OZM114" s="81"/>
      <c r="OZN114" s="81"/>
      <c r="OZO114" s="81"/>
      <c r="OZP114" s="81"/>
      <c r="OZQ114" s="81"/>
      <c r="OZR114" s="81"/>
      <c r="OZS114" s="81"/>
      <c r="OZT114" s="81"/>
      <c r="OZU114" s="81"/>
      <c r="OZV114" s="81"/>
      <c r="OZW114" s="81"/>
      <c r="OZX114" s="81"/>
      <c r="OZY114" s="81"/>
      <c r="OZZ114" s="81"/>
      <c r="PAA114" s="81"/>
      <c r="PAB114" s="81"/>
      <c r="PAC114" s="81"/>
      <c r="PAD114" s="81"/>
      <c r="PAE114" s="81"/>
      <c r="PAF114" s="81"/>
      <c r="PAG114" s="81"/>
      <c r="PAH114" s="81"/>
      <c r="PAI114" s="81"/>
      <c r="PAJ114" s="81"/>
      <c r="PAK114" s="81"/>
      <c r="PAL114" s="81"/>
      <c r="PAM114" s="81"/>
      <c r="PAN114" s="81"/>
      <c r="PAO114" s="81"/>
      <c r="PAP114" s="81"/>
      <c r="PAQ114" s="81"/>
      <c r="PAR114" s="81"/>
      <c r="PAS114" s="81"/>
      <c r="PAT114" s="81"/>
      <c r="PAU114" s="81"/>
      <c r="PAV114" s="81"/>
      <c r="PAW114" s="81"/>
      <c r="PAX114" s="81"/>
      <c r="PAY114" s="81"/>
      <c r="PAZ114" s="81"/>
      <c r="PBA114" s="81"/>
      <c r="PBB114" s="81"/>
      <c r="PBC114" s="81"/>
      <c r="PBD114" s="81"/>
      <c r="PBE114" s="81"/>
      <c r="PBF114" s="81"/>
      <c r="PBG114" s="81"/>
      <c r="PBH114" s="81"/>
      <c r="PBI114" s="81"/>
      <c r="PBJ114" s="81"/>
      <c r="PBK114" s="81"/>
      <c r="PBL114" s="81"/>
      <c r="PBM114" s="81"/>
      <c r="PBN114" s="81"/>
      <c r="PBO114" s="81"/>
      <c r="PBP114" s="81"/>
      <c r="PBQ114" s="81"/>
      <c r="PBR114" s="81"/>
      <c r="PBS114" s="81"/>
      <c r="PBT114" s="81"/>
      <c r="PBU114" s="81"/>
      <c r="PBV114" s="81"/>
      <c r="PBW114" s="81"/>
      <c r="PBX114" s="81"/>
      <c r="PBY114" s="81"/>
      <c r="PBZ114" s="81"/>
      <c r="PCA114" s="81"/>
      <c r="PCB114" s="81"/>
      <c r="PCC114" s="81"/>
      <c r="PCD114" s="81"/>
      <c r="PCE114" s="81"/>
      <c r="PCF114" s="81"/>
      <c r="PCG114" s="81"/>
      <c r="PCH114" s="81"/>
      <c r="PCI114" s="81"/>
      <c r="PCJ114" s="81"/>
      <c r="PCK114" s="81"/>
      <c r="PCL114" s="81"/>
      <c r="PCM114" s="81"/>
      <c r="PCN114" s="81"/>
      <c r="PCO114" s="81"/>
      <c r="PCP114" s="81"/>
      <c r="PCQ114" s="81"/>
      <c r="PCR114" s="81"/>
      <c r="PCS114" s="81"/>
      <c r="PCT114" s="81"/>
      <c r="PCU114" s="81"/>
      <c r="PCV114" s="81"/>
      <c r="PCW114" s="81"/>
      <c r="PCX114" s="81"/>
      <c r="PCY114" s="81"/>
      <c r="PCZ114" s="81"/>
      <c r="PDA114" s="81"/>
      <c r="PDB114" s="81"/>
      <c r="PDC114" s="81"/>
      <c r="PDD114" s="81"/>
      <c r="PDE114" s="81"/>
      <c r="PDF114" s="81"/>
      <c r="PDG114" s="81"/>
      <c r="PDH114" s="81"/>
      <c r="PDI114" s="81"/>
      <c r="PDJ114" s="81"/>
      <c r="PDK114" s="81"/>
      <c r="PDL114" s="81"/>
      <c r="PDM114" s="81"/>
      <c r="PDN114" s="81"/>
      <c r="PDO114" s="81"/>
      <c r="PDP114" s="81"/>
      <c r="PDQ114" s="81"/>
      <c r="PDR114" s="81"/>
      <c r="PDS114" s="81"/>
      <c r="PDT114" s="81"/>
      <c r="PDU114" s="81"/>
      <c r="PDV114" s="81"/>
      <c r="PDW114" s="81"/>
      <c r="PDX114" s="81"/>
      <c r="PDY114" s="81"/>
      <c r="PDZ114" s="81"/>
      <c r="PEA114" s="81"/>
      <c r="PEB114" s="81"/>
      <c r="PEC114" s="81"/>
      <c r="PED114" s="81"/>
      <c r="PEE114" s="81"/>
      <c r="PEF114" s="81"/>
      <c r="PEG114" s="81"/>
      <c r="PEH114" s="81"/>
      <c r="PEI114" s="81"/>
      <c r="PEJ114" s="81"/>
      <c r="PEK114" s="81"/>
      <c r="PEL114" s="81"/>
      <c r="PEM114" s="81"/>
      <c r="PEN114" s="81"/>
      <c r="PEO114" s="81"/>
      <c r="PEP114" s="81"/>
      <c r="PEQ114" s="81"/>
      <c r="PER114" s="81"/>
      <c r="PES114" s="81"/>
      <c r="PET114" s="81"/>
      <c r="PEU114" s="81"/>
      <c r="PEV114" s="81"/>
      <c r="PEW114" s="81"/>
      <c r="PEX114" s="81"/>
      <c r="PEY114" s="81"/>
      <c r="PEZ114" s="81"/>
      <c r="PFA114" s="81"/>
      <c r="PFB114" s="81"/>
      <c r="PFC114" s="81"/>
      <c r="PFD114" s="81"/>
      <c r="PFE114" s="81"/>
      <c r="PFF114" s="81"/>
      <c r="PFG114" s="81"/>
      <c r="PFH114" s="81"/>
      <c r="PFI114" s="81"/>
      <c r="PFJ114" s="81"/>
      <c r="PFK114" s="81"/>
      <c r="PFL114" s="81"/>
      <c r="PFM114" s="81"/>
      <c r="PFN114" s="81"/>
      <c r="PFO114" s="81"/>
      <c r="PFP114" s="81"/>
      <c r="PFQ114" s="81"/>
      <c r="PFR114" s="81"/>
      <c r="PFS114" s="81"/>
      <c r="PFT114" s="81"/>
      <c r="PFU114" s="81"/>
      <c r="PFV114" s="81"/>
      <c r="PFW114" s="81"/>
      <c r="PFX114" s="81"/>
      <c r="PFY114" s="81"/>
      <c r="PFZ114" s="81"/>
      <c r="PGA114" s="81"/>
      <c r="PGB114" s="81"/>
      <c r="PGC114" s="81"/>
      <c r="PGD114" s="81"/>
      <c r="PGE114" s="81"/>
      <c r="PGF114" s="81"/>
      <c r="PGG114" s="81"/>
      <c r="PGH114" s="81"/>
      <c r="PGI114" s="81"/>
      <c r="PGJ114" s="81"/>
      <c r="PGK114" s="81"/>
      <c r="PGL114" s="81"/>
      <c r="PGM114" s="81"/>
      <c r="PGN114" s="81"/>
      <c r="PGO114" s="81"/>
      <c r="PGP114" s="81"/>
      <c r="PGQ114" s="81"/>
      <c r="PGR114" s="81"/>
      <c r="PGS114" s="81"/>
      <c r="PGT114" s="81"/>
      <c r="PGU114" s="81"/>
      <c r="PGV114" s="81"/>
      <c r="PGW114" s="81"/>
      <c r="PGX114" s="81"/>
      <c r="PGY114" s="81"/>
      <c r="PGZ114" s="81"/>
      <c r="PHA114" s="81"/>
      <c r="PHB114" s="81"/>
      <c r="PHC114" s="81"/>
      <c r="PHD114" s="81"/>
      <c r="PHE114" s="81"/>
      <c r="PHF114" s="81"/>
      <c r="PHG114" s="81"/>
      <c r="PHH114" s="81"/>
      <c r="PHI114" s="81"/>
      <c r="PHJ114" s="81"/>
      <c r="PHK114" s="81"/>
      <c r="PHL114" s="81"/>
      <c r="PHM114" s="81"/>
      <c r="PHN114" s="81"/>
      <c r="PHO114" s="81"/>
      <c r="PHP114" s="81"/>
      <c r="PHQ114" s="81"/>
      <c r="PHR114" s="81"/>
      <c r="PHS114" s="81"/>
      <c r="PHT114" s="81"/>
      <c r="PHU114" s="81"/>
      <c r="PHV114" s="81"/>
      <c r="PHW114" s="81"/>
      <c r="PHX114" s="81"/>
      <c r="PHY114" s="81"/>
      <c r="PHZ114" s="81"/>
      <c r="PIA114" s="81"/>
      <c r="PIB114" s="81"/>
      <c r="PIC114" s="81"/>
      <c r="PID114" s="81"/>
      <c r="PIE114" s="81"/>
      <c r="PIF114" s="81"/>
      <c r="PIG114" s="81"/>
      <c r="PIH114" s="81"/>
      <c r="PII114" s="81"/>
      <c r="PIJ114" s="81"/>
      <c r="PIK114" s="81"/>
      <c r="PIL114" s="81"/>
      <c r="PIM114" s="81"/>
      <c r="PIN114" s="81"/>
      <c r="PIO114" s="81"/>
      <c r="PIP114" s="81"/>
      <c r="PIQ114" s="81"/>
      <c r="PIR114" s="81"/>
      <c r="PIS114" s="81"/>
      <c r="PIT114" s="81"/>
      <c r="PIU114" s="81"/>
      <c r="PIV114" s="81"/>
      <c r="PIW114" s="81"/>
      <c r="PIX114" s="81"/>
      <c r="PIY114" s="81"/>
      <c r="PIZ114" s="81"/>
      <c r="PJA114" s="81"/>
      <c r="PJB114" s="81"/>
      <c r="PJC114" s="81"/>
      <c r="PJD114" s="81"/>
      <c r="PJE114" s="81"/>
      <c r="PJF114" s="81"/>
      <c r="PJG114" s="81"/>
      <c r="PJH114" s="81"/>
      <c r="PJI114" s="81"/>
      <c r="PJJ114" s="81"/>
      <c r="PJK114" s="81"/>
      <c r="PJL114" s="81"/>
      <c r="PJM114" s="81"/>
      <c r="PJN114" s="81"/>
      <c r="PJO114" s="81"/>
      <c r="PJP114" s="81"/>
      <c r="PJQ114" s="81"/>
      <c r="PJR114" s="81"/>
      <c r="PJS114" s="81"/>
      <c r="PJT114" s="81"/>
      <c r="PJU114" s="81"/>
      <c r="PJV114" s="81"/>
      <c r="PJW114" s="81"/>
      <c r="PJX114" s="81"/>
      <c r="PJY114" s="81"/>
      <c r="PJZ114" s="81"/>
      <c r="PKA114" s="81"/>
      <c r="PKB114" s="81"/>
      <c r="PKC114" s="81"/>
      <c r="PKD114" s="81"/>
      <c r="PKE114" s="81"/>
      <c r="PKF114" s="81"/>
      <c r="PKG114" s="81"/>
      <c r="PKH114" s="81"/>
      <c r="PKI114" s="81"/>
      <c r="PKJ114" s="81"/>
      <c r="PKK114" s="81"/>
      <c r="PKL114" s="81"/>
      <c r="PKM114" s="81"/>
      <c r="PKN114" s="81"/>
      <c r="PKO114" s="81"/>
      <c r="PKP114" s="81"/>
      <c r="PKQ114" s="81"/>
      <c r="PKR114" s="81"/>
      <c r="PKS114" s="81"/>
      <c r="PKT114" s="81"/>
      <c r="PKU114" s="81"/>
      <c r="PKV114" s="81"/>
      <c r="PKW114" s="81"/>
      <c r="PKX114" s="81"/>
      <c r="PKY114" s="81"/>
      <c r="PKZ114" s="81"/>
      <c r="PLA114" s="81"/>
      <c r="PLB114" s="81"/>
      <c r="PLC114" s="81"/>
      <c r="PLD114" s="81"/>
      <c r="PLE114" s="81"/>
      <c r="PLF114" s="81"/>
      <c r="PLG114" s="81"/>
      <c r="PLH114" s="81"/>
      <c r="PLI114" s="81"/>
      <c r="PLJ114" s="81"/>
      <c r="PLK114" s="81"/>
      <c r="PLL114" s="81"/>
      <c r="PLM114" s="81"/>
      <c r="PLN114" s="81"/>
      <c r="PLO114" s="81"/>
      <c r="PLP114" s="81"/>
      <c r="PLQ114" s="81"/>
      <c r="PLR114" s="81"/>
      <c r="PLS114" s="81"/>
      <c r="PLT114" s="81"/>
      <c r="PLU114" s="81"/>
      <c r="PLV114" s="81"/>
      <c r="PLW114" s="81"/>
      <c r="PLX114" s="81"/>
      <c r="PLY114" s="81"/>
      <c r="PLZ114" s="81"/>
      <c r="PMA114" s="81"/>
      <c r="PMB114" s="81"/>
      <c r="PMC114" s="81"/>
      <c r="PMD114" s="81"/>
      <c r="PME114" s="81"/>
      <c r="PMF114" s="81"/>
      <c r="PMG114" s="81"/>
      <c r="PMH114" s="81"/>
      <c r="PMI114" s="81"/>
      <c r="PMJ114" s="81"/>
      <c r="PMK114" s="81"/>
      <c r="PML114" s="81"/>
      <c r="PMM114" s="81"/>
      <c r="PMN114" s="81"/>
      <c r="PMO114" s="81"/>
      <c r="PMP114" s="81"/>
      <c r="PMQ114" s="81"/>
      <c r="PMR114" s="81"/>
      <c r="PMS114" s="81"/>
      <c r="PMT114" s="81"/>
      <c r="PMU114" s="81"/>
      <c r="PMV114" s="81"/>
      <c r="PMW114" s="81"/>
      <c r="PMX114" s="81"/>
      <c r="PMY114" s="81"/>
      <c r="PMZ114" s="81"/>
      <c r="PNA114" s="81"/>
      <c r="PNB114" s="81"/>
      <c r="PNC114" s="81"/>
      <c r="PND114" s="81"/>
      <c r="PNE114" s="81"/>
      <c r="PNF114" s="81"/>
      <c r="PNG114" s="81"/>
      <c r="PNH114" s="81"/>
      <c r="PNI114" s="81"/>
      <c r="PNJ114" s="81"/>
      <c r="PNK114" s="81"/>
      <c r="PNL114" s="81"/>
      <c r="PNM114" s="81"/>
      <c r="PNN114" s="81"/>
      <c r="PNO114" s="81"/>
      <c r="PNP114" s="81"/>
      <c r="PNQ114" s="81"/>
      <c r="PNR114" s="81"/>
      <c r="PNS114" s="81"/>
      <c r="PNT114" s="81"/>
      <c r="PNU114" s="81"/>
      <c r="PNV114" s="81"/>
      <c r="PNW114" s="81"/>
      <c r="PNX114" s="81"/>
      <c r="PNY114" s="81"/>
      <c r="PNZ114" s="81"/>
      <c r="POA114" s="81"/>
      <c r="POB114" s="81"/>
      <c r="POC114" s="81"/>
      <c r="POD114" s="81"/>
      <c r="POE114" s="81"/>
      <c r="POF114" s="81"/>
      <c r="POG114" s="81"/>
      <c r="POH114" s="81"/>
      <c r="POI114" s="81"/>
      <c r="POJ114" s="81"/>
      <c r="POK114" s="81"/>
      <c r="POL114" s="81"/>
      <c r="POM114" s="81"/>
      <c r="PON114" s="81"/>
      <c r="POO114" s="81"/>
      <c r="POP114" s="81"/>
      <c r="POQ114" s="81"/>
      <c r="POR114" s="81"/>
      <c r="POS114" s="81"/>
      <c r="POT114" s="81"/>
      <c r="POU114" s="81"/>
      <c r="POV114" s="81"/>
      <c r="POW114" s="81"/>
      <c r="POX114" s="81"/>
      <c r="POY114" s="81"/>
      <c r="POZ114" s="81"/>
      <c r="PPA114" s="81"/>
      <c r="PPB114" s="81"/>
      <c r="PPC114" s="81"/>
      <c r="PPD114" s="81"/>
      <c r="PPE114" s="81"/>
      <c r="PPF114" s="81"/>
      <c r="PPG114" s="81"/>
      <c r="PPH114" s="81"/>
      <c r="PPI114" s="81"/>
      <c r="PPJ114" s="81"/>
      <c r="PPK114" s="81"/>
      <c r="PPL114" s="81"/>
      <c r="PPM114" s="81"/>
      <c r="PPN114" s="81"/>
      <c r="PPO114" s="81"/>
      <c r="PPP114" s="81"/>
      <c r="PPQ114" s="81"/>
      <c r="PPR114" s="81"/>
      <c r="PPS114" s="81"/>
      <c r="PPT114" s="81"/>
      <c r="PPU114" s="81"/>
      <c r="PPV114" s="81"/>
      <c r="PPW114" s="81"/>
      <c r="PPX114" s="81"/>
      <c r="PPY114" s="81"/>
      <c r="PPZ114" s="81"/>
      <c r="PQA114" s="81"/>
      <c r="PQB114" s="81"/>
      <c r="PQC114" s="81"/>
      <c r="PQD114" s="81"/>
      <c r="PQE114" s="81"/>
      <c r="PQF114" s="81"/>
      <c r="PQG114" s="81"/>
      <c r="PQH114" s="81"/>
      <c r="PQI114" s="81"/>
      <c r="PQJ114" s="81"/>
      <c r="PQK114" s="81"/>
      <c r="PQL114" s="81"/>
      <c r="PQM114" s="81"/>
      <c r="PQN114" s="81"/>
      <c r="PQO114" s="81"/>
      <c r="PQP114" s="81"/>
      <c r="PQQ114" s="81"/>
      <c r="PQR114" s="81"/>
      <c r="PQS114" s="81"/>
      <c r="PQT114" s="81"/>
      <c r="PQU114" s="81"/>
      <c r="PQV114" s="81"/>
      <c r="PQW114" s="81"/>
      <c r="PQX114" s="81"/>
      <c r="PQY114" s="81"/>
      <c r="PQZ114" s="81"/>
      <c r="PRA114" s="81"/>
      <c r="PRB114" s="81"/>
      <c r="PRC114" s="81"/>
      <c r="PRD114" s="81"/>
      <c r="PRE114" s="81"/>
      <c r="PRF114" s="81"/>
      <c r="PRG114" s="81"/>
      <c r="PRH114" s="81"/>
      <c r="PRI114" s="81"/>
      <c r="PRJ114" s="81"/>
      <c r="PRK114" s="81"/>
      <c r="PRL114" s="81"/>
      <c r="PRM114" s="81"/>
      <c r="PRN114" s="81"/>
      <c r="PRO114" s="81"/>
      <c r="PRP114" s="81"/>
      <c r="PRQ114" s="81"/>
      <c r="PRR114" s="81"/>
      <c r="PRS114" s="81"/>
      <c r="PRT114" s="81"/>
      <c r="PRU114" s="81"/>
      <c r="PRV114" s="81"/>
      <c r="PRW114" s="81"/>
      <c r="PRX114" s="81"/>
      <c r="PRY114" s="81"/>
      <c r="PRZ114" s="81"/>
      <c r="PSA114" s="81"/>
      <c r="PSB114" s="81"/>
      <c r="PSC114" s="81"/>
      <c r="PSD114" s="81"/>
      <c r="PSE114" s="81"/>
      <c r="PSF114" s="81"/>
      <c r="PSG114" s="81"/>
      <c r="PSH114" s="81"/>
      <c r="PSI114" s="81"/>
      <c r="PSJ114" s="81"/>
      <c r="PSK114" s="81"/>
      <c r="PSL114" s="81"/>
      <c r="PSM114" s="81"/>
      <c r="PSN114" s="81"/>
      <c r="PSO114" s="81"/>
      <c r="PSP114" s="81"/>
      <c r="PSQ114" s="81"/>
      <c r="PSR114" s="81"/>
      <c r="PSS114" s="81"/>
      <c r="PST114" s="81"/>
      <c r="PSU114" s="81"/>
      <c r="PSV114" s="81"/>
      <c r="PSW114" s="81"/>
      <c r="PSX114" s="81"/>
      <c r="PSY114" s="81"/>
      <c r="PSZ114" s="81"/>
      <c r="PTA114" s="81"/>
      <c r="PTB114" s="81"/>
      <c r="PTC114" s="81"/>
      <c r="PTD114" s="81"/>
      <c r="PTE114" s="81"/>
      <c r="PTF114" s="81"/>
      <c r="PTG114" s="81"/>
      <c r="PTH114" s="81"/>
      <c r="PTI114" s="81"/>
      <c r="PTJ114" s="81"/>
      <c r="PTK114" s="81"/>
      <c r="PTL114" s="81"/>
      <c r="PTM114" s="81"/>
      <c r="PTN114" s="81"/>
      <c r="PTO114" s="81"/>
      <c r="PTP114" s="81"/>
      <c r="PTQ114" s="81"/>
      <c r="PTR114" s="81"/>
      <c r="PTS114" s="81"/>
      <c r="PTT114" s="81"/>
      <c r="PTU114" s="81"/>
      <c r="PTV114" s="81"/>
      <c r="PTW114" s="81"/>
      <c r="PTX114" s="81"/>
      <c r="PTY114" s="81"/>
      <c r="PTZ114" s="81"/>
      <c r="PUA114" s="81"/>
      <c r="PUB114" s="81"/>
      <c r="PUC114" s="81"/>
      <c r="PUD114" s="81"/>
      <c r="PUE114" s="81"/>
      <c r="PUF114" s="81"/>
      <c r="PUG114" s="81"/>
      <c r="PUH114" s="81"/>
      <c r="PUI114" s="81"/>
      <c r="PUJ114" s="81"/>
      <c r="PUK114" s="81"/>
      <c r="PUL114" s="81"/>
      <c r="PUM114" s="81"/>
      <c r="PUN114" s="81"/>
      <c r="PUO114" s="81"/>
      <c r="PUP114" s="81"/>
      <c r="PUQ114" s="81"/>
      <c r="PUR114" s="81"/>
      <c r="PUS114" s="81"/>
      <c r="PUT114" s="81"/>
      <c r="PUU114" s="81"/>
      <c r="PUV114" s="81"/>
      <c r="PUW114" s="81"/>
      <c r="PUX114" s="81"/>
      <c r="PUY114" s="81"/>
      <c r="PUZ114" s="81"/>
      <c r="PVA114" s="81"/>
      <c r="PVB114" s="81"/>
      <c r="PVC114" s="81"/>
      <c r="PVD114" s="81"/>
      <c r="PVE114" s="81"/>
      <c r="PVF114" s="81"/>
      <c r="PVG114" s="81"/>
      <c r="PVH114" s="81"/>
      <c r="PVI114" s="81"/>
      <c r="PVJ114" s="81"/>
      <c r="PVK114" s="81"/>
      <c r="PVL114" s="81"/>
      <c r="PVM114" s="81"/>
      <c r="PVN114" s="81"/>
      <c r="PVO114" s="81"/>
      <c r="PVP114" s="81"/>
      <c r="PVQ114" s="81"/>
      <c r="PVR114" s="81"/>
      <c r="PVS114" s="81"/>
      <c r="PVT114" s="81"/>
      <c r="PVU114" s="81"/>
      <c r="PVV114" s="81"/>
      <c r="PVW114" s="81"/>
      <c r="PVX114" s="81"/>
      <c r="PVY114" s="81"/>
      <c r="PVZ114" s="81"/>
      <c r="PWA114" s="81"/>
      <c r="PWB114" s="81"/>
      <c r="PWC114" s="81"/>
      <c r="PWD114" s="81"/>
      <c r="PWE114" s="81"/>
      <c r="PWF114" s="81"/>
      <c r="PWG114" s="81"/>
      <c r="PWH114" s="81"/>
      <c r="PWI114" s="81"/>
      <c r="PWJ114" s="81"/>
      <c r="PWK114" s="81"/>
      <c r="PWL114" s="81"/>
      <c r="PWM114" s="81"/>
      <c r="PWN114" s="81"/>
      <c r="PWO114" s="81"/>
      <c r="PWP114" s="81"/>
      <c r="PWQ114" s="81"/>
      <c r="PWR114" s="81"/>
      <c r="PWS114" s="81"/>
      <c r="PWT114" s="81"/>
      <c r="PWU114" s="81"/>
      <c r="PWV114" s="81"/>
      <c r="PWW114" s="81"/>
      <c r="PWX114" s="81"/>
      <c r="PWY114" s="81"/>
      <c r="PWZ114" s="81"/>
      <c r="PXA114" s="81"/>
      <c r="PXB114" s="81"/>
      <c r="PXC114" s="81"/>
      <c r="PXD114" s="81"/>
      <c r="PXE114" s="81"/>
      <c r="PXF114" s="81"/>
      <c r="PXG114" s="81"/>
      <c r="PXH114" s="81"/>
      <c r="PXI114" s="81"/>
      <c r="PXJ114" s="81"/>
      <c r="PXK114" s="81"/>
      <c r="PXL114" s="81"/>
      <c r="PXM114" s="81"/>
      <c r="PXN114" s="81"/>
      <c r="PXO114" s="81"/>
      <c r="PXP114" s="81"/>
      <c r="PXQ114" s="81"/>
      <c r="PXR114" s="81"/>
      <c r="PXS114" s="81"/>
      <c r="PXT114" s="81"/>
      <c r="PXU114" s="81"/>
      <c r="PXV114" s="81"/>
      <c r="PXW114" s="81"/>
      <c r="PXX114" s="81"/>
      <c r="PXY114" s="81"/>
      <c r="PXZ114" s="81"/>
      <c r="PYA114" s="81"/>
      <c r="PYB114" s="81"/>
      <c r="PYC114" s="81"/>
      <c r="PYD114" s="81"/>
      <c r="PYE114" s="81"/>
      <c r="PYF114" s="81"/>
      <c r="PYG114" s="81"/>
      <c r="PYH114" s="81"/>
      <c r="PYI114" s="81"/>
      <c r="PYJ114" s="81"/>
      <c r="PYK114" s="81"/>
      <c r="PYL114" s="81"/>
      <c r="PYM114" s="81"/>
      <c r="PYN114" s="81"/>
      <c r="PYO114" s="81"/>
      <c r="PYP114" s="81"/>
      <c r="PYQ114" s="81"/>
      <c r="PYR114" s="81"/>
      <c r="PYS114" s="81"/>
      <c r="PYT114" s="81"/>
      <c r="PYU114" s="81"/>
      <c r="PYV114" s="81"/>
      <c r="PYW114" s="81"/>
      <c r="PYX114" s="81"/>
      <c r="PYY114" s="81"/>
      <c r="PYZ114" s="81"/>
      <c r="PZA114" s="81"/>
      <c r="PZB114" s="81"/>
      <c r="PZC114" s="81"/>
      <c r="PZD114" s="81"/>
      <c r="PZE114" s="81"/>
      <c r="PZF114" s="81"/>
      <c r="PZG114" s="81"/>
      <c r="PZH114" s="81"/>
      <c r="PZI114" s="81"/>
      <c r="PZJ114" s="81"/>
      <c r="PZK114" s="81"/>
      <c r="PZL114" s="81"/>
      <c r="PZM114" s="81"/>
      <c r="PZN114" s="81"/>
      <c r="PZO114" s="81"/>
      <c r="PZP114" s="81"/>
      <c r="PZQ114" s="81"/>
      <c r="PZR114" s="81"/>
      <c r="PZS114" s="81"/>
      <c r="PZT114" s="81"/>
      <c r="PZU114" s="81"/>
      <c r="PZV114" s="81"/>
      <c r="PZW114" s="81"/>
      <c r="PZX114" s="81"/>
      <c r="PZY114" s="81"/>
      <c r="PZZ114" s="81"/>
      <c r="QAA114" s="81"/>
      <c r="QAB114" s="81"/>
      <c r="QAC114" s="81"/>
      <c r="QAD114" s="81"/>
      <c r="QAE114" s="81"/>
      <c r="QAF114" s="81"/>
      <c r="QAG114" s="81"/>
      <c r="QAH114" s="81"/>
      <c r="QAI114" s="81"/>
      <c r="QAJ114" s="81"/>
      <c r="QAK114" s="81"/>
      <c r="QAL114" s="81"/>
      <c r="QAM114" s="81"/>
      <c r="QAN114" s="81"/>
      <c r="QAO114" s="81"/>
      <c r="QAP114" s="81"/>
      <c r="QAQ114" s="81"/>
      <c r="QAR114" s="81"/>
      <c r="QAS114" s="81"/>
      <c r="QAT114" s="81"/>
      <c r="QAU114" s="81"/>
      <c r="QAV114" s="81"/>
      <c r="QAW114" s="81"/>
      <c r="QAX114" s="81"/>
      <c r="QAY114" s="81"/>
      <c r="QAZ114" s="81"/>
      <c r="QBA114" s="81"/>
      <c r="QBB114" s="81"/>
      <c r="QBC114" s="81"/>
      <c r="QBD114" s="81"/>
      <c r="QBE114" s="81"/>
      <c r="QBF114" s="81"/>
      <c r="QBG114" s="81"/>
      <c r="QBH114" s="81"/>
      <c r="QBI114" s="81"/>
      <c r="QBJ114" s="81"/>
      <c r="QBK114" s="81"/>
      <c r="QBL114" s="81"/>
      <c r="QBM114" s="81"/>
      <c r="QBN114" s="81"/>
      <c r="QBO114" s="81"/>
      <c r="QBP114" s="81"/>
      <c r="QBQ114" s="81"/>
      <c r="QBR114" s="81"/>
      <c r="QBS114" s="81"/>
      <c r="QBT114" s="81"/>
      <c r="QBU114" s="81"/>
      <c r="QBV114" s="81"/>
      <c r="QBW114" s="81"/>
      <c r="QBX114" s="81"/>
      <c r="QBY114" s="81"/>
      <c r="QBZ114" s="81"/>
      <c r="QCA114" s="81"/>
      <c r="QCB114" s="81"/>
      <c r="QCC114" s="81"/>
      <c r="QCD114" s="81"/>
      <c r="QCE114" s="81"/>
      <c r="QCF114" s="81"/>
      <c r="QCG114" s="81"/>
      <c r="QCH114" s="81"/>
      <c r="QCI114" s="81"/>
      <c r="QCJ114" s="81"/>
      <c r="QCK114" s="81"/>
      <c r="QCL114" s="81"/>
      <c r="QCM114" s="81"/>
      <c r="QCN114" s="81"/>
      <c r="QCO114" s="81"/>
      <c r="QCP114" s="81"/>
      <c r="QCQ114" s="81"/>
      <c r="QCR114" s="81"/>
      <c r="QCS114" s="81"/>
      <c r="QCT114" s="81"/>
      <c r="QCU114" s="81"/>
      <c r="QCV114" s="81"/>
      <c r="QCW114" s="81"/>
      <c r="QCX114" s="81"/>
      <c r="QCY114" s="81"/>
      <c r="QCZ114" s="81"/>
      <c r="QDA114" s="81"/>
      <c r="QDB114" s="81"/>
      <c r="QDC114" s="81"/>
      <c r="QDD114" s="81"/>
      <c r="QDE114" s="81"/>
      <c r="QDF114" s="81"/>
      <c r="QDG114" s="81"/>
      <c r="QDH114" s="81"/>
      <c r="QDI114" s="81"/>
      <c r="QDJ114" s="81"/>
      <c r="QDK114" s="81"/>
      <c r="QDL114" s="81"/>
      <c r="QDM114" s="81"/>
      <c r="QDN114" s="81"/>
      <c r="QDO114" s="81"/>
      <c r="QDP114" s="81"/>
      <c r="QDQ114" s="81"/>
      <c r="QDR114" s="81"/>
      <c r="QDS114" s="81"/>
      <c r="QDT114" s="81"/>
      <c r="QDU114" s="81"/>
      <c r="QDV114" s="81"/>
      <c r="QDW114" s="81"/>
      <c r="QDX114" s="81"/>
      <c r="QDY114" s="81"/>
      <c r="QDZ114" s="81"/>
      <c r="QEA114" s="81"/>
      <c r="QEB114" s="81"/>
      <c r="QEC114" s="81"/>
      <c r="QED114" s="81"/>
      <c r="QEE114" s="81"/>
      <c r="QEF114" s="81"/>
      <c r="QEG114" s="81"/>
      <c r="QEH114" s="81"/>
      <c r="QEI114" s="81"/>
      <c r="QEJ114" s="81"/>
      <c r="QEK114" s="81"/>
      <c r="QEL114" s="81"/>
      <c r="QEM114" s="81"/>
      <c r="QEN114" s="81"/>
      <c r="QEO114" s="81"/>
      <c r="QEP114" s="81"/>
      <c r="QEQ114" s="81"/>
      <c r="QER114" s="81"/>
      <c r="QES114" s="81"/>
      <c r="QET114" s="81"/>
      <c r="QEU114" s="81"/>
      <c r="QEV114" s="81"/>
      <c r="QEW114" s="81"/>
      <c r="QEX114" s="81"/>
      <c r="QEY114" s="81"/>
      <c r="QEZ114" s="81"/>
      <c r="QFA114" s="81"/>
      <c r="QFB114" s="81"/>
      <c r="QFC114" s="81"/>
      <c r="QFD114" s="81"/>
      <c r="QFE114" s="81"/>
      <c r="QFF114" s="81"/>
      <c r="QFG114" s="81"/>
      <c r="QFH114" s="81"/>
      <c r="QFI114" s="81"/>
      <c r="QFJ114" s="81"/>
      <c r="QFK114" s="81"/>
      <c r="QFL114" s="81"/>
      <c r="QFM114" s="81"/>
      <c r="QFN114" s="81"/>
      <c r="QFO114" s="81"/>
      <c r="QFP114" s="81"/>
      <c r="QFQ114" s="81"/>
      <c r="QFR114" s="81"/>
      <c r="QFS114" s="81"/>
      <c r="QFT114" s="81"/>
      <c r="QFU114" s="81"/>
      <c r="QFV114" s="81"/>
      <c r="QFW114" s="81"/>
      <c r="QFX114" s="81"/>
      <c r="QFY114" s="81"/>
      <c r="QFZ114" s="81"/>
      <c r="QGA114" s="81"/>
      <c r="QGB114" s="81"/>
      <c r="QGC114" s="81"/>
      <c r="QGD114" s="81"/>
      <c r="QGE114" s="81"/>
      <c r="QGF114" s="81"/>
      <c r="QGG114" s="81"/>
      <c r="QGH114" s="81"/>
      <c r="QGI114" s="81"/>
      <c r="QGJ114" s="81"/>
      <c r="QGK114" s="81"/>
      <c r="QGL114" s="81"/>
      <c r="QGM114" s="81"/>
      <c r="QGN114" s="81"/>
      <c r="QGO114" s="81"/>
      <c r="QGP114" s="81"/>
      <c r="QGQ114" s="81"/>
      <c r="QGR114" s="81"/>
      <c r="QGS114" s="81"/>
      <c r="QGT114" s="81"/>
      <c r="QGU114" s="81"/>
      <c r="QGV114" s="81"/>
      <c r="QGW114" s="81"/>
      <c r="QGX114" s="81"/>
      <c r="QGY114" s="81"/>
      <c r="QGZ114" s="81"/>
      <c r="QHA114" s="81"/>
      <c r="QHB114" s="81"/>
      <c r="QHC114" s="81"/>
      <c r="QHD114" s="81"/>
      <c r="QHE114" s="81"/>
      <c r="QHF114" s="81"/>
      <c r="QHG114" s="81"/>
      <c r="QHH114" s="81"/>
      <c r="QHI114" s="81"/>
      <c r="QHJ114" s="81"/>
      <c r="QHK114" s="81"/>
      <c r="QHL114" s="81"/>
      <c r="QHM114" s="81"/>
      <c r="QHN114" s="81"/>
      <c r="QHO114" s="81"/>
      <c r="QHP114" s="81"/>
      <c r="QHQ114" s="81"/>
      <c r="QHR114" s="81"/>
      <c r="QHS114" s="81"/>
      <c r="QHT114" s="81"/>
      <c r="QHU114" s="81"/>
      <c r="QHV114" s="81"/>
      <c r="QHW114" s="81"/>
      <c r="QHX114" s="81"/>
      <c r="QHY114" s="81"/>
      <c r="QHZ114" s="81"/>
      <c r="QIA114" s="81"/>
      <c r="QIB114" s="81"/>
      <c r="QIC114" s="81"/>
      <c r="QID114" s="81"/>
      <c r="QIE114" s="81"/>
      <c r="QIF114" s="81"/>
      <c r="QIG114" s="81"/>
      <c r="QIH114" s="81"/>
      <c r="QII114" s="81"/>
      <c r="QIJ114" s="81"/>
      <c r="QIK114" s="81"/>
      <c r="QIL114" s="81"/>
      <c r="QIM114" s="81"/>
      <c r="QIN114" s="81"/>
      <c r="QIO114" s="81"/>
      <c r="QIP114" s="81"/>
      <c r="QIQ114" s="81"/>
      <c r="QIR114" s="81"/>
      <c r="QIS114" s="81"/>
      <c r="QIT114" s="81"/>
      <c r="QIU114" s="81"/>
      <c r="QIV114" s="81"/>
      <c r="QIW114" s="81"/>
      <c r="QIX114" s="81"/>
      <c r="QIY114" s="81"/>
      <c r="QIZ114" s="81"/>
      <c r="QJA114" s="81"/>
      <c r="QJB114" s="81"/>
      <c r="QJC114" s="81"/>
      <c r="QJD114" s="81"/>
      <c r="QJE114" s="81"/>
      <c r="QJF114" s="81"/>
      <c r="QJG114" s="81"/>
      <c r="QJH114" s="81"/>
      <c r="QJI114" s="81"/>
      <c r="QJJ114" s="81"/>
      <c r="QJK114" s="81"/>
      <c r="QJL114" s="81"/>
      <c r="QJM114" s="81"/>
      <c r="QJN114" s="81"/>
      <c r="QJO114" s="81"/>
      <c r="QJP114" s="81"/>
      <c r="QJQ114" s="81"/>
      <c r="QJR114" s="81"/>
      <c r="QJS114" s="81"/>
      <c r="QJT114" s="81"/>
      <c r="QJU114" s="81"/>
      <c r="QJV114" s="81"/>
      <c r="QJW114" s="81"/>
      <c r="QJX114" s="81"/>
      <c r="QJY114" s="81"/>
      <c r="QJZ114" s="81"/>
      <c r="QKA114" s="81"/>
      <c r="QKB114" s="81"/>
      <c r="QKC114" s="81"/>
      <c r="QKD114" s="81"/>
      <c r="QKE114" s="81"/>
      <c r="QKF114" s="81"/>
      <c r="QKG114" s="81"/>
      <c r="QKH114" s="81"/>
      <c r="QKI114" s="81"/>
      <c r="QKJ114" s="81"/>
      <c r="QKK114" s="81"/>
      <c r="QKL114" s="81"/>
      <c r="QKM114" s="81"/>
      <c r="QKN114" s="81"/>
      <c r="QKO114" s="81"/>
      <c r="QKP114" s="81"/>
      <c r="QKQ114" s="81"/>
      <c r="QKR114" s="81"/>
      <c r="QKS114" s="81"/>
      <c r="QKT114" s="81"/>
      <c r="QKU114" s="81"/>
      <c r="QKV114" s="81"/>
      <c r="QKW114" s="81"/>
      <c r="QKX114" s="81"/>
      <c r="QKY114" s="81"/>
      <c r="QKZ114" s="81"/>
      <c r="QLA114" s="81"/>
      <c r="QLB114" s="81"/>
      <c r="QLC114" s="81"/>
      <c r="QLD114" s="81"/>
      <c r="QLE114" s="81"/>
      <c r="QLF114" s="81"/>
      <c r="QLG114" s="81"/>
      <c r="QLH114" s="81"/>
      <c r="QLI114" s="81"/>
      <c r="QLJ114" s="81"/>
      <c r="QLK114" s="81"/>
      <c r="QLL114" s="81"/>
      <c r="QLM114" s="81"/>
      <c r="QLN114" s="81"/>
      <c r="QLO114" s="81"/>
      <c r="QLP114" s="81"/>
      <c r="QLQ114" s="81"/>
      <c r="QLR114" s="81"/>
      <c r="QLS114" s="81"/>
      <c r="QLT114" s="81"/>
      <c r="QLU114" s="81"/>
      <c r="QLV114" s="81"/>
      <c r="QLW114" s="81"/>
      <c r="QLX114" s="81"/>
      <c r="QLY114" s="81"/>
      <c r="QLZ114" s="81"/>
      <c r="QMA114" s="81"/>
      <c r="QMB114" s="81"/>
      <c r="QMC114" s="81"/>
      <c r="QMD114" s="81"/>
      <c r="QME114" s="81"/>
      <c r="QMF114" s="81"/>
      <c r="QMG114" s="81"/>
      <c r="QMH114" s="81"/>
      <c r="QMI114" s="81"/>
      <c r="QMJ114" s="81"/>
      <c r="QMK114" s="81"/>
      <c r="QML114" s="81"/>
      <c r="QMM114" s="81"/>
      <c r="QMN114" s="81"/>
      <c r="QMO114" s="81"/>
      <c r="QMP114" s="81"/>
      <c r="QMQ114" s="81"/>
      <c r="QMR114" s="81"/>
      <c r="QMS114" s="81"/>
      <c r="QMT114" s="81"/>
      <c r="QMU114" s="81"/>
      <c r="QMV114" s="81"/>
      <c r="QMW114" s="81"/>
      <c r="QMX114" s="81"/>
      <c r="QMY114" s="81"/>
      <c r="QMZ114" s="81"/>
      <c r="QNA114" s="81"/>
      <c r="QNB114" s="81"/>
      <c r="QNC114" s="81"/>
      <c r="QND114" s="81"/>
      <c r="QNE114" s="81"/>
      <c r="QNF114" s="81"/>
      <c r="QNG114" s="81"/>
      <c r="QNH114" s="81"/>
      <c r="QNI114" s="81"/>
      <c r="QNJ114" s="81"/>
      <c r="QNK114" s="81"/>
      <c r="QNL114" s="81"/>
      <c r="QNM114" s="81"/>
      <c r="QNN114" s="81"/>
      <c r="QNO114" s="81"/>
      <c r="QNP114" s="81"/>
      <c r="QNQ114" s="81"/>
      <c r="QNR114" s="81"/>
      <c r="QNS114" s="81"/>
      <c r="QNT114" s="81"/>
      <c r="QNU114" s="81"/>
      <c r="QNV114" s="81"/>
      <c r="QNW114" s="81"/>
      <c r="QNX114" s="81"/>
      <c r="QNY114" s="81"/>
      <c r="QNZ114" s="81"/>
      <c r="QOA114" s="81"/>
      <c r="QOB114" s="81"/>
      <c r="QOC114" s="81"/>
      <c r="QOD114" s="81"/>
      <c r="QOE114" s="81"/>
      <c r="QOF114" s="81"/>
      <c r="QOG114" s="81"/>
      <c r="QOH114" s="81"/>
      <c r="QOI114" s="81"/>
      <c r="QOJ114" s="81"/>
      <c r="QOK114" s="81"/>
      <c r="QOL114" s="81"/>
      <c r="QOM114" s="81"/>
      <c r="QON114" s="81"/>
      <c r="QOO114" s="81"/>
      <c r="QOP114" s="81"/>
      <c r="QOQ114" s="81"/>
      <c r="QOR114" s="81"/>
      <c r="QOS114" s="81"/>
      <c r="QOT114" s="81"/>
      <c r="QOU114" s="81"/>
      <c r="QOV114" s="81"/>
      <c r="QOW114" s="81"/>
      <c r="QOX114" s="81"/>
      <c r="QOY114" s="81"/>
      <c r="QOZ114" s="81"/>
      <c r="QPA114" s="81"/>
      <c r="QPB114" s="81"/>
      <c r="QPC114" s="81"/>
      <c r="QPD114" s="81"/>
      <c r="QPE114" s="81"/>
      <c r="QPF114" s="81"/>
      <c r="QPG114" s="81"/>
      <c r="QPH114" s="81"/>
      <c r="QPI114" s="81"/>
      <c r="QPJ114" s="81"/>
      <c r="QPK114" s="81"/>
      <c r="QPL114" s="81"/>
      <c r="QPM114" s="81"/>
      <c r="QPN114" s="81"/>
      <c r="QPO114" s="81"/>
      <c r="QPP114" s="81"/>
      <c r="QPQ114" s="81"/>
      <c r="QPR114" s="81"/>
      <c r="QPS114" s="81"/>
      <c r="QPT114" s="81"/>
      <c r="QPU114" s="81"/>
      <c r="QPV114" s="81"/>
      <c r="QPW114" s="81"/>
      <c r="QPX114" s="81"/>
      <c r="QPY114" s="81"/>
      <c r="QPZ114" s="81"/>
      <c r="QQA114" s="81"/>
      <c r="QQB114" s="81"/>
      <c r="QQC114" s="81"/>
      <c r="QQD114" s="81"/>
      <c r="QQE114" s="81"/>
      <c r="QQF114" s="81"/>
      <c r="QQG114" s="81"/>
      <c r="QQH114" s="81"/>
      <c r="QQI114" s="81"/>
      <c r="QQJ114" s="81"/>
      <c r="QQK114" s="81"/>
      <c r="QQL114" s="81"/>
      <c r="QQM114" s="81"/>
      <c r="QQN114" s="81"/>
      <c r="QQO114" s="81"/>
      <c r="QQP114" s="81"/>
      <c r="QQQ114" s="81"/>
      <c r="QQR114" s="81"/>
      <c r="QQS114" s="81"/>
      <c r="QQT114" s="81"/>
      <c r="QQU114" s="81"/>
      <c r="QQV114" s="81"/>
      <c r="QQW114" s="81"/>
      <c r="QQX114" s="81"/>
      <c r="QQY114" s="81"/>
      <c r="QQZ114" s="81"/>
      <c r="QRA114" s="81"/>
      <c r="QRB114" s="81"/>
      <c r="QRC114" s="81"/>
      <c r="QRD114" s="81"/>
      <c r="QRE114" s="81"/>
      <c r="QRF114" s="81"/>
      <c r="QRG114" s="81"/>
      <c r="QRH114" s="81"/>
      <c r="QRI114" s="81"/>
      <c r="QRJ114" s="81"/>
      <c r="QRK114" s="81"/>
      <c r="QRL114" s="81"/>
      <c r="QRM114" s="81"/>
      <c r="QRN114" s="81"/>
      <c r="QRO114" s="81"/>
      <c r="QRP114" s="81"/>
      <c r="QRQ114" s="81"/>
      <c r="QRR114" s="81"/>
      <c r="QRS114" s="81"/>
      <c r="QRT114" s="81"/>
      <c r="QRU114" s="81"/>
      <c r="QRV114" s="81"/>
      <c r="QRW114" s="81"/>
      <c r="QRX114" s="81"/>
      <c r="QRY114" s="81"/>
      <c r="QRZ114" s="81"/>
      <c r="QSA114" s="81"/>
      <c r="QSB114" s="81"/>
      <c r="QSC114" s="81"/>
      <c r="QSD114" s="81"/>
      <c r="QSE114" s="81"/>
      <c r="QSF114" s="81"/>
      <c r="QSG114" s="81"/>
      <c r="QSH114" s="81"/>
      <c r="QSI114" s="81"/>
      <c r="QSJ114" s="81"/>
      <c r="QSK114" s="81"/>
      <c r="QSL114" s="81"/>
      <c r="QSM114" s="81"/>
      <c r="QSN114" s="81"/>
      <c r="QSO114" s="81"/>
      <c r="QSP114" s="81"/>
      <c r="QSQ114" s="81"/>
      <c r="QSR114" s="81"/>
      <c r="QSS114" s="81"/>
      <c r="QST114" s="81"/>
      <c r="QSU114" s="81"/>
      <c r="QSV114" s="81"/>
      <c r="QSW114" s="81"/>
      <c r="QSX114" s="81"/>
      <c r="QSY114" s="81"/>
      <c r="QSZ114" s="81"/>
      <c r="QTA114" s="81"/>
      <c r="QTB114" s="81"/>
      <c r="QTC114" s="81"/>
      <c r="QTD114" s="81"/>
      <c r="QTE114" s="81"/>
      <c r="QTF114" s="81"/>
      <c r="QTG114" s="81"/>
      <c r="QTH114" s="81"/>
      <c r="QTI114" s="81"/>
      <c r="QTJ114" s="81"/>
      <c r="QTK114" s="81"/>
      <c r="QTL114" s="81"/>
      <c r="QTM114" s="81"/>
      <c r="QTN114" s="81"/>
      <c r="QTO114" s="81"/>
      <c r="QTP114" s="81"/>
      <c r="QTQ114" s="81"/>
      <c r="QTR114" s="81"/>
      <c r="QTS114" s="81"/>
      <c r="QTT114" s="81"/>
      <c r="QTU114" s="81"/>
      <c r="QTV114" s="81"/>
      <c r="QTW114" s="81"/>
      <c r="QTX114" s="81"/>
      <c r="QTY114" s="81"/>
      <c r="QTZ114" s="81"/>
      <c r="QUA114" s="81"/>
      <c r="QUB114" s="81"/>
      <c r="QUC114" s="81"/>
      <c r="QUD114" s="81"/>
      <c r="QUE114" s="81"/>
      <c r="QUF114" s="81"/>
      <c r="QUG114" s="81"/>
      <c r="QUH114" s="81"/>
      <c r="QUI114" s="81"/>
      <c r="QUJ114" s="81"/>
      <c r="QUK114" s="81"/>
      <c r="QUL114" s="81"/>
      <c r="QUM114" s="81"/>
      <c r="QUN114" s="81"/>
      <c r="QUO114" s="81"/>
      <c r="QUP114" s="81"/>
      <c r="QUQ114" s="81"/>
      <c r="QUR114" s="81"/>
      <c r="QUS114" s="81"/>
      <c r="QUT114" s="81"/>
      <c r="QUU114" s="81"/>
      <c r="QUV114" s="81"/>
      <c r="QUW114" s="81"/>
      <c r="QUX114" s="81"/>
      <c r="QUY114" s="81"/>
      <c r="QUZ114" s="81"/>
      <c r="QVA114" s="81"/>
      <c r="QVB114" s="81"/>
      <c r="QVC114" s="81"/>
      <c r="QVD114" s="81"/>
      <c r="QVE114" s="81"/>
      <c r="QVF114" s="81"/>
      <c r="QVG114" s="81"/>
      <c r="QVH114" s="81"/>
      <c r="QVI114" s="81"/>
      <c r="QVJ114" s="81"/>
      <c r="QVK114" s="81"/>
      <c r="QVL114" s="81"/>
      <c r="QVM114" s="81"/>
      <c r="QVN114" s="81"/>
      <c r="QVO114" s="81"/>
      <c r="QVP114" s="81"/>
      <c r="QVQ114" s="81"/>
      <c r="QVR114" s="81"/>
      <c r="QVS114" s="81"/>
      <c r="QVT114" s="81"/>
      <c r="QVU114" s="81"/>
      <c r="QVV114" s="81"/>
      <c r="QVW114" s="81"/>
      <c r="QVX114" s="81"/>
      <c r="QVY114" s="81"/>
      <c r="QVZ114" s="81"/>
      <c r="QWA114" s="81"/>
      <c r="QWB114" s="81"/>
      <c r="QWC114" s="81"/>
      <c r="QWD114" s="81"/>
      <c r="QWE114" s="81"/>
      <c r="QWF114" s="81"/>
      <c r="QWG114" s="81"/>
      <c r="QWH114" s="81"/>
      <c r="QWI114" s="81"/>
      <c r="QWJ114" s="81"/>
      <c r="QWK114" s="81"/>
      <c r="QWL114" s="81"/>
      <c r="QWM114" s="81"/>
      <c r="QWN114" s="81"/>
      <c r="QWO114" s="81"/>
      <c r="QWP114" s="81"/>
      <c r="QWQ114" s="81"/>
      <c r="QWR114" s="81"/>
      <c r="QWS114" s="81"/>
      <c r="QWT114" s="81"/>
      <c r="QWU114" s="81"/>
      <c r="QWV114" s="81"/>
      <c r="QWW114" s="81"/>
      <c r="QWX114" s="81"/>
      <c r="QWY114" s="81"/>
      <c r="QWZ114" s="81"/>
      <c r="QXA114" s="81"/>
      <c r="QXB114" s="81"/>
      <c r="QXC114" s="81"/>
      <c r="QXD114" s="81"/>
      <c r="QXE114" s="81"/>
      <c r="QXF114" s="81"/>
      <c r="QXG114" s="81"/>
      <c r="QXH114" s="81"/>
      <c r="QXI114" s="81"/>
      <c r="QXJ114" s="81"/>
      <c r="QXK114" s="81"/>
      <c r="QXL114" s="81"/>
      <c r="QXM114" s="81"/>
      <c r="QXN114" s="81"/>
      <c r="QXO114" s="81"/>
      <c r="QXP114" s="81"/>
      <c r="QXQ114" s="81"/>
      <c r="QXR114" s="81"/>
      <c r="QXS114" s="81"/>
      <c r="QXT114" s="81"/>
      <c r="QXU114" s="81"/>
      <c r="QXV114" s="81"/>
      <c r="QXW114" s="81"/>
      <c r="QXX114" s="81"/>
      <c r="QXY114" s="81"/>
      <c r="QXZ114" s="81"/>
      <c r="QYA114" s="81"/>
      <c r="QYB114" s="81"/>
      <c r="QYC114" s="81"/>
      <c r="QYD114" s="81"/>
      <c r="QYE114" s="81"/>
      <c r="QYF114" s="81"/>
      <c r="QYG114" s="81"/>
      <c r="QYH114" s="81"/>
      <c r="QYI114" s="81"/>
      <c r="QYJ114" s="81"/>
      <c r="QYK114" s="81"/>
      <c r="QYL114" s="81"/>
      <c r="QYM114" s="81"/>
      <c r="QYN114" s="81"/>
      <c r="QYO114" s="81"/>
      <c r="QYP114" s="81"/>
      <c r="QYQ114" s="81"/>
      <c r="QYR114" s="81"/>
      <c r="QYS114" s="81"/>
      <c r="QYT114" s="81"/>
      <c r="QYU114" s="81"/>
      <c r="QYV114" s="81"/>
      <c r="QYW114" s="81"/>
      <c r="QYX114" s="81"/>
      <c r="QYY114" s="81"/>
      <c r="QYZ114" s="81"/>
      <c r="QZA114" s="81"/>
      <c r="QZB114" s="81"/>
      <c r="QZC114" s="81"/>
      <c r="QZD114" s="81"/>
      <c r="QZE114" s="81"/>
      <c r="QZF114" s="81"/>
      <c r="QZG114" s="81"/>
      <c r="QZH114" s="81"/>
      <c r="QZI114" s="81"/>
      <c r="QZJ114" s="81"/>
      <c r="QZK114" s="81"/>
      <c r="QZL114" s="81"/>
      <c r="QZM114" s="81"/>
      <c r="QZN114" s="81"/>
      <c r="QZO114" s="81"/>
      <c r="QZP114" s="81"/>
      <c r="QZQ114" s="81"/>
      <c r="QZR114" s="81"/>
      <c r="QZS114" s="81"/>
      <c r="QZT114" s="81"/>
      <c r="QZU114" s="81"/>
      <c r="QZV114" s="81"/>
      <c r="QZW114" s="81"/>
      <c r="QZX114" s="81"/>
      <c r="QZY114" s="81"/>
      <c r="QZZ114" s="81"/>
      <c r="RAA114" s="81"/>
      <c r="RAB114" s="81"/>
      <c r="RAC114" s="81"/>
      <c r="RAD114" s="81"/>
      <c r="RAE114" s="81"/>
      <c r="RAF114" s="81"/>
      <c r="RAG114" s="81"/>
      <c r="RAH114" s="81"/>
      <c r="RAI114" s="81"/>
      <c r="RAJ114" s="81"/>
      <c r="RAK114" s="81"/>
      <c r="RAL114" s="81"/>
      <c r="RAM114" s="81"/>
      <c r="RAN114" s="81"/>
      <c r="RAO114" s="81"/>
      <c r="RAP114" s="81"/>
      <c r="RAQ114" s="81"/>
      <c r="RAR114" s="81"/>
      <c r="RAS114" s="81"/>
      <c r="RAT114" s="81"/>
      <c r="RAU114" s="81"/>
      <c r="RAV114" s="81"/>
      <c r="RAW114" s="81"/>
      <c r="RAX114" s="81"/>
      <c r="RAY114" s="81"/>
      <c r="RAZ114" s="81"/>
      <c r="RBA114" s="81"/>
      <c r="RBB114" s="81"/>
      <c r="RBC114" s="81"/>
      <c r="RBD114" s="81"/>
      <c r="RBE114" s="81"/>
      <c r="RBF114" s="81"/>
      <c r="RBG114" s="81"/>
      <c r="RBH114" s="81"/>
      <c r="RBI114" s="81"/>
      <c r="RBJ114" s="81"/>
      <c r="RBK114" s="81"/>
      <c r="RBL114" s="81"/>
      <c r="RBM114" s="81"/>
      <c r="RBN114" s="81"/>
      <c r="RBO114" s="81"/>
      <c r="RBP114" s="81"/>
      <c r="RBQ114" s="81"/>
      <c r="RBR114" s="81"/>
      <c r="RBS114" s="81"/>
      <c r="RBT114" s="81"/>
      <c r="RBU114" s="81"/>
      <c r="RBV114" s="81"/>
      <c r="RBW114" s="81"/>
      <c r="RBX114" s="81"/>
      <c r="RBY114" s="81"/>
      <c r="RBZ114" s="81"/>
      <c r="RCA114" s="81"/>
      <c r="RCB114" s="81"/>
      <c r="RCC114" s="81"/>
      <c r="RCD114" s="81"/>
      <c r="RCE114" s="81"/>
      <c r="RCF114" s="81"/>
      <c r="RCG114" s="81"/>
      <c r="RCH114" s="81"/>
      <c r="RCI114" s="81"/>
      <c r="RCJ114" s="81"/>
      <c r="RCK114" s="81"/>
      <c r="RCL114" s="81"/>
      <c r="RCM114" s="81"/>
      <c r="RCN114" s="81"/>
      <c r="RCO114" s="81"/>
      <c r="RCP114" s="81"/>
      <c r="RCQ114" s="81"/>
      <c r="RCR114" s="81"/>
      <c r="RCS114" s="81"/>
      <c r="RCT114" s="81"/>
      <c r="RCU114" s="81"/>
      <c r="RCV114" s="81"/>
      <c r="RCW114" s="81"/>
      <c r="RCX114" s="81"/>
      <c r="RCY114" s="81"/>
      <c r="RCZ114" s="81"/>
      <c r="RDA114" s="81"/>
      <c r="RDB114" s="81"/>
      <c r="RDC114" s="81"/>
      <c r="RDD114" s="81"/>
      <c r="RDE114" s="81"/>
      <c r="RDF114" s="81"/>
      <c r="RDG114" s="81"/>
      <c r="RDH114" s="81"/>
      <c r="RDI114" s="81"/>
      <c r="RDJ114" s="81"/>
      <c r="RDK114" s="81"/>
      <c r="RDL114" s="81"/>
      <c r="RDM114" s="81"/>
      <c r="RDN114" s="81"/>
      <c r="RDO114" s="81"/>
      <c r="RDP114" s="81"/>
      <c r="RDQ114" s="81"/>
      <c r="RDR114" s="81"/>
      <c r="RDS114" s="81"/>
      <c r="RDT114" s="81"/>
      <c r="RDU114" s="81"/>
      <c r="RDV114" s="81"/>
      <c r="RDW114" s="81"/>
      <c r="RDX114" s="81"/>
      <c r="RDY114" s="81"/>
      <c r="RDZ114" s="81"/>
      <c r="REA114" s="81"/>
      <c r="REB114" s="81"/>
      <c r="REC114" s="81"/>
      <c r="RED114" s="81"/>
      <c r="REE114" s="81"/>
      <c r="REF114" s="81"/>
      <c r="REG114" s="81"/>
      <c r="REH114" s="81"/>
      <c r="REI114" s="81"/>
      <c r="REJ114" s="81"/>
      <c r="REK114" s="81"/>
      <c r="REL114" s="81"/>
      <c r="REM114" s="81"/>
      <c r="REN114" s="81"/>
      <c r="REO114" s="81"/>
      <c r="REP114" s="81"/>
      <c r="REQ114" s="81"/>
      <c r="RER114" s="81"/>
      <c r="RES114" s="81"/>
      <c r="RET114" s="81"/>
      <c r="REU114" s="81"/>
      <c r="REV114" s="81"/>
      <c r="REW114" s="81"/>
      <c r="REX114" s="81"/>
      <c r="REY114" s="81"/>
      <c r="REZ114" s="81"/>
      <c r="RFA114" s="81"/>
      <c r="RFB114" s="81"/>
      <c r="RFC114" s="81"/>
      <c r="RFD114" s="81"/>
      <c r="RFE114" s="81"/>
      <c r="RFF114" s="81"/>
      <c r="RFG114" s="81"/>
      <c r="RFH114" s="81"/>
      <c r="RFI114" s="81"/>
      <c r="RFJ114" s="81"/>
      <c r="RFK114" s="81"/>
      <c r="RFL114" s="81"/>
      <c r="RFM114" s="81"/>
      <c r="RFN114" s="81"/>
      <c r="RFO114" s="81"/>
      <c r="RFP114" s="81"/>
      <c r="RFQ114" s="81"/>
      <c r="RFR114" s="81"/>
      <c r="RFS114" s="81"/>
      <c r="RFT114" s="81"/>
      <c r="RFU114" s="81"/>
      <c r="RFV114" s="81"/>
      <c r="RFW114" s="81"/>
      <c r="RFX114" s="81"/>
      <c r="RFY114" s="81"/>
      <c r="RFZ114" s="81"/>
      <c r="RGA114" s="81"/>
      <c r="RGB114" s="81"/>
      <c r="RGC114" s="81"/>
      <c r="RGD114" s="81"/>
      <c r="RGE114" s="81"/>
      <c r="RGF114" s="81"/>
      <c r="RGG114" s="81"/>
      <c r="RGH114" s="81"/>
      <c r="RGI114" s="81"/>
      <c r="RGJ114" s="81"/>
      <c r="RGK114" s="81"/>
      <c r="RGL114" s="81"/>
      <c r="RGM114" s="81"/>
      <c r="RGN114" s="81"/>
      <c r="RGO114" s="81"/>
      <c r="RGP114" s="81"/>
      <c r="RGQ114" s="81"/>
      <c r="RGR114" s="81"/>
      <c r="RGS114" s="81"/>
      <c r="RGT114" s="81"/>
      <c r="RGU114" s="81"/>
      <c r="RGV114" s="81"/>
      <c r="RGW114" s="81"/>
      <c r="RGX114" s="81"/>
      <c r="RGY114" s="81"/>
      <c r="RGZ114" s="81"/>
      <c r="RHA114" s="81"/>
      <c r="RHB114" s="81"/>
      <c r="RHC114" s="81"/>
      <c r="RHD114" s="81"/>
      <c r="RHE114" s="81"/>
      <c r="RHF114" s="81"/>
      <c r="RHG114" s="81"/>
      <c r="RHH114" s="81"/>
      <c r="RHI114" s="81"/>
      <c r="RHJ114" s="81"/>
      <c r="RHK114" s="81"/>
      <c r="RHL114" s="81"/>
      <c r="RHM114" s="81"/>
      <c r="RHN114" s="81"/>
      <c r="RHO114" s="81"/>
      <c r="RHP114" s="81"/>
      <c r="RHQ114" s="81"/>
      <c r="RHR114" s="81"/>
      <c r="RHS114" s="81"/>
      <c r="RHT114" s="81"/>
      <c r="RHU114" s="81"/>
      <c r="RHV114" s="81"/>
      <c r="RHW114" s="81"/>
      <c r="RHX114" s="81"/>
      <c r="RHY114" s="81"/>
      <c r="RHZ114" s="81"/>
      <c r="RIA114" s="81"/>
      <c r="RIB114" s="81"/>
      <c r="RIC114" s="81"/>
      <c r="RID114" s="81"/>
      <c r="RIE114" s="81"/>
      <c r="RIF114" s="81"/>
      <c r="RIG114" s="81"/>
      <c r="RIH114" s="81"/>
      <c r="RII114" s="81"/>
      <c r="RIJ114" s="81"/>
      <c r="RIK114" s="81"/>
      <c r="RIL114" s="81"/>
      <c r="RIM114" s="81"/>
      <c r="RIN114" s="81"/>
      <c r="RIO114" s="81"/>
      <c r="RIP114" s="81"/>
      <c r="RIQ114" s="81"/>
      <c r="RIR114" s="81"/>
      <c r="RIS114" s="81"/>
      <c r="RIT114" s="81"/>
      <c r="RIU114" s="81"/>
      <c r="RIV114" s="81"/>
      <c r="RIW114" s="81"/>
      <c r="RIX114" s="81"/>
      <c r="RIY114" s="81"/>
      <c r="RIZ114" s="81"/>
      <c r="RJA114" s="81"/>
      <c r="RJB114" s="81"/>
      <c r="RJC114" s="81"/>
      <c r="RJD114" s="81"/>
      <c r="RJE114" s="81"/>
      <c r="RJF114" s="81"/>
      <c r="RJG114" s="81"/>
      <c r="RJH114" s="81"/>
      <c r="RJI114" s="81"/>
      <c r="RJJ114" s="81"/>
      <c r="RJK114" s="81"/>
      <c r="RJL114" s="81"/>
      <c r="RJM114" s="81"/>
      <c r="RJN114" s="81"/>
      <c r="RJO114" s="81"/>
      <c r="RJP114" s="81"/>
      <c r="RJQ114" s="81"/>
      <c r="RJR114" s="81"/>
      <c r="RJS114" s="81"/>
      <c r="RJT114" s="81"/>
      <c r="RJU114" s="81"/>
      <c r="RJV114" s="81"/>
      <c r="RJW114" s="81"/>
      <c r="RJX114" s="81"/>
      <c r="RJY114" s="81"/>
      <c r="RJZ114" s="81"/>
      <c r="RKA114" s="81"/>
      <c r="RKB114" s="81"/>
      <c r="RKC114" s="81"/>
      <c r="RKD114" s="81"/>
      <c r="RKE114" s="81"/>
      <c r="RKF114" s="81"/>
      <c r="RKG114" s="81"/>
      <c r="RKH114" s="81"/>
      <c r="RKI114" s="81"/>
      <c r="RKJ114" s="81"/>
      <c r="RKK114" s="81"/>
      <c r="RKL114" s="81"/>
      <c r="RKM114" s="81"/>
      <c r="RKN114" s="81"/>
      <c r="RKO114" s="81"/>
      <c r="RKP114" s="81"/>
      <c r="RKQ114" s="81"/>
      <c r="RKR114" s="81"/>
      <c r="RKS114" s="81"/>
      <c r="RKT114" s="81"/>
      <c r="RKU114" s="81"/>
      <c r="RKV114" s="81"/>
      <c r="RKW114" s="81"/>
      <c r="RKX114" s="81"/>
      <c r="RKY114" s="81"/>
      <c r="RKZ114" s="81"/>
      <c r="RLA114" s="81"/>
      <c r="RLB114" s="81"/>
      <c r="RLC114" s="81"/>
      <c r="RLD114" s="81"/>
      <c r="RLE114" s="81"/>
      <c r="RLF114" s="81"/>
      <c r="RLG114" s="81"/>
      <c r="RLH114" s="81"/>
      <c r="RLI114" s="81"/>
      <c r="RLJ114" s="81"/>
      <c r="RLK114" s="81"/>
      <c r="RLL114" s="81"/>
      <c r="RLM114" s="81"/>
      <c r="RLN114" s="81"/>
      <c r="RLO114" s="81"/>
      <c r="RLP114" s="81"/>
      <c r="RLQ114" s="81"/>
      <c r="RLR114" s="81"/>
      <c r="RLS114" s="81"/>
      <c r="RLT114" s="81"/>
      <c r="RLU114" s="81"/>
      <c r="RLV114" s="81"/>
      <c r="RLW114" s="81"/>
      <c r="RLX114" s="81"/>
      <c r="RLY114" s="81"/>
      <c r="RLZ114" s="81"/>
      <c r="RMA114" s="81"/>
      <c r="RMB114" s="81"/>
      <c r="RMC114" s="81"/>
      <c r="RMD114" s="81"/>
      <c r="RME114" s="81"/>
      <c r="RMF114" s="81"/>
      <c r="RMG114" s="81"/>
      <c r="RMH114" s="81"/>
      <c r="RMI114" s="81"/>
      <c r="RMJ114" s="81"/>
      <c r="RMK114" s="81"/>
      <c r="RML114" s="81"/>
      <c r="RMM114" s="81"/>
      <c r="RMN114" s="81"/>
      <c r="RMO114" s="81"/>
      <c r="RMP114" s="81"/>
      <c r="RMQ114" s="81"/>
      <c r="RMR114" s="81"/>
      <c r="RMS114" s="81"/>
      <c r="RMT114" s="81"/>
      <c r="RMU114" s="81"/>
      <c r="RMV114" s="81"/>
      <c r="RMW114" s="81"/>
      <c r="RMX114" s="81"/>
      <c r="RMY114" s="81"/>
      <c r="RMZ114" s="81"/>
      <c r="RNA114" s="81"/>
      <c r="RNB114" s="81"/>
      <c r="RNC114" s="81"/>
      <c r="RND114" s="81"/>
      <c r="RNE114" s="81"/>
      <c r="RNF114" s="81"/>
      <c r="RNG114" s="81"/>
      <c r="RNH114" s="81"/>
      <c r="RNI114" s="81"/>
      <c r="RNJ114" s="81"/>
      <c r="RNK114" s="81"/>
      <c r="RNL114" s="81"/>
      <c r="RNM114" s="81"/>
      <c r="RNN114" s="81"/>
      <c r="RNO114" s="81"/>
      <c r="RNP114" s="81"/>
      <c r="RNQ114" s="81"/>
      <c r="RNR114" s="81"/>
      <c r="RNS114" s="81"/>
      <c r="RNT114" s="81"/>
      <c r="RNU114" s="81"/>
      <c r="RNV114" s="81"/>
      <c r="RNW114" s="81"/>
      <c r="RNX114" s="81"/>
      <c r="RNY114" s="81"/>
      <c r="RNZ114" s="81"/>
      <c r="ROA114" s="81"/>
      <c r="ROB114" s="81"/>
      <c r="ROC114" s="81"/>
      <c r="ROD114" s="81"/>
      <c r="ROE114" s="81"/>
      <c r="ROF114" s="81"/>
      <c r="ROG114" s="81"/>
      <c r="ROH114" s="81"/>
      <c r="ROI114" s="81"/>
      <c r="ROJ114" s="81"/>
      <c r="ROK114" s="81"/>
      <c r="ROL114" s="81"/>
      <c r="ROM114" s="81"/>
      <c r="RON114" s="81"/>
      <c r="ROO114" s="81"/>
      <c r="ROP114" s="81"/>
      <c r="ROQ114" s="81"/>
      <c r="ROR114" s="81"/>
      <c r="ROS114" s="81"/>
      <c r="ROT114" s="81"/>
      <c r="ROU114" s="81"/>
      <c r="ROV114" s="81"/>
      <c r="ROW114" s="81"/>
      <c r="ROX114" s="81"/>
      <c r="ROY114" s="81"/>
      <c r="ROZ114" s="81"/>
      <c r="RPA114" s="81"/>
      <c r="RPB114" s="81"/>
      <c r="RPC114" s="81"/>
      <c r="RPD114" s="81"/>
      <c r="RPE114" s="81"/>
      <c r="RPF114" s="81"/>
      <c r="RPG114" s="81"/>
      <c r="RPH114" s="81"/>
      <c r="RPI114" s="81"/>
      <c r="RPJ114" s="81"/>
      <c r="RPK114" s="81"/>
      <c r="RPL114" s="81"/>
      <c r="RPM114" s="81"/>
      <c r="RPN114" s="81"/>
      <c r="RPO114" s="81"/>
      <c r="RPP114" s="81"/>
      <c r="RPQ114" s="81"/>
      <c r="RPR114" s="81"/>
      <c r="RPS114" s="81"/>
      <c r="RPT114" s="81"/>
      <c r="RPU114" s="81"/>
      <c r="RPV114" s="81"/>
      <c r="RPW114" s="81"/>
      <c r="RPX114" s="81"/>
      <c r="RPY114" s="81"/>
      <c r="RPZ114" s="81"/>
      <c r="RQA114" s="81"/>
      <c r="RQB114" s="81"/>
      <c r="RQC114" s="81"/>
      <c r="RQD114" s="81"/>
      <c r="RQE114" s="81"/>
      <c r="RQF114" s="81"/>
      <c r="RQG114" s="81"/>
      <c r="RQH114" s="81"/>
      <c r="RQI114" s="81"/>
      <c r="RQJ114" s="81"/>
      <c r="RQK114" s="81"/>
      <c r="RQL114" s="81"/>
      <c r="RQM114" s="81"/>
      <c r="RQN114" s="81"/>
      <c r="RQO114" s="81"/>
      <c r="RQP114" s="81"/>
      <c r="RQQ114" s="81"/>
      <c r="RQR114" s="81"/>
      <c r="RQS114" s="81"/>
      <c r="RQT114" s="81"/>
      <c r="RQU114" s="81"/>
      <c r="RQV114" s="81"/>
      <c r="RQW114" s="81"/>
      <c r="RQX114" s="81"/>
      <c r="RQY114" s="81"/>
      <c r="RQZ114" s="81"/>
      <c r="RRA114" s="81"/>
      <c r="RRB114" s="81"/>
      <c r="RRC114" s="81"/>
      <c r="RRD114" s="81"/>
      <c r="RRE114" s="81"/>
      <c r="RRF114" s="81"/>
      <c r="RRG114" s="81"/>
      <c r="RRH114" s="81"/>
      <c r="RRI114" s="81"/>
      <c r="RRJ114" s="81"/>
      <c r="RRK114" s="81"/>
      <c r="RRL114" s="81"/>
      <c r="RRM114" s="81"/>
      <c r="RRN114" s="81"/>
      <c r="RRO114" s="81"/>
      <c r="RRP114" s="81"/>
      <c r="RRQ114" s="81"/>
      <c r="RRR114" s="81"/>
      <c r="RRS114" s="81"/>
      <c r="RRT114" s="81"/>
      <c r="RRU114" s="81"/>
      <c r="RRV114" s="81"/>
      <c r="RRW114" s="81"/>
      <c r="RRX114" s="81"/>
      <c r="RRY114" s="81"/>
      <c r="RRZ114" s="81"/>
      <c r="RSA114" s="81"/>
      <c r="RSB114" s="81"/>
      <c r="RSC114" s="81"/>
      <c r="RSD114" s="81"/>
      <c r="RSE114" s="81"/>
      <c r="RSF114" s="81"/>
      <c r="RSG114" s="81"/>
      <c r="RSH114" s="81"/>
      <c r="RSI114" s="81"/>
      <c r="RSJ114" s="81"/>
      <c r="RSK114" s="81"/>
      <c r="RSL114" s="81"/>
      <c r="RSM114" s="81"/>
      <c r="RSN114" s="81"/>
      <c r="RSO114" s="81"/>
      <c r="RSP114" s="81"/>
      <c r="RSQ114" s="81"/>
      <c r="RSR114" s="81"/>
      <c r="RSS114" s="81"/>
      <c r="RST114" s="81"/>
      <c r="RSU114" s="81"/>
      <c r="RSV114" s="81"/>
      <c r="RSW114" s="81"/>
      <c r="RSX114" s="81"/>
      <c r="RSY114" s="81"/>
      <c r="RSZ114" s="81"/>
      <c r="RTA114" s="81"/>
      <c r="RTB114" s="81"/>
      <c r="RTC114" s="81"/>
      <c r="RTD114" s="81"/>
      <c r="RTE114" s="81"/>
      <c r="RTF114" s="81"/>
      <c r="RTG114" s="81"/>
      <c r="RTH114" s="81"/>
      <c r="RTI114" s="81"/>
      <c r="RTJ114" s="81"/>
      <c r="RTK114" s="81"/>
      <c r="RTL114" s="81"/>
      <c r="RTM114" s="81"/>
      <c r="RTN114" s="81"/>
      <c r="RTO114" s="81"/>
      <c r="RTP114" s="81"/>
      <c r="RTQ114" s="81"/>
      <c r="RTR114" s="81"/>
      <c r="RTS114" s="81"/>
      <c r="RTT114" s="81"/>
      <c r="RTU114" s="81"/>
      <c r="RTV114" s="81"/>
      <c r="RTW114" s="81"/>
      <c r="RTX114" s="81"/>
      <c r="RTY114" s="81"/>
      <c r="RTZ114" s="81"/>
      <c r="RUA114" s="81"/>
      <c r="RUB114" s="81"/>
      <c r="RUC114" s="81"/>
      <c r="RUD114" s="81"/>
      <c r="RUE114" s="81"/>
      <c r="RUF114" s="81"/>
      <c r="RUG114" s="81"/>
      <c r="RUH114" s="81"/>
      <c r="RUI114" s="81"/>
      <c r="RUJ114" s="81"/>
      <c r="RUK114" s="81"/>
      <c r="RUL114" s="81"/>
      <c r="RUM114" s="81"/>
      <c r="RUN114" s="81"/>
      <c r="RUO114" s="81"/>
      <c r="RUP114" s="81"/>
      <c r="RUQ114" s="81"/>
      <c r="RUR114" s="81"/>
      <c r="RUS114" s="81"/>
      <c r="RUT114" s="81"/>
      <c r="RUU114" s="81"/>
      <c r="RUV114" s="81"/>
      <c r="RUW114" s="81"/>
      <c r="RUX114" s="81"/>
      <c r="RUY114" s="81"/>
      <c r="RUZ114" s="81"/>
      <c r="RVA114" s="81"/>
      <c r="RVB114" s="81"/>
      <c r="RVC114" s="81"/>
      <c r="RVD114" s="81"/>
      <c r="RVE114" s="81"/>
      <c r="RVF114" s="81"/>
      <c r="RVG114" s="81"/>
      <c r="RVH114" s="81"/>
      <c r="RVI114" s="81"/>
      <c r="RVJ114" s="81"/>
      <c r="RVK114" s="81"/>
      <c r="RVL114" s="81"/>
      <c r="RVM114" s="81"/>
      <c r="RVN114" s="81"/>
      <c r="RVO114" s="81"/>
      <c r="RVP114" s="81"/>
      <c r="RVQ114" s="81"/>
      <c r="RVR114" s="81"/>
      <c r="RVS114" s="81"/>
      <c r="RVT114" s="81"/>
      <c r="RVU114" s="81"/>
      <c r="RVV114" s="81"/>
      <c r="RVW114" s="81"/>
      <c r="RVX114" s="81"/>
      <c r="RVY114" s="81"/>
      <c r="RVZ114" s="81"/>
      <c r="RWA114" s="81"/>
      <c r="RWB114" s="81"/>
      <c r="RWC114" s="81"/>
      <c r="RWD114" s="81"/>
      <c r="RWE114" s="81"/>
      <c r="RWF114" s="81"/>
      <c r="RWG114" s="81"/>
      <c r="RWH114" s="81"/>
      <c r="RWI114" s="81"/>
      <c r="RWJ114" s="81"/>
      <c r="RWK114" s="81"/>
      <c r="RWL114" s="81"/>
      <c r="RWM114" s="81"/>
      <c r="RWN114" s="81"/>
      <c r="RWO114" s="81"/>
      <c r="RWP114" s="81"/>
      <c r="RWQ114" s="81"/>
      <c r="RWR114" s="81"/>
      <c r="RWS114" s="81"/>
      <c r="RWT114" s="81"/>
      <c r="RWU114" s="81"/>
      <c r="RWV114" s="81"/>
      <c r="RWW114" s="81"/>
      <c r="RWX114" s="81"/>
      <c r="RWY114" s="81"/>
      <c r="RWZ114" s="81"/>
      <c r="RXA114" s="81"/>
      <c r="RXB114" s="81"/>
      <c r="RXC114" s="81"/>
      <c r="RXD114" s="81"/>
      <c r="RXE114" s="81"/>
      <c r="RXF114" s="81"/>
      <c r="RXG114" s="81"/>
      <c r="RXH114" s="81"/>
      <c r="RXI114" s="81"/>
      <c r="RXJ114" s="81"/>
      <c r="RXK114" s="81"/>
      <c r="RXL114" s="81"/>
      <c r="RXM114" s="81"/>
      <c r="RXN114" s="81"/>
      <c r="RXO114" s="81"/>
      <c r="RXP114" s="81"/>
      <c r="RXQ114" s="81"/>
      <c r="RXR114" s="81"/>
      <c r="RXS114" s="81"/>
      <c r="RXT114" s="81"/>
      <c r="RXU114" s="81"/>
      <c r="RXV114" s="81"/>
      <c r="RXW114" s="81"/>
      <c r="RXX114" s="81"/>
      <c r="RXY114" s="81"/>
      <c r="RXZ114" s="81"/>
      <c r="RYA114" s="81"/>
      <c r="RYB114" s="81"/>
      <c r="RYC114" s="81"/>
      <c r="RYD114" s="81"/>
      <c r="RYE114" s="81"/>
      <c r="RYF114" s="81"/>
      <c r="RYG114" s="81"/>
      <c r="RYH114" s="81"/>
      <c r="RYI114" s="81"/>
      <c r="RYJ114" s="81"/>
      <c r="RYK114" s="81"/>
      <c r="RYL114" s="81"/>
      <c r="RYM114" s="81"/>
      <c r="RYN114" s="81"/>
      <c r="RYO114" s="81"/>
      <c r="RYP114" s="81"/>
      <c r="RYQ114" s="81"/>
      <c r="RYR114" s="81"/>
      <c r="RYS114" s="81"/>
      <c r="RYT114" s="81"/>
      <c r="RYU114" s="81"/>
      <c r="RYV114" s="81"/>
      <c r="RYW114" s="81"/>
      <c r="RYX114" s="81"/>
      <c r="RYY114" s="81"/>
      <c r="RYZ114" s="81"/>
      <c r="RZA114" s="81"/>
      <c r="RZB114" s="81"/>
      <c r="RZC114" s="81"/>
      <c r="RZD114" s="81"/>
      <c r="RZE114" s="81"/>
      <c r="RZF114" s="81"/>
      <c r="RZG114" s="81"/>
      <c r="RZH114" s="81"/>
      <c r="RZI114" s="81"/>
      <c r="RZJ114" s="81"/>
      <c r="RZK114" s="81"/>
      <c r="RZL114" s="81"/>
      <c r="RZM114" s="81"/>
      <c r="RZN114" s="81"/>
      <c r="RZO114" s="81"/>
      <c r="RZP114" s="81"/>
      <c r="RZQ114" s="81"/>
      <c r="RZR114" s="81"/>
      <c r="RZS114" s="81"/>
      <c r="RZT114" s="81"/>
      <c r="RZU114" s="81"/>
      <c r="RZV114" s="81"/>
      <c r="RZW114" s="81"/>
      <c r="RZX114" s="81"/>
      <c r="RZY114" s="81"/>
      <c r="RZZ114" s="81"/>
      <c r="SAA114" s="81"/>
      <c r="SAB114" s="81"/>
      <c r="SAC114" s="81"/>
      <c r="SAD114" s="81"/>
      <c r="SAE114" s="81"/>
      <c r="SAF114" s="81"/>
      <c r="SAG114" s="81"/>
      <c r="SAH114" s="81"/>
      <c r="SAI114" s="81"/>
      <c r="SAJ114" s="81"/>
      <c r="SAK114" s="81"/>
      <c r="SAL114" s="81"/>
      <c r="SAM114" s="81"/>
      <c r="SAN114" s="81"/>
      <c r="SAO114" s="81"/>
      <c r="SAP114" s="81"/>
      <c r="SAQ114" s="81"/>
      <c r="SAR114" s="81"/>
      <c r="SAS114" s="81"/>
      <c r="SAT114" s="81"/>
      <c r="SAU114" s="81"/>
      <c r="SAV114" s="81"/>
      <c r="SAW114" s="81"/>
      <c r="SAX114" s="81"/>
      <c r="SAY114" s="81"/>
      <c r="SAZ114" s="81"/>
      <c r="SBA114" s="81"/>
      <c r="SBB114" s="81"/>
      <c r="SBC114" s="81"/>
      <c r="SBD114" s="81"/>
      <c r="SBE114" s="81"/>
      <c r="SBF114" s="81"/>
      <c r="SBG114" s="81"/>
      <c r="SBH114" s="81"/>
      <c r="SBI114" s="81"/>
      <c r="SBJ114" s="81"/>
      <c r="SBK114" s="81"/>
      <c r="SBL114" s="81"/>
      <c r="SBM114" s="81"/>
      <c r="SBN114" s="81"/>
      <c r="SBO114" s="81"/>
      <c r="SBP114" s="81"/>
      <c r="SBQ114" s="81"/>
      <c r="SBR114" s="81"/>
      <c r="SBS114" s="81"/>
      <c r="SBT114" s="81"/>
      <c r="SBU114" s="81"/>
      <c r="SBV114" s="81"/>
      <c r="SBW114" s="81"/>
      <c r="SBX114" s="81"/>
      <c r="SBY114" s="81"/>
      <c r="SBZ114" s="81"/>
      <c r="SCA114" s="81"/>
      <c r="SCB114" s="81"/>
      <c r="SCC114" s="81"/>
      <c r="SCD114" s="81"/>
      <c r="SCE114" s="81"/>
      <c r="SCF114" s="81"/>
      <c r="SCG114" s="81"/>
      <c r="SCH114" s="81"/>
      <c r="SCI114" s="81"/>
      <c r="SCJ114" s="81"/>
      <c r="SCK114" s="81"/>
      <c r="SCL114" s="81"/>
      <c r="SCM114" s="81"/>
      <c r="SCN114" s="81"/>
      <c r="SCO114" s="81"/>
      <c r="SCP114" s="81"/>
      <c r="SCQ114" s="81"/>
      <c r="SCR114" s="81"/>
      <c r="SCS114" s="81"/>
      <c r="SCT114" s="81"/>
      <c r="SCU114" s="81"/>
      <c r="SCV114" s="81"/>
      <c r="SCW114" s="81"/>
      <c r="SCX114" s="81"/>
      <c r="SCY114" s="81"/>
      <c r="SCZ114" s="81"/>
      <c r="SDA114" s="81"/>
      <c r="SDB114" s="81"/>
      <c r="SDC114" s="81"/>
      <c r="SDD114" s="81"/>
      <c r="SDE114" s="81"/>
      <c r="SDF114" s="81"/>
      <c r="SDG114" s="81"/>
      <c r="SDH114" s="81"/>
      <c r="SDI114" s="81"/>
      <c r="SDJ114" s="81"/>
      <c r="SDK114" s="81"/>
      <c r="SDL114" s="81"/>
      <c r="SDM114" s="81"/>
      <c r="SDN114" s="81"/>
      <c r="SDO114" s="81"/>
      <c r="SDP114" s="81"/>
      <c r="SDQ114" s="81"/>
      <c r="SDR114" s="81"/>
      <c r="SDS114" s="81"/>
      <c r="SDT114" s="81"/>
      <c r="SDU114" s="81"/>
      <c r="SDV114" s="81"/>
      <c r="SDW114" s="81"/>
      <c r="SDX114" s="81"/>
      <c r="SDY114" s="81"/>
      <c r="SDZ114" s="81"/>
      <c r="SEA114" s="81"/>
      <c r="SEB114" s="81"/>
      <c r="SEC114" s="81"/>
      <c r="SED114" s="81"/>
      <c r="SEE114" s="81"/>
      <c r="SEF114" s="81"/>
      <c r="SEG114" s="81"/>
      <c r="SEH114" s="81"/>
      <c r="SEI114" s="81"/>
      <c r="SEJ114" s="81"/>
      <c r="SEK114" s="81"/>
      <c r="SEL114" s="81"/>
      <c r="SEM114" s="81"/>
      <c r="SEN114" s="81"/>
      <c r="SEO114" s="81"/>
      <c r="SEP114" s="81"/>
      <c r="SEQ114" s="81"/>
      <c r="SER114" s="81"/>
      <c r="SES114" s="81"/>
      <c r="SET114" s="81"/>
      <c r="SEU114" s="81"/>
      <c r="SEV114" s="81"/>
      <c r="SEW114" s="81"/>
      <c r="SEX114" s="81"/>
      <c r="SEY114" s="81"/>
      <c r="SEZ114" s="81"/>
      <c r="SFA114" s="81"/>
      <c r="SFB114" s="81"/>
      <c r="SFC114" s="81"/>
      <c r="SFD114" s="81"/>
      <c r="SFE114" s="81"/>
      <c r="SFF114" s="81"/>
      <c r="SFG114" s="81"/>
      <c r="SFH114" s="81"/>
      <c r="SFI114" s="81"/>
      <c r="SFJ114" s="81"/>
      <c r="SFK114" s="81"/>
      <c r="SFL114" s="81"/>
      <c r="SFM114" s="81"/>
      <c r="SFN114" s="81"/>
      <c r="SFO114" s="81"/>
      <c r="SFP114" s="81"/>
      <c r="SFQ114" s="81"/>
      <c r="SFR114" s="81"/>
      <c r="SFS114" s="81"/>
      <c r="SFT114" s="81"/>
      <c r="SFU114" s="81"/>
      <c r="SFV114" s="81"/>
      <c r="SFW114" s="81"/>
      <c r="SFX114" s="81"/>
      <c r="SFY114" s="81"/>
      <c r="SFZ114" s="81"/>
      <c r="SGA114" s="81"/>
      <c r="SGB114" s="81"/>
      <c r="SGC114" s="81"/>
      <c r="SGD114" s="81"/>
      <c r="SGE114" s="81"/>
      <c r="SGF114" s="81"/>
      <c r="SGG114" s="81"/>
      <c r="SGH114" s="81"/>
      <c r="SGI114" s="81"/>
      <c r="SGJ114" s="81"/>
      <c r="SGK114" s="81"/>
      <c r="SGL114" s="81"/>
      <c r="SGM114" s="81"/>
      <c r="SGN114" s="81"/>
      <c r="SGO114" s="81"/>
      <c r="SGP114" s="81"/>
      <c r="SGQ114" s="81"/>
      <c r="SGR114" s="81"/>
      <c r="SGS114" s="81"/>
      <c r="SGT114" s="81"/>
      <c r="SGU114" s="81"/>
      <c r="SGV114" s="81"/>
      <c r="SGW114" s="81"/>
      <c r="SGX114" s="81"/>
      <c r="SGY114" s="81"/>
      <c r="SGZ114" s="81"/>
      <c r="SHA114" s="81"/>
      <c r="SHB114" s="81"/>
      <c r="SHC114" s="81"/>
      <c r="SHD114" s="81"/>
      <c r="SHE114" s="81"/>
      <c r="SHF114" s="81"/>
      <c r="SHG114" s="81"/>
      <c r="SHH114" s="81"/>
      <c r="SHI114" s="81"/>
      <c r="SHJ114" s="81"/>
      <c r="SHK114" s="81"/>
      <c r="SHL114" s="81"/>
      <c r="SHM114" s="81"/>
      <c r="SHN114" s="81"/>
      <c r="SHO114" s="81"/>
      <c r="SHP114" s="81"/>
      <c r="SHQ114" s="81"/>
      <c r="SHR114" s="81"/>
      <c r="SHS114" s="81"/>
      <c r="SHT114" s="81"/>
      <c r="SHU114" s="81"/>
      <c r="SHV114" s="81"/>
      <c r="SHW114" s="81"/>
      <c r="SHX114" s="81"/>
      <c r="SHY114" s="81"/>
      <c r="SHZ114" s="81"/>
      <c r="SIA114" s="81"/>
      <c r="SIB114" s="81"/>
      <c r="SIC114" s="81"/>
      <c r="SID114" s="81"/>
      <c r="SIE114" s="81"/>
      <c r="SIF114" s="81"/>
      <c r="SIG114" s="81"/>
      <c r="SIH114" s="81"/>
      <c r="SII114" s="81"/>
      <c r="SIJ114" s="81"/>
      <c r="SIK114" s="81"/>
      <c r="SIL114" s="81"/>
      <c r="SIM114" s="81"/>
      <c r="SIN114" s="81"/>
      <c r="SIO114" s="81"/>
      <c r="SIP114" s="81"/>
      <c r="SIQ114" s="81"/>
      <c r="SIR114" s="81"/>
      <c r="SIS114" s="81"/>
      <c r="SIT114" s="81"/>
      <c r="SIU114" s="81"/>
      <c r="SIV114" s="81"/>
      <c r="SIW114" s="81"/>
      <c r="SIX114" s="81"/>
      <c r="SIY114" s="81"/>
      <c r="SIZ114" s="81"/>
      <c r="SJA114" s="81"/>
      <c r="SJB114" s="81"/>
      <c r="SJC114" s="81"/>
      <c r="SJD114" s="81"/>
      <c r="SJE114" s="81"/>
      <c r="SJF114" s="81"/>
      <c r="SJG114" s="81"/>
      <c r="SJH114" s="81"/>
      <c r="SJI114" s="81"/>
      <c r="SJJ114" s="81"/>
      <c r="SJK114" s="81"/>
      <c r="SJL114" s="81"/>
      <c r="SJM114" s="81"/>
      <c r="SJN114" s="81"/>
      <c r="SJO114" s="81"/>
      <c r="SJP114" s="81"/>
      <c r="SJQ114" s="81"/>
      <c r="SJR114" s="81"/>
      <c r="SJS114" s="81"/>
      <c r="SJT114" s="81"/>
      <c r="SJU114" s="81"/>
      <c r="SJV114" s="81"/>
      <c r="SJW114" s="81"/>
      <c r="SJX114" s="81"/>
      <c r="SJY114" s="81"/>
      <c r="SJZ114" s="81"/>
      <c r="SKA114" s="81"/>
      <c r="SKB114" s="81"/>
      <c r="SKC114" s="81"/>
      <c r="SKD114" s="81"/>
      <c r="SKE114" s="81"/>
      <c r="SKF114" s="81"/>
      <c r="SKG114" s="81"/>
      <c r="SKH114" s="81"/>
      <c r="SKI114" s="81"/>
      <c r="SKJ114" s="81"/>
      <c r="SKK114" s="81"/>
      <c r="SKL114" s="81"/>
      <c r="SKM114" s="81"/>
      <c r="SKN114" s="81"/>
      <c r="SKO114" s="81"/>
      <c r="SKP114" s="81"/>
      <c r="SKQ114" s="81"/>
      <c r="SKR114" s="81"/>
      <c r="SKS114" s="81"/>
      <c r="SKT114" s="81"/>
      <c r="SKU114" s="81"/>
      <c r="SKV114" s="81"/>
      <c r="SKW114" s="81"/>
      <c r="SKX114" s="81"/>
      <c r="SKY114" s="81"/>
      <c r="SKZ114" s="81"/>
      <c r="SLA114" s="81"/>
      <c r="SLB114" s="81"/>
      <c r="SLC114" s="81"/>
      <c r="SLD114" s="81"/>
      <c r="SLE114" s="81"/>
      <c r="SLF114" s="81"/>
      <c r="SLG114" s="81"/>
      <c r="SLH114" s="81"/>
      <c r="SLI114" s="81"/>
      <c r="SLJ114" s="81"/>
      <c r="SLK114" s="81"/>
      <c r="SLL114" s="81"/>
      <c r="SLM114" s="81"/>
      <c r="SLN114" s="81"/>
      <c r="SLO114" s="81"/>
      <c r="SLP114" s="81"/>
      <c r="SLQ114" s="81"/>
      <c r="SLR114" s="81"/>
      <c r="SLS114" s="81"/>
      <c r="SLT114" s="81"/>
      <c r="SLU114" s="81"/>
      <c r="SLV114" s="81"/>
      <c r="SLW114" s="81"/>
      <c r="SLX114" s="81"/>
      <c r="SLY114" s="81"/>
      <c r="SLZ114" s="81"/>
      <c r="SMA114" s="81"/>
      <c r="SMB114" s="81"/>
      <c r="SMC114" s="81"/>
      <c r="SMD114" s="81"/>
      <c r="SME114" s="81"/>
      <c r="SMF114" s="81"/>
      <c r="SMG114" s="81"/>
      <c r="SMH114" s="81"/>
      <c r="SMI114" s="81"/>
      <c r="SMJ114" s="81"/>
      <c r="SMK114" s="81"/>
      <c r="SML114" s="81"/>
      <c r="SMM114" s="81"/>
      <c r="SMN114" s="81"/>
      <c r="SMO114" s="81"/>
      <c r="SMP114" s="81"/>
      <c r="SMQ114" s="81"/>
      <c r="SMR114" s="81"/>
      <c r="SMS114" s="81"/>
      <c r="SMT114" s="81"/>
      <c r="SMU114" s="81"/>
      <c r="SMV114" s="81"/>
      <c r="SMW114" s="81"/>
      <c r="SMX114" s="81"/>
      <c r="SMY114" s="81"/>
      <c r="SMZ114" s="81"/>
      <c r="SNA114" s="81"/>
      <c r="SNB114" s="81"/>
      <c r="SNC114" s="81"/>
      <c r="SND114" s="81"/>
      <c r="SNE114" s="81"/>
      <c r="SNF114" s="81"/>
      <c r="SNG114" s="81"/>
      <c r="SNH114" s="81"/>
      <c r="SNI114" s="81"/>
      <c r="SNJ114" s="81"/>
      <c r="SNK114" s="81"/>
      <c r="SNL114" s="81"/>
      <c r="SNM114" s="81"/>
      <c r="SNN114" s="81"/>
      <c r="SNO114" s="81"/>
      <c r="SNP114" s="81"/>
      <c r="SNQ114" s="81"/>
      <c r="SNR114" s="81"/>
      <c r="SNS114" s="81"/>
      <c r="SNT114" s="81"/>
      <c r="SNU114" s="81"/>
      <c r="SNV114" s="81"/>
      <c r="SNW114" s="81"/>
      <c r="SNX114" s="81"/>
      <c r="SNY114" s="81"/>
      <c r="SNZ114" s="81"/>
      <c r="SOA114" s="81"/>
      <c r="SOB114" s="81"/>
      <c r="SOC114" s="81"/>
      <c r="SOD114" s="81"/>
      <c r="SOE114" s="81"/>
      <c r="SOF114" s="81"/>
      <c r="SOG114" s="81"/>
      <c r="SOH114" s="81"/>
      <c r="SOI114" s="81"/>
      <c r="SOJ114" s="81"/>
      <c r="SOK114" s="81"/>
      <c r="SOL114" s="81"/>
      <c r="SOM114" s="81"/>
      <c r="SON114" s="81"/>
      <c r="SOO114" s="81"/>
      <c r="SOP114" s="81"/>
      <c r="SOQ114" s="81"/>
      <c r="SOR114" s="81"/>
      <c r="SOS114" s="81"/>
      <c r="SOT114" s="81"/>
      <c r="SOU114" s="81"/>
      <c r="SOV114" s="81"/>
      <c r="SOW114" s="81"/>
      <c r="SOX114" s="81"/>
      <c r="SOY114" s="81"/>
      <c r="SOZ114" s="81"/>
      <c r="SPA114" s="81"/>
      <c r="SPB114" s="81"/>
      <c r="SPC114" s="81"/>
      <c r="SPD114" s="81"/>
      <c r="SPE114" s="81"/>
      <c r="SPF114" s="81"/>
      <c r="SPG114" s="81"/>
      <c r="SPH114" s="81"/>
      <c r="SPI114" s="81"/>
      <c r="SPJ114" s="81"/>
      <c r="SPK114" s="81"/>
      <c r="SPL114" s="81"/>
      <c r="SPM114" s="81"/>
      <c r="SPN114" s="81"/>
      <c r="SPO114" s="81"/>
      <c r="SPP114" s="81"/>
      <c r="SPQ114" s="81"/>
      <c r="SPR114" s="81"/>
      <c r="SPS114" s="81"/>
      <c r="SPT114" s="81"/>
      <c r="SPU114" s="81"/>
      <c r="SPV114" s="81"/>
      <c r="SPW114" s="81"/>
      <c r="SPX114" s="81"/>
      <c r="SPY114" s="81"/>
      <c r="SPZ114" s="81"/>
      <c r="SQA114" s="81"/>
      <c r="SQB114" s="81"/>
      <c r="SQC114" s="81"/>
      <c r="SQD114" s="81"/>
      <c r="SQE114" s="81"/>
      <c r="SQF114" s="81"/>
      <c r="SQG114" s="81"/>
      <c r="SQH114" s="81"/>
      <c r="SQI114" s="81"/>
      <c r="SQJ114" s="81"/>
      <c r="SQK114" s="81"/>
      <c r="SQL114" s="81"/>
      <c r="SQM114" s="81"/>
      <c r="SQN114" s="81"/>
      <c r="SQO114" s="81"/>
      <c r="SQP114" s="81"/>
      <c r="SQQ114" s="81"/>
      <c r="SQR114" s="81"/>
      <c r="SQS114" s="81"/>
      <c r="SQT114" s="81"/>
      <c r="SQU114" s="81"/>
      <c r="SQV114" s="81"/>
      <c r="SQW114" s="81"/>
      <c r="SQX114" s="81"/>
      <c r="SQY114" s="81"/>
      <c r="SQZ114" s="81"/>
      <c r="SRA114" s="81"/>
      <c r="SRB114" s="81"/>
      <c r="SRC114" s="81"/>
      <c r="SRD114" s="81"/>
      <c r="SRE114" s="81"/>
      <c r="SRF114" s="81"/>
      <c r="SRG114" s="81"/>
      <c r="SRH114" s="81"/>
      <c r="SRI114" s="81"/>
      <c r="SRJ114" s="81"/>
      <c r="SRK114" s="81"/>
      <c r="SRL114" s="81"/>
      <c r="SRM114" s="81"/>
      <c r="SRN114" s="81"/>
      <c r="SRO114" s="81"/>
      <c r="SRP114" s="81"/>
      <c r="SRQ114" s="81"/>
      <c r="SRR114" s="81"/>
      <c r="SRS114" s="81"/>
      <c r="SRT114" s="81"/>
      <c r="SRU114" s="81"/>
      <c r="SRV114" s="81"/>
      <c r="SRW114" s="81"/>
      <c r="SRX114" s="81"/>
      <c r="SRY114" s="81"/>
      <c r="SRZ114" s="81"/>
      <c r="SSA114" s="81"/>
      <c r="SSB114" s="81"/>
      <c r="SSC114" s="81"/>
      <c r="SSD114" s="81"/>
      <c r="SSE114" s="81"/>
      <c r="SSF114" s="81"/>
      <c r="SSG114" s="81"/>
      <c r="SSH114" s="81"/>
      <c r="SSI114" s="81"/>
      <c r="SSJ114" s="81"/>
      <c r="SSK114" s="81"/>
      <c r="SSL114" s="81"/>
      <c r="SSM114" s="81"/>
      <c r="SSN114" s="81"/>
      <c r="SSO114" s="81"/>
      <c r="SSP114" s="81"/>
      <c r="SSQ114" s="81"/>
      <c r="SSR114" s="81"/>
      <c r="SSS114" s="81"/>
      <c r="SST114" s="81"/>
      <c r="SSU114" s="81"/>
      <c r="SSV114" s="81"/>
      <c r="SSW114" s="81"/>
      <c r="SSX114" s="81"/>
      <c r="SSY114" s="81"/>
      <c r="SSZ114" s="81"/>
      <c r="STA114" s="81"/>
      <c r="STB114" s="81"/>
      <c r="STC114" s="81"/>
      <c r="STD114" s="81"/>
      <c r="STE114" s="81"/>
      <c r="STF114" s="81"/>
      <c r="STG114" s="81"/>
      <c r="STH114" s="81"/>
      <c r="STI114" s="81"/>
      <c r="STJ114" s="81"/>
      <c r="STK114" s="81"/>
      <c r="STL114" s="81"/>
      <c r="STM114" s="81"/>
      <c r="STN114" s="81"/>
      <c r="STO114" s="81"/>
      <c r="STP114" s="81"/>
      <c r="STQ114" s="81"/>
      <c r="STR114" s="81"/>
      <c r="STS114" s="81"/>
      <c r="STT114" s="81"/>
      <c r="STU114" s="81"/>
      <c r="STV114" s="81"/>
      <c r="STW114" s="81"/>
      <c r="STX114" s="81"/>
      <c r="STY114" s="81"/>
      <c r="STZ114" s="81"/>
      <c r="SUA114" s="81"/>
      <c r="SUB114" s="81"/>
      <c r="SUC114" s="81"/>
      <c r="SUD114" s="81"/>
      <c r="SUE114" s="81"/>
      <c r="SUF114" s="81"/>
      <c r="SUG114" s="81"/>
      <c r="SUH114" s="81"/>
      <c r="SUI114" s="81"/>
      <c r="SUJ114" s="81"/>
      <c r="SUK114" s="81"/>
      <c r="SUL114" s="81"/>
      <c r="SUM114" s="81"/>
      <c r="SUN114" s="81"/>
      <c r="SUO114" s="81"/>
      <c r="SUP114" s="81"/>
      <c r="SUQ114" s="81"/>
      <c r="SUR114" s="81"/>
      <c r="SUS114" s="81"/>
      <c r="SUT114" s="81"/>
      <c r="SUU114" s="81"/>
      <c r="SUV114" s="81"/>
      <c r="SUW114" s="81"/>
      <c r="SUX114" s="81"/>
      <c r="SUY114" s="81"/>
      <c r="SUZ114" s="81"/>
      <c r="SVA114" s="81"/>
      <c r="SVB114" s="81"/>
      <c r="SVC114" s="81"/>
      <c r="SVD114" s="81"/>
      <c r="SVE114" s="81"/>
      <c r="SVF114" s="81"/>
      <c r="SVG114" s="81"/>
      <c r="SVH114" s="81"/>
      <c r="SVI114" s="81"/>
      <c r="SVJ114" s="81"/>
      <c r="SVK114" s="81"/>
      <c r="SVL114" s="81"/>
      <c r="SVM114" s="81"/>
      <c r="SVN114" s="81"/>
      <c r="SVO114" s="81"/>
      <c r="SVP114" s="81"/>
      <c r="SVQ114" s="81"/>
      <c r="SVR114" s="81"/>
      <c r="SVS114" s="81"/>
      <c r="SVT114" s="81"/>
      <c r="SVU114" s="81"/>
      <c r="SVV114" s="81"/>
      <c r="SVW114" s="81"/>
      <c r="SVX114" s="81"/>
      <c r="SVY114" s="81"/>
      <c r="SVZ114" s="81"/>
      <c r="SWA114" s="81"/>
      <c r="SWB114" s="81"/>
      <c r="SWC114" s="81"/>
      <c r="SWD114" s="81"/>
      <c r="SWE114" s="81"/>
      <c r="SWF114" s="81"/>
      <c r="SWG114" s="81"/>
      <c r="SWH114" s="81"/>
      <c r="SWI114" s="81"/>
      <c r="SWJ114" s="81"/>
      <c r="SWK114" s="81"/>
      <c r="SWL114" s="81"/>
      <c r="SWM114" s="81"/>
      <c r="SWN114" s="81"/>
      <c r="SWO114" s="81"/>
      <c r="SWP114" s="81"/>
      <c r="SWQ114" s="81"/>
      <c r="SWR114" s="81"/>
      <c r="SWS114" s="81"/>
      <c r="SWT114" s="81"/>
      <c r="SWU114" s="81"/>
      <c r="SWV114" s="81"/>
      <c r="SWW114" s="81"/>
      <c r="SWX114" s="81"/>
      <c r="SWY114" s="81"/>
      <c r="SWZ114" s="81"/>
      <c r="SXA114" s="81"/>
      <c r="SXB114" s="81"/>
      <c r="SXC114" s="81"/>
      <c r="SXD114" s="81"/>
      <c r="SXE114" s="81"/>
      <c r="SXF114" s="81"/>
      <c r="SXG114" s="81"/>
      <c r="SXH114" s="81"/>
      <c r="SXI114" s="81"/>
      <c r="SXJ114" s="81"/>
      <c r="SXK114" s="81"/>
      <c r="SXL114" s="81"/>
      <c r="SXM114" s="81"/>
      <c r="SXN114" s="81"/>
      <c r="SXO114" s="81"/>
      <c r="SXP114" s="81"/>
      <c r="SXQ114" s="81"/>
      <c r="SXR114" s="81"/>
      <c r="SXS114" s="81"/>
      <c r="SXT114" s="81"/>
      <c r="SXU114" s="81"/>
      <c r="SXV114" s="81"/>
      <c r="SXW114" s="81"/>
      <c r="SXX114" s="81"/>
      <c r="SXY114" s="81"/>
      <c r="SXZ114" s="81"/>
      <c r="SYA114" s="81"/>
      <c r="SYB114" s="81"/>
      <c r="SYC114" s="81"/>
      <c r="SYD114" s="81"/>
      <c r="SYE114" s="81"/>
      <c r="SYF114" s="81"/>
      <c r="SYG114" s="81"/>
      <c r="SYH114" s="81"/>
      <c r="SYI114" s="81"/>
      <c r="SYJ114" s="81"/>
      <c r="SYK114" s="81"/>
      <c r="SYL114" s="81"/>
      <c r="SYM114" s="81"/>
      <c r="SYN114" s="81"/>
      <c r="SYO114" s="81"/>
      <c r="SYP114" s="81"/>
      <c r="SYQ114" s="81"/>
      <c r="SYR114" s="81"/>
      <c r="SYS114" s="81"/>
      <c r="SYT114" s="81"/>
      <c r="SYU114" s="81"/>
      <c r="SYV114" s="81"/>
      <c r="SYW114" s="81"/>
      <c r="SYX114" s="81"/>
      <c r="SYY114" s="81"/>
      <c r="SYZ114" s="81"/>
      <c r="SZA114" s="81"/>
      <c r="SZB114" s="81"/>
      <c r="SZC114" s="81"/>
      <c r="SZD114" s="81"/>
      <c r="SZE114" s="81"/>
      <c r="SZF114" s="81"/>
      <c r="SZG114" s="81"/>
      <c r="SZH114" s="81"/>
      <c r="SZI114" s="81"/>
      <c r="SZJ114" s="81"/>
      <c r="SZK114" s="81"/>
      <c r="SZL114" s="81"/>
      <c r="SZM114" s="81"/>
      <c r="SZN114" s="81"/>
      <c r="SZO114" s="81"/>
      <c r="SZP114" s="81"/>
      <c r="SZQ114" s="81"/>
      <c r="SZR114" s="81"/>
      <c r="SZS114" s="81"/>
      <c r="SZT114" s="81"/>
      <c r="SZU114" s="81"/>
      <c r="SZV114" s="81"/>
      <c r="SZW114" s="81"/>
      <c r="SZX114" s="81"/>
      <c r="SZY114" s="81"/>
      <c r="SZZ114" s="81"/>
      <c r="TAA114" s="81"/>
      <c r="TAB114" s="81"/>
      <c r="TAC114" s="81"/>
      <c r="TAD114" s="81"/>
      <c r="TAE114" s="81"/>
      <c r="TAF114" s="81"/>
      <c r="TAG114" s="81"/>
      <c r="TAH114" s="81"/>
      <c r="TAI114" s="81"/>
      <c r="TAJ114" s="81"/>
      <c r="TAK114" s="81"/>
      <c r="TAL114" s="81"/>
      <c r="TAM114" s="81"/>
      <c r="TAN114" s="81"/>
      <c r="TAO114" s="81"/>
      <c r="TAP114" s="81"/>
      <c r="TAQ114" s="81"/>
      <c r="TAR114" s="81"/>
      <c r="TAS114" s="81"/>
      <c r="TAT114" s="81"/>
      <c r="TAU114" s="81"/>
      <c r="TAV114" s="81"/>
      <c r="TAW114" s="81"/>
      <c r="TAX114" s="81"/>
      <c r="TAY114" s="81"/>
      <c r="TAZ114" s="81"/>
      <c r="TBA114" s="81"/>
      <c r="TBB114" s="81"/>
      <c r="TBC114" s="81"/>
      <c r="TBD114" s="81"/>
      <c r="TBE114" s="81"/>
      <c r="TBF114" s="81"/>
      <c r="TBG114" s="81"/>
      <c r="TBH114" s="81"/>
      <c r="TBI114" s="81"/>
      <c r="TBJ114" s="81"/>
      <c r="TBK114" s="81"/>
      <c r="TBL114" s="81"/>
      <c r="TBM114" s="81"/>
      <c r="TBN114" s="81"/>
      <c r="TBO114" s="81"/>
      <c r="TBP114" s="81"/>
      <c r="TBQ114" s="81"/>
      <c r="TBR114" s="81"/>
      <c r="TBS114" s="81"/>
      <c r="TBT114" s="81"/>
      <c r="TBU114" s="81"/>
      <c r="TBV114" s="81"/>
      <c r="TBW114" s="81"/>
      <c r="TBX114" s="81"/>
      <c r="TBY114" s="81"/>
      <c r="TBZ114" s="81"/>
      <c r="TCA114" s="81"/>
      <c r="TCB114" s="81"/>
      <c r="TCC114" s="81"/>
      <c r="TCD114" s="81"/>
      <c r="TCE114" s="81"/>
      <c r="TCF114" s="81"/>
      <c r="TCG114" s="81"/>
      <c r="TCH114" s="81"/>
      <c r="TCI114" s="81"/>
      <c r="TCJ114" s="81"/>
      <c r="TCK114" s="81"/>
      <c r="TCL114" s="81"/>
      <c r="TCM114" s="81"/>
      <c r="TCN114" s="81"/>
      <c r="TCO114" s="81"/>
      <c r="TCP114" s="81"/>
      <c r="TCQ114" s="81"/>
      <c r="TCR114" s="81"/>
      <c r="TCS114" s="81"/>
      <c r="TCT114" s="81"/>
      <c r="TCU114" s="81"/>
      <c r="TCV114" s="81"/>
      <c r="TCW114" s="81"/>
      <c r="TCX114" s="81"/>
      <c r="TCY114" s="81"/>
      <c r="TCZ114" s="81"/>
      <c r="TDA114" s="81"/>
      <c r="TDB114" s="81"/>
      <c r="TDC114" s="81"/>
      <c r="TDD114" s="81"/>
      <c r="TDE114" s="81"/>
      <c r="TDF114" s="81"/>
      <c r="TDG114" s="81"/>
      <c r="TDH114" s="81"/>
      <c r="TDI114" s="81"/>
      <c r="TDJ114" s="81"/>
      <c r="TDK114" s="81"/>
      <c r="TDL114" s="81"/>
      <c r="TDM114" s="81"/>
      <c r="TDN114" s="81"/>
      <c r="TDO114" s="81"/>
      <c r="TDP114" s="81"/>
      <c r="TDQ114" s="81"/>
      <c r="TDR114" s="81"/>
      <c r="TDS114" s="81"/>
      <c r="TDT114" s="81"/>
      <c r="TDU114" s="81"/>
      <c r="TDV114" s="81"/>
      <c r="TDW114" s="81"/>
      <c r="TDX114" s="81"/>
      <c r="TDY114" s="81"/>
      <c r="TDZ114" s="81"/>
      <c r="TEA114" s="81"/>
      <c r="TEB114" s="81"/>
      <c r="TEC114" s="81"/>
      <c r="TED114" s="81"/>
      <c r="TEE114" s="81"/>
      <c r="TEF114" s="81"/>
      <c r="TEG114" s="81"/>
      <c r="TEH114" s="81"/>
      <c r="TEI114" s="81"/>
      <c r="TEJ114" s="81"/>
      <c r="TEK114" s="81"/>
      <c r="TEL114" s="81"/>
      <c r="TEM114" s="81"/>
      <c r="TEN114" s="81"/>
      <c r="TEO114" s="81"/>
      <c r="TEP114" s="81"/>
      <c r="TEQ114" s="81"/>
      <c r="TER114" s="81"/>
      <c r="TES114" s="81"/>
      <c r="TET114" s="81"/>
      <c r="TEU114" s="81"/>
      <c r="TEV114" s="81"/>
      <c r="TEW114" s="81"/>
      <c r="TEX114" s="81"/>
      <c r="TEY114" s="81"/>
      <c r="TEZ114" s="81"/>
      <c r="TFA114" s="81"/>
      <c r="TFB114" s="81"/>
      <c r="TFC114" s="81"/>
      <c r="TFD114" s="81"/>
      <c r="TFE114" s="81"/>
      <c r="TFF114" s="81"/>
      <c r="TFG114" s="81"/>
      <c r="TFH114" s="81"/>
      <c r="TFI114" s="81"/>
      <c r="TFJ114" s="81"/>
      <c r="TFK114" s="81"/>
      <c r="TFL114" s="81"/>
      <c r="TFM114" s="81"/>
      <c r="TFN114" s="81"/>
      <c r="TFO114" s="81"/>
      <c r="TFP114" s="81"/>
      <c r="TFQ114" s="81"/>
      <c r="TFR114" s="81"/>
      <c r="TFS114" s="81"/>
      <c r="TFT114" s="81"/>
      <c r="TFU114" s="81"/>
      <c r="TFV114" s="81"/>
      <c r="TFW114" s="81"/>
      <c r="TFX114" s="81"/>
      <c r="TFY114" s="81"/>
      <c r="TFZ114" s="81"/>
      <c r="TGA114" s="81"/>
      <c r="TGB114" s="81"/>
      <c r="TGC114" s="81"/>
      <c r="TGD114" s="81"/>
      <c r="TGE114" s="81"/>
      <c r="TGF114" s="81"/>
      <c r="TGG114" s="81"/>
      <c r="TGH114" s="81"/>
      <c r="TGI114" s="81"/>
      <c r="TGJ114" s="81"/>
      <c r="TGK114" s="81"/>
      <c r="TGL114" s="81"/>
      <c r="TGM114" s="81"/>
      <c r="TGN114" s="81"/>
      <c r="TGO114" s="81"/>
      <c r="TGP114" s="81"/>
      <c r="TGQ114" s="81"/>
      <c r="TGR114" s="81"/>
      <c r="TGS114" s="81"/>
      <c r="TGT114" s="81"/>
      <c r="TGU114" s="81"/>
      <c r="TGV114" s="81"/>
      <c r="TGW114" s="81"/>
      <c r="TGX114" s="81"/>
      <c r="TGY114" s="81"/>
      <c r="TGZ114" s="81"/>
      <c r="THA114" s="81"/>
      <c r="THB114" s="81"/>
      <c r="THC114" s="81"/>
      <c r="THD114" s="81"/>
      <c r="THE114" s="81"/>
      <c r="THF114" s="81"/>
      <c r="THG114" s="81"/>
      <c r="THH114" s="81"/>
      <c r="THI114" s="81"/>
      <c r="THJ114" s="81"/>
      <c r="THK114" s="81"/>
      <c r="THL114" s="81"/>
      <c r="THM114" s="81"/>
      <c r="THN114" s="81"/>
      <c r="THO114" s="81"/>
      <c r="THP114" s="81"/>
      <c r="THQ114" s="81"/>
      <c r="THR114" s="81"/>
      <c r="THS114" s="81"/>
      <c r="THT114" s="81"/>
      <c r="THU114" s="81"/>
      <c r="THV114" s="81"/>
      <c r="THW114" s="81"/>
      <c r="THX114" s="81"/>
      <c r="THY114" s="81"/>
      <c r="THZ114" s="81"/>
      <c r="TIA114" s="81"/>
      <c r="TIB114" s="81"/>
      <c r="TIC114" s="81"/>
      <c r="TID114" s="81"/>
      <c r="TIE114" s="81"/>
      <c r="TIF114" s="81"/>
      <c r="TIG114" s="81"/>
      <c r="TIH114" s="81"/>
      <c r="TII114" s="81"/>
      <c r="TIJ114" s="81"/>
      <c r="TIK114" s="81"/>
      <c r="TIL114" s="81"/>
      <c r="TIM114" s="81"/>
      <c r="TIN114" s="81"/>
      <c r="TIO114" s="81"/>
      <c r="TIP114" s="81"/>
      <c r="TIQ114" s="81"/>
      <c r="TIR114" s="81"/>
      <c r="TIS114" s="81"/>
      <c r="TIT114" s="81"/>
      <c r="TIU114" s="81"/>
      <c r="TIV114" s="81"/>
      <c r="TIW114" s="81"/>
      <c r="TIX114" s="81"/>
      <c r="TIY114" s="81"/>
      <c r="TIZ114" s="81"/>
      <c r="TJA114" s="81"/>
      <c r="TJB114" s="81"/>
      <c r="TJC114" s="81"/>
      <c r="TJD114" s="81"/>
      <c r="TJE114" s="81"/>
      <c r="TJF114" s="81"/>
      <c r="TJG114" s="81"/>
      <c r="TJH114" s="81"/>
      <c r="TJI114" s="81"/>
      <c r="TJJ114" s="81"/>
      <c r="TJK114" s="81"/>
      <c r="TJL114" s="81"/>
      <c r="TJM114" s="81"/>
      <c r="TJN114" s="81"/>
      <c r="TJO114" s="81"/>
      <c r="TJP114" s="81"/>
      <c r="TJQ114" s="81"/>
      <c r="TJR114" s="81"/>
      <c r="TJS114" s="81"/>
      <c r="TJT114" s="81"/>
      <c r="TJU114" s="81"/>
      <c r="TJV114" s="81"/>
      <c r="TJW114" s="81"/>
      <c r="TJX114" s="81"/>
      <c r="TJY114" s="81"/>
      <c r="TJZ114" s="81"/>
      <c r="TKA114" s="81"/>
      <c r="TKB114" s="81"/>
      <c r="TKC114" s="81"/>
      <c r="TKD114" s="81"/>
      <c r="TKE114" s="81"/>
      <c r="TKF114" s="81"/>
      <c r="TKG114" s="81"/>
      <c r="TKH114" s="81"/>
      <c r="TKI114" s="81"/>
      <c r="TKJ114" s="81"/>
      <c r="TKK114" s="81"/>
      <c r="TKL114" s="81"/>
      <c r="TKM114" s="81"/>
      <c r="TKN114" s="81"/>
      <c r="TKO114" s="81"/>
      <c r="TKP114" s="81"/>
      <c r="TKQ114" s="81"/>
      <c r="TKR114" s="81"/>
      <c r="TKS114" s="81"/>
      <c r="TKT114" s="81"/>
      <c r="TKU114" s="81"/>
      <c r="TKV114" s="81"/>
      <c r="TKW114" s="81"/>
      <c r="TKX114" s="81"/>
      <c r="TKY114" s="81"/>
      <c r="TKZ114" s="81"/>
      <c r="TLA114" s="81"/>
      <c r="TLB114" s="81"/>
      <c r="TLC114" s="81"/>
      <c r="TLD114" s="81"/>
      <c r="TLE114" s="81"/>
      <c r="TLF114" s="81"/>
      <c r="TLG114" s="81"/>
      <c r="TLH114" s="81"/>
      <c r="TLI114" s="81"/>
      <c r="TLJ114" s="81"/>
      <c r="TLK114" s="81"/>
      <c r="TLL114" s="81"/>
      <c r="TLM114" s="81"/>
      <c r="TLN114" s="81"/>
      <c r="TLO114" s="81"/>
      <c r="TLP114" s="81"/>
      <c r="TLQ114" s="81"/>
      <c r="TLR114" s="81"/>
      <c r="TLS114" s="81"/>
      <c r="TLT114" s="81"/>
      <c r="TLU114" s="81"/>
      <c r="TLV114" s="81"/>
      <c r="TLW114" s="81"/>
      <c r="TLX114" s="81"/>
      <c r="TLY114" s="81"/>
      <c r="TLZ114" s="81"/>
      <c r="TMA114" s="81"/>
      <c r="TMB114" s="81"/>
      <c r="TMC114" s="81"/>
      <c r="TMD114" s="81"/>
      <c r="TME114" s="81"/>
      <c r="TMF114" s="81"/>
      <c r="TMG114" s="81"/>
      <c r="TMH114" s="81"/>
      <c r="TMI114" s="81"/>
      <c r="TMJ114" s="81"/>
      <c r="TMK114" s="81"/>
      <c r="TML114" s="81"/>
      <c r="TMM114" s="81"/>
      <c r="TMN114" s="81"/>
      <c r="TMO114" s="81"/>
      <c r="TMP114" s="81"/>
      <c r="TMQ114" s="81"/>
      <c r="TMR114" s="81"/>
      <c r="TMS114" s="81"/>
      <c r="TMT114" s="81"/>
      <c r="TMU114" s="81"/>
      <c r="TMV114" s="81"/>
      <c r="TMW114" s="81"/>
      <c r="TMX114" s="81"/>
      <c r="TMY114" s="81"/>
      <c r="TMZ114" s="81"/>
      <c r="TNA114" s="81"/>
      <c r="TNB114" s="81"/>
      <c r="TNC114" s="81"/>
      <c r="TND114" s="81"/>
      <c r="TNE114" s="81"/>
      <c r="TNF114" s="81"/>
      <c r="TNG114" s="81"/>
      <c r="TNH114" s="81"/>
      <c r="TNI114" s="81"/>
      <c r="TNJ114" s="81"/>
      <c r="TNK114" s="81"/>
      <c r="TNL114" s="81"/>
      <c r="TNM114" s="81"/>
      <c r="TNN114" s="81"/>
      <c r="TNO114" s="81"/>
      <c r="TNP114" s="81"/>
      <c r="TNQ114" s="81"/>
      <c r="TNR114" s="81"/>
      <c r="TNS114" s="81"/>
      <c r="TNT114" s="81"/>
      <c r="TNU114" s="81"/>
      <c r="TNV114" s="81"/>
      <c r="TNW114" s="81"/>
      <c r="TNX114" s="81"/>
      <c r="TNY114" s="81"/>
      <c r="TNZ114" s="81"/>
      <c r="TOA114" s="81"/>
      <c r="TOB114" s="81"/>
      <c r="TOC114" s="81"/>
      <c r="TOD114" s="81"/>
      <c r="TOE114" s="81"/>
      <c r="TOF114" s="81"/>
      <c r="TOG114" s="81"/>
      <c r="TOH114" s="81"/>
      <c r="TOI114" s="81"/>
      <c r="TOJ114" s="81"/>
      <c r="TOK114" s="81"/>
      <c r="TOL114" s="81"/>
      <c r="TOM114" s="81"/>
      <c r="TON114" s="81"/>
      <c r="TOO114" s="81"/>
      <c r="TOP114" s="81"/>
      <c r="TOQ114" s="81"/>
      <c r="TOR114" s="81"/>
      <c r="TOS114" s="81"/>
      <c r="TOT114" s="81"/>
      <c r="TOU114" s="81"/>
      <c r="TOV114" s="81"/>
      <c r="TOW114" s="81"/>
      <c r="TOX114" s="81"/>
      <c r="TOY114" s="81"/>
      <c r="TOZ114" s="81"/>
      <c r="TPA114" s="81"/>
      <c r="TPB114" s="81"/>
      <c r="TPC114" s="81"/>
      <c r="TPD114" s="81"/>
      <c r="TPE114" s="81"/>
      <c r="TPF114" s="81"/>
      <c r="TPG114" s="81"/>
      <c r="TPH114" s="81"/>
      <c r="TPI114" s="81"/>
      <c r="TPJ114" s="81"/>
      <c r="TPK114" s="81"/>
      <c r="TPL114" s="81"/>
      <c r="TPM114" s="81"/>
      <c r="TPN114" s="81"/>
      <c r="TPO114" s="81"/>
      <c r="TPP114" s="81"/>
      <c r="TPQ114" s="81"/>
      <c r="TPR114" s="81"/>
      <c r="TPS114" s="81"/>
      <c r="TPT114" s="81"/>
      <c r="TPU114" s="81"/>
      <c r="TPV114" s="81"/>
      <c r="TPW114" s="81"/>
      <c r="TPX114" s="81"/>
      <c r="TPY114" s="81"/>
      <c r="TPZ114" s="81"/>
      <c r="TQA114" s="81"/>
      <c r="TQB114" s="81"/>
      <c r="TQC114" s="81"/>
      <c r="TQD114" s="81"/>
      <c r="TQE114" s="81"/>
      <c r="TQF114" s="81"/>
      <c r="TQG114" s="81"/>
      <c r="TQH114" s="81"/>
      <c r="TQI114" s="81"/>
      <c r="TQJ114" s="81"/>
      <c r="TQK114" s="81"/>
      <c r="TQL114" s="81"/>
      <c r="TQM114" s="81"/>
      <c r="TQN114" s="81"/>
      <c r="TQO114" s="81"/>
      <c r="TQP114" s="81"/>
      <c r="TQQ114" s="81"/>
      <c r="TQR114" s="81"/>
      <c r="TQS114" s="81"/>
      <c r="TQT114" s="81"/>
      <c r="TQU114" s="81"/>
      <c r="TQV114" s="81"/>
      <c r="TQW114" s="81"/>
      <c r="TQX114" s="81"/>
      <c r="TQY114" s="81"/>
      <c r="TQZ114" s="81"/>
      <c r="TRA114" s="81"/>
      <c r="TRB114" s="81"/>
      <c r="TRC114" s="81"/>
      <c r="TRD114" s="81"/>
      <c r="TRE114" s="81"/>
      <c r="TRF114" s="81"/>
      <c r="TRG114" s="81"/>
      <c r="TRH114" s="81"/>
      <c r="TRI114" s="81"/>
      <c r="TRJ114" s="81"/>
      <c r="TRK114" s="81"/>
      <c r="TRL114" s="81"/>
      <c r="TRM114" s="81"/>
      <c r="TRN114" s="81"/>
      <c r="TRO114" s="81"/>
      <c r="TRP114" s="81"/>
      <c r="TRQ114" s="81"/>
      <c r="TRR114" s="81"/>
      <c r="TRS114" s="81"/>
      <c r="TRT114" s="81"/>
      <c r="TRU114" s="81"/>
      <c r="TRV114" s="81"/>
      <c r="TRW114" s="81"/>
      <c r="TRX114" s="81"/>
      <c r="TRY114" s="81"/>
      <c r="TRZ114" s="81"/>
      <c r="TSA114" s="81"/>
      <c r="TSB114" s="81"/>
      <c r="TSC114" s="81"/>
      <c r="TSD114" s="81"/>
      <c r="TSE114" s="81"/>
      <c r="TSF114" s="81"/>
      <c r="TSG114" s="81"/>
      <c r="TSH114" s="81"/>
      <c r="TSI114" s="81"/>
      <c r="TSJ114" s="81"/>
      <c r="TSK114" s="81"/>
      <c r="TSL114" s="81"/>
      <c r="TSM114" s="81"/>
      <c r="TSN114" s="81"/>
      <c r="TSO114" s="81"/>
      <c r="TSP114" s="81"/>
      <c r="TSQ114" s="81"/>
      <c r="TSR114" s="81"/>
      <c r="TSS114" s="81"/>
      <c r="TST114" s="81"/>
      <c r="TSU114" s="81"/>
      <c r="TSV114" s="81"/>
      <c r="TSW114" s="81"/>
      <c r="TSX114" s="81"/>
      <c r="TSY114" s="81"/>
      <c r="TSZ114" s="81"/>
      <c r="TTA114" s="81"/>
      <c r="TTB114" s="81"/>
      <c r="TTC114" s="81"/>
      <c r="TTD114" s="81"/>
      <c r="TTE114" s="81"/>
      <c r="TTF114" s="81"/>
      <c r="TTG114" s="81"/>
      <c r="TTH114" s="81"/>
      <c r="TTI114" s="81"/>
      <c r="TTJ114" s="81"/>
      <c r="TTK114" s="81"/>
      <c r="TTL114" s="81"/>
      <c r="TTM114" s="81"/>
      <c r="TTN114" s="81"/>
      <c r="TTO114" s="81"/>
      <c r="TTP114" s="81"/>
      <c r="TTQ114" s="81"/>
      <c r="TTR114" s="81"/>
      <c r="TTS114" s="81"/>
      <c r="TTT114" s="81"/>
      <c r="TTU114" s="81"/>
      <c r="TTV114" s="81"/>
      <c r="TTW114" s="81"/>
      <c r="TTX114" s="81"/>
      <c r="TTY114" s="81"/>
      <c r="TTZ114" s="81"/>
      <c r="TUA114" s="81"/>
      <c r="TUB114" s="81"/>
      <c r="TUC114" s="81"/>
      <c r="TUD114" s="81"/>
      <c r="TUE114" s="81"/>
      <c r="TUF114" s="81"/>
      <c r="TUG114" s="81"/>
      <c r="TUH114" s="81"/>
      <c r="TUI114" s="81"/>
      <c r="TUJ114" s="81"/>
      <c r="TUK114" s="81"/>
      <c r="TUL114" s="81"/>
      <c r="TUM114" s="81"/>
      <c r="TUN114" s="81"/>
      <c r="TUO114" s="81"/>
      <c r="TUP114" s="81"/>
      <c r="TUQ114" s="81"/>
      <c r="TUR114" s="81"/>
      <c r="TUS114" s="81"/>
      <c r="TUT114" s="81"/>
      <c r="TUU114" s="81"/>
      <c r="TUV114" s="81"/>
      <c r="TUW114" s="81"/>
      <c r="TUX114" s="81"/>
      <c r="TUY114" s="81"/>
      <c r="TUZ114" s="81"/>
      <c r="TVA114" s="81"/>
      <c r="TVB114" s="81"/>
      <c r="TVC114" s="81"/>
      <c r="TVD114" s="81"/>
      <c r="TVE114" s="81"/>
      <c r="TVF114" s="81"/>
      <c r="TVG114" s="81"/>
      <c r="TVH114" s="81"/>
      <c r="TVI114" s="81"/>
      <c r="TVJ114" s="81"/>
      <c r="TVK114" s="81"/>
      <c r="TVL114" s="81"/>
      <c r="TVM114" s="81"/>
      <c r="TVN114" s="81"/>
      <c r="TVO114" s="81"/>
      <c r="TVP114" s="81"/>
      <c r="TVQ114" s="81"/>
      <c r="TVR114" s="81"/>
      <c r="TVS114" s="81"/>
      <c r="TVT114" s="81"/>
      <c r="TVU114" s="81"/>
      <c r="TVV114" s="81"/>
      <c r="TVW114" s="81"/>
      <c r="TVX114" s="81"/>
      <c r="TVY114" s="81"/>
      <c r="TVZ114" s="81"/>
      <c r="TWA114" s="81"/>
      <c r="TWB114" s="81"/>
      <c r="TWC114" s="81"/>
      <c r="TWD114" s="81"/>
      <c r="TWE114" s="81"/>
      <c r="TWF114" s="81"/>
      <c r="TWG114" s="81"/>
      <c r="TWH114" s="81"/>
      <c r="TWI114" s="81"/>
      <c r="TWJ114" s="81"/>
      <c r="TWK114" s="81"/>
      <c r="TWL114" s="81"/>
      <c r="TWM114" s="81"/>
      <c r="TWN114" s="81"/>
      <c r="TWO114" s="81"/>
      <c r="TWP114" s="81"/>
      <c r="TWQ114" s="81"/>
      <c r="TWR114" s="81"/>
      <c r="TWS114" s="81"/>
      <c r="TWT114" s="81"/>
      <c r="TWU114" s="81"/>
      <c r="TWV114" s="81"/>
      <c r="TWW114" s="81"/>
      <c r="TWX114" s="81"/>
      <c r="TWY114" s="81"/>
      <c r="TWZ114" s="81"/>
      <c r="TXA114" s="81"/>
      <c r="TXB114" s="81"/>
      <c r="TXC114" s="81"/>
      <c r="TXD114" s="81"/>
      <c r="TXE114" s="81"/>
      <c r="TXF114" s="81"/>
      <c r="TXG114" s="81"/>
      <c r="TXH114" s="81"/>
      <c r="TXI114" s="81"/>
      <c r="TXJ114" s="81"/>
      <c r="TXK114" s="81"/>
      <c r="TXL114" s="81"/>
      <c r="TXM114" s="81"/>
      <c r="TXN114" s="81"/>
      <c r="TXO114" s="81"/>
      <c r="TXP114" s="81"/>
      <c r="TXQ114" s="81"/>
      <c r="TXR114" s="81"/>
      <c r="TXS114" s="81"/>
      <c r="TXT114" s="81"/>
      <c r="TXU114" s="81"/>
      <c r="TXV114" s="81"/>
      <c r="TXW114" s="81"/>
      <c r="TXX114" s="81"/>
      <c r="TXY114" s="81"/>
      <c r="TXZ114" s="81"/>
      <c r="TYA114" s="81"/>
      <c r="TYB114" s="81"/>
      <c r="TYC114" s="81"/>
      <c r="TYD114" s="81"/>
      <c r="TYE114" s="81"/>
      <c r="TYF114" s="81"/>
      <c r="TYG114" s="81"/>
      <c r="TYH114" s="81"/>
      <c r="TYI114" s="81"/>
      <c r="TYJ114" s="81"/>
      <c r="TYK114" s="81"/>
      <c r="TYL114" s="81"/>
      <c r="TYM114" s="81"/>
      <c r="TYN114" s="81"/>
      <c r="TYO114" s="81"/>
      <c r="TYP114" s="81"/>
      <c r="TYQ114" s="81"/>
      <c r="TYR114" s="81"/>
      <c r="TYS114" s="81"/>
      <c r="TYT114" s="81"/>
      <c r="TYU114" s="81"/>
      <c r="TYV114" s="81"/>
      <c r="TYW114" s="81"/>
      <c r="TYX114" s="81"/>
      <c r="TYY114" s="81"/>
      <c r="TYZ114" s="81"/>
      <c r="TZA114" s="81"/>
      <c r="TZB114" s="81"/>
      <c r="TZC114" s="81"/>
      <c r="TZD114" s="81"/>
      <c r="TZE114" s="81"/>
      <c r="TZF114" s="81"/>
      <c r="TZG114" s="81"/>
      <c r="TZH114" s="81"/>
      <c r="TZI114" s="81"/>
      <c r="TZJ114" s="81"/>
      <c r="TZK114" s="81"/>
      <c r="TZL114" s="81"/>
      <c r="TZM114" s="81"/>
      <c r="TZN114" s="81"/>
      <c r="TZO114" s="81"/>
      <c r="TZP114" s="81"/>
      <c r="TZQ114" s="81"/>
      <c r="TZR114" s="81"/>
      <c r="TZS114" s="81"/>
      <c r="TZT114" s="81"/>
      <c r="TZU114" s="81"/>
      <c r="TZV114" s="81"/>
      <c r="TZW114" s="81"/>
      <c r="TZX114" s="81"/>
      <c r="TZY114" s="81"/>
      <c r="TZZ114" s="81"/>
      <c r="UAA114" s="81"/>
      <c r="UAB114" s="81"/>
      <c r="UAC114" s="81"/>
      <c r="UAD114" s="81"/>
      <c r="UAE114" s="81"/>
      <c r="UAF114" s="81"/>
      <c r="UAG114" s="81"/>
      <c r="UAH114" s="81"/>
      <c r="UAI114" s="81"/>
      <c r="UAJ114" s="81"/>
      <c r="UAK114" s="81"/>
      <c r="UAL114" s="81"/>
      <c r="UAM114" s="81"/>
      <c r="UAN114" s="81"/>
      <c r="UAO114" s="81"/>
      <c r="UAP114" s="81"/>
      <c r="UAQ114" s="81"/>
      <c r="UAR114" s="81"/>
      <c r="UAS114" s="81"/>
      <c r="UAT114" s="81"/>
      <c r="UAU114" s="81"/>
      <c r="UAV114" s="81"/>
      <c r="UAW114" s="81"/>
      <c r="UAX114" s="81"/>
      <c r="UAY114" s="81"/>
      <c r="UAZ114" s="81"/>
      <c r="UBA114" s="81"/>
      <c r="UBB114" s="81"/>
      <c r="UBC114" s="81"/>
      <c r="UBD114" s="81"/>
      <c r="UBE114" s="81"/>
      <c r="UBF114" s="81"/>
      <c r="UBG114" s="81"/>
      <c r="UBH114" s="81"/>
      <c r="UBI114" s="81"/>
      <c r="UBJ114" s="81"/>
      <c r="UBK114" s="81"/>
      <c r="UBL114" s="81"/>
      <c r="UBM114" s="81"/>
      <c r="UBN114" s="81"/>
      <c r="UBO114" s="81"/>
      <c r="UBP114" s="81"/>
      <c r="UBQ114" s="81"/>
      <c r="UBR114" s="81"/>
      <c r="UBS114" s="81"/>
      <c r="UBT114" s="81"/>
      <c r="UBU114" s="81"/>
      <c r="UBV114" s="81"/>
      <c r="UBW114" s="81"/>
      <c r="UBX114" s="81"/>
      <c r="UBY114" s="81"/>
      <c r="UBZ114" s="81"/>
      <c r="UCA114" s="81"/>
      <c r="UCB114" s="81"/>
      <c r="UCC114" s="81"/>
      <c r="UCD114" s="81"/>
      <c r="UCE114" s="81"/>
      <c r="UCF114" s="81"/>
      <c r="UCG114" s="81"/>
      <c r="UCH114" s="81"/>
      <c r="UCI114" s="81"/>
      <c r="UCJ114" s="81"/>
      <c r="UCK114" s="81"/>
      <c r="UCL114" s="81"/>
      <c r="UCM114" s="81"/>
      <c r="UCN114" s="81"/>
      <c r="UCO114" s="81"/>
      <c r="UCP114" s="81"/>
      <c r="UCQ114" s="81"/>
      <c r="UCR114" s="81"/>
      <c r="UCS114" s="81"/>
      <c r="UCT114" s="81"/>
      <c r="UCU114" s="81"/>
      <c r="UCV114" s="81"/>
      <c r="UCW114" s="81"/>
      <c r="UCX114" s="81"/>
      <c r="UCY114" s="81"/>
      <c r="UCZ114" s="81"/>
      <c r="UDA114" s="81"/>
      <c r="UDB114" s="81"/>
      <c r="UDC114" s="81"/>
      <c r="UDD114" s="81"/>
      <c r="UDE114" s="81"/>
      <c r="UDF114" s="81"/>
      <c r="UDG114" s="81"/>
      <c r="UDH114" s="81"/>
      <c r="UDI114" s="81"/>
      <c r="UDJ114" s="81"/>
      <c r="UDK114" s="81"/>
      <c r="UDL114" s="81"/>
      <c r="UDM114" s="81"/>
      <c r="UDN114" s="81"/>
      <c r="UDO114" s="81"/>
      <c r="UDP114" s="81"/>
      <c r="UDQ114" s="81"/>
      <c r="UDR114" s="81"/>
      <c r="UDS114" s="81"/>
      <c r="UDT114" s="81"/>
      <c r="UDU114" s="81"/>
      <c r="UDV114" s="81"/>
      <c r="UDW114" s="81"/>
      <c r="UDX114" s="81"/>
      <c r="UDY114" s="81"/>
      <c r="UDZ114" s="81"/>
      <c r="UEA114" s="81"/>
      <c r="UEB114" s="81"/>
      <c r="UEC114" s="81"/>
      <c r="UED114" s="81"/>
      <c r="UEE114" s="81"/>
      <c r="UEF114" s="81"/>
      <c r="UEG114" s="81"/>
      <c r="UEH114" s="81"/>
      <c r="UEI114" s="81"/>
      <c r="UEJ114" s="81"/>
      <c r="UEK114" s="81"/>
      <c r="UEL114" s="81"/>
      <c r="UEM114" s="81"/>
      <c r="UEN114" s="81"/>
      <c r="UEO114" s="81"/>
      <c r="UEP114" s="81"/>
      <c r="UEQ114" s="81"/>
      <c r="UER114" s="81"/>
      <c r="UES114" s="81"/>
      <c r="UET114" s="81"/>
      <c r="UEU114" s="81"/>
      <c r="UEV114" s="81"/>
      <c r="UEW114" s="81"/>
      <c r="UEX114" s="81"/>
      <c r="UEY114" s="81"/>
      <c r="UEZ114" s="81"/>
      <c r="UFA114" s="81"/>
      <c r="UFB114" s="81"/>
      <c r="UFC114" s="81"/>
      <c r="UFD114" s="81"/>
      <c r="UFE114" s="81"/>
      <c r="UFF114" s="81"/>
      <c r="UFG114" s="81"/>
      <c r="UFH114" s="81"/>
      <c r="UFI114" s="81"/>
      <c r="UFJ114" s="81"/>
      <c r="UFK114" s="81"/>
      <c r="UFL114" s="81"/>
      <c r="UFM114" s="81"/>
      <c r="UFN114" s="81"/>
      <c r="UFO114" s="81"/>
      <c r="UFP114" s="81"/>
      <c r="UFQ114" s="81"/>
      <c r="UFR114" s="81"/>
      <c r="UFS114" s="81"/>
      <c r="UFT114" s="81"/>
      <c r="UFU114" s="81"/>
      <c r="UFV114" s="81"/>
      <c r="UFW114" s="81"/>
      <c r="UFX114" s="81"/>
      <c r="UFY114" s="81"/>
      <c r="UFZ114" s="81"/>
      <c r="UGA114" s="81"/>
      <c r="UGB114" s="81"/>
      <c r="UGC114" s="81"/>
      <c r="UGD114" s="81"/>
      <c r="UGE114" s="81"/>
      <c r="UGF114" s="81"/>
      <c r="UGG114" s="81"/>
      <c r="UGH114" s="81"/>
      <c r="UGI114" s="81"/>
      <c r="UGJ114" s="81"/>
      <c r="UGK114" s="81"/>
      <c r="UGL114" s="81"/>
      <c r="UGM114" s="81"/>
      <c r="UGN114" s="81"/>
      <c r="UGO114" s="81"/>
      <c r="UGP114" s="81"/>
      <c r="UGQ114" s="81"/>
      <c r="UGR114" s="81"/>
      <c r="UGS114" s="81"/>
      <c r="UGT114" s="81"/>
      <c r="UGU114" s="81"/>
      <c r="UGV114" s="81"/>
      <c r="UGW114" s="81"/>
      <c r="UGX114" s="81"/>
      <c r="UGY114" s="81"/>
      <c r="UGZ114" s="81"/>
      <c r="UHA114" s="81"/>
      <c r="UHB114" s="81"/>
      <c r="UHC114" s="81"/>
      <c r="UHD114" s="81"/>
      <c r="UHE114" s="81"/>
      <c r="UHF114" s="81"/>
      <c r="UHG114" s="81"/>
      <c r="UHH114" s="81"/>
      <c r="UHI114" s="81"/>
      <c r="UHJ114" s="81"/>
      <c r="UHK114" s="81"/>
      <c r="UHL114" s="81"/>
      <c r="UHM114" s="81"/>
      <c r="UHN114" s="81"/>
      <c r="UHO114" s="81"/>
      <c r="UHP114" s="81"/>
      <c r="UHQ114" s="81"/>
      <c r="UHR114" s="81"/>
      <c r="UHS114" s="81"/>
      <c r="UHT114" s="81"/>
      <c r="UHU114" s="81"/>
      <c r="UHV114" s="81"/>
      <c r="UHW114" s="81"/>
      <c r="UHX114" s="81"/>
      <c r="UHY114" s="81"/>
      <c r="UHZ114" s="81"/>
      <c r="UIA114" s="81"/>
      <c r="UIB114" s="81"/>
      <c r="UIC114" s="81"/>
      <c r="UID114" s="81"/>
      <c r="UIE114" s="81"/>
      <c r="UIF114" s="81"/>
      <c r="UIG114" s="81"/>
      <c r="UIH114" s="81"/>
      <c r="UII114" s="81"/>
      <c r="UIJ114" s="81"/>
      <c r="UIK114" s="81"/>
      <c r="UIL114" s="81"/>
      <c r="UIM114" s="81"/>
      <c r="UIN114" s="81"/>
      <c r="UIO114" s="81"/>
      <c r="UIP114" s="81"/>
      <c r="UIQ114" s="81"/>
      <c r="UIR114" s="81"/>
      <c r="UIS114" s="81"/>
      <c r="UIT114" s="81"/>
      <c r="UIU114" s="81"/>
      <c r="UIV114" s="81"/>
      <c r="UIW114" s="81"/>
      <c r="UIX114" s="81"/>
      <c r="UIY114" s="81"/>
      <c r="UIZ114" s="81"/>
      <c r="UJA114" s="81"/>
      <c r="UJB114" s="81"/>
      <c r="UJC114" s="81"/>
      <c r="UJD114" s="81"/>
      <c r="UJE114" s="81"/>
      <c r="UJF114" s="81"/>
      <c r="UJG114" s="81"/>
      <c r="UJH114" s="81"/>
      <c r="UJI114" s="81"/>
      <c r="UJJ114" s="81"/>
      <c r="UJK114" s="81"/>
      <c r="UJL114" s="81"/>
      <c r="UJM114" s="81"/>
      <c r="UJN114" s="81"/>
      <c r="UJO114" s="81"/>
      <c r="UJP114" s="81"/>
      <c r="UJQ114" s="81"/>
      <c r="UJR114" s="81"/>
      <c r="UJS114" s="81"/>
      <c r="UJT114" s="81"/>
      <c r="UJU114" s="81"/>
      <c r="UJV114" s="81"/>
      <c r="UJW114" s="81"/>
      <c r="UJX114" s="81"/>
      <c r="UJY114" s="81"/>
      <c r="UJZ114" s="81"/>
      <c r="UKA114" s="81"/>
      <c r="UKB114" s="81"/>
      <c r="UKC114" s="81"/>
      <c r="UKD114" s="81"/>
      <c r="UKE114" s="81"/>
      <c r="UKF114" s="81"/>
      <c r="UKG114" s="81"/>
      <c r="UKH114" s="81"/>
      <c r="UKI114" s="81"/>
      <c r="UKJ114" s="81"/>
      <c r="UKK114" s="81"/>
      <c r="UKL114" s="81"/>
      <c r="UKM114" s="81"/>
      <c r="UKN114" s="81"/>
      <c r="UKO114" s="81"/>
      <c r="UKP114" s="81"/>
      <c r="UKQ114" s="81"/>
      <c r="UKR114" s="81"/>
      <c r="UKS114" s="81"/>
      <c r="UKT114" s="81"/>
      <c r="UKU114" s="81"/>
      <c r="UKV114" s="81"/>
      <c r="UKW114" s="81"/>
      <c r="UKX114" s="81"/>
      <c r="UKY114" s="81"/>
      <c r="UKZ114" s="81"/>
      <c r="ULA114" s="81"/>
      <c r="ULB114" s="81"/>
      <c r="ULC114" s="81"/>
      <c r="ULD114" s="81"/>
      <c r="ULE114" s="81"/>
      <c r="ULF114" s="81"/>
      <c r="ULG114" s="81"/>
      <c r="ULH114" s="81"/>
      <c r="ULI114" s="81"/>
      <c r="ULJ114" s="81"/>
      <c r="ULK114" s="81"/>
      <c r="ULL114" s="81"/>
      <c r="ULM114" s="81"/>
      <c r="ULN114" s="81"/>
      <c r="ULO114" s="81"/>
      <c r="ULP114" s="81"/>
      <c r="ULQ114" s="81"/>
      <c r="ULR114" s="81"/>
      <c r="ULS114" s="81"/>
      <c r="ULT114" s="81"/>
      <c r="ULU114" s="81"/>
      <c r="ULV114" s="81"/>
      <c r="ULW114" s="81"/>
      <c r="ULX114" s="81"/>
      <c r="ULY114" s="81"/>
      <c r="ULZ114" s="81"/>
      <c r="UMA114" s="81"/>
      <c r="UMB114" s="81"/>
      <c r="UMC114" s="81"/>
      <c r="UMD114" s="81"/>
      <c r="UME114" s="81"/>
      <c r="UMF114" s="81"/>
      <c r="UMG114" s="81"/>
      <c r="UMH114" s="81"/>
      <c r="UMI114" s="81"/>
      <c r="UMJ114" s="81"/>
      <c r="UMK114" s="81"/>
      <c r="UML114" s="81"/>
      <c r="UMM114" s="81"/>
      <c r="UMN114" s="81"/>
      <c r="UMO114" s="81"/>
      <c r="UMP114" s="81"/>
      <c r="UMQ114" s="81"/>
      <c r="UMR114" s="81"/>
      <c r="UMS114" s="81"/>
      <c r="UMT114" s="81"/>
      <c r="UMU114" s="81"/>
      <c r="UMV114" s="81"/>
      <c r="UMW114" s="81"/>
      <c r="UMX114" s="81"/>
      <c r="UMY114" s="81"/>
      <c r="UMZ114" s="81"/>
      <c r="UNA114" s="81"/>
      <c r="UNB114" s="81"/>
      <c r="UNC114" s="81"/>
      <c r="UND114" s="81"/>
      <c r="UNE114" s="81"/>
      <c r="UNF114" s="81"/>
      <c r="UNG114" s="81"/>
      <c r="UNH114" s="81"/>
      <c r="UNI114" s="81"/>
      <c r="UNJ114" s="81"/>
      <c r="UNK114" s="81"/>
      <c r="UNL114" s="81"/>
      <c r="UNM114" s="81"/>
      <c r="UNN114" s="81"/>
      <c r="UNO114" s="81"/>
      <c r="UNP114" s="81"/>
      <c r="UNQ114" s="81"/>
      <c r="UNR114" s="81"/>
      <c r="UNS114" s="81"/>
      <c r="UNT114" s="81"/>
      <c r="UNU114" s="81"/>
      <c r="UNV114" s="81"/>
      <c r="UNW114" s="81"/>
      <c r="UNX114" s="81"/>
      <c r="UNY114" s="81"/>
      <c r="UNZ114" s="81"/>
      <c r="UOA114" s="81"/>
      <c r="UOB114" s="81"/>
      <c r="UOC114" s="81"/>
      <c r="UOD114" s="81"/>
      <c r="UOE114" s="81"/>
      <c r="UOF114" s="81"/>
      <c r="UOG114" s="81"/>
      <c r="UOH114" s="81"/>
      <c r="UOI114" s="81"/>
      <c r="UOJ114" s="81"/>
      <c r="UOK114" s="81"/>
      <c r="UOL114" s="81"/>
      <c r="UOM114" s="81"/>
      <c r="UON114" s="81"/>
      <c r="UOO114" s="81"/>
      <c r="UOP114" s="81"/>
      <c r="UOQ114" s="81"/>
      <c r="UOR114" s="81"/>
      <c r="UOS114" s="81"/>
      <c r="UOT114" s="81"/>
      <c r="UOU114" s="81"/>
      <c r="UOV114" s="81"/>
      <c r="UOW114" s="81"/>
      <c r="UOX114" s="81"/>
      <c r="UOY114" s="81"/>
      <c r="UOZ114" s="81"/>
      <c r="UPA114" s="81"/>
      <c r="UPB114" s="81"/>
      <c r="UPC114" s="81"/>
      <c r="UPD114" s="81"/>
      <c r="UPE114" s="81"/>
      <c r="UPF114" s="81"/>
      <c r="UPG114" s="81"/>
      <c r="UPH114" s="81"/>
      <c r="UPI114" s="81"/>
      <c r="UPJ114" s="81"/>
      <c r="UPK114" s="81"/>
      <c r="UPL114" s="81"/>
      <c r="UPM114" s="81"/>
      <c r="UPN114" s="81"/>
      <c r="UPO114" s="81"/>
      <c r="UPP114" s="81"/>
      <c r="UPQ114" s="81"/>
      <c r="UPR114" s="81"/>
      <c r="UPS114" s="81"/>
      <c r="UPT114" s="81"/>
      <c r="UPU114" s="81"/>
      <c r="UPV114" s="81"/>
      <c r="UPW114" s="81"/>
      <c r="UPX114" s="81"/>
      <c r="UPY114" s="81"/>
      <c r="UPZ114" s="81"/>
      <c r="UQA114" s="81"/>
      <c r="UQB114" s="81"/>
      <c r="UQC114" s="81"/>
      <c r="UQD114" s="81"/>
      <c r="UQE114" s="81"/>
      <c r="UQF114" s="81"/>
      <c r="UQG114" s="81"/>
      <c r="UQH114" s="81"/>
      <c r="UQI114" s="81"/>
      <c r="UQJ114" s="81"/>
      <c r="UQK114" s="81"/>
      <c r="UQL114" s="81"/>
      <c r="UQM114" s="81"/>
      <c r="UQN114" s="81"/>
      <c r="UQO114" s="81"/>
      <c r="UQP114" s="81"/>
      <c r="UQQ114" s="81"/>
      <c r="UQR114" s="81"/>
      <c r="UQS114" s="81"/>
      <c r="UQT114" s="81"/>
      <c r="UQU114" s="81"/>
      <c r="UQV114" s="81"/>
      <c r="UQW114" s="81"/>
      <c r="UQX114" s="81"/>
      <c r="UQY114" s="81"/>
      <c r="UQZ114" s="81"/>
      <c r="URA114" s="81"/>
      <c r="URB114" s="81"/>
      <c r="URC114" s="81"/>
      <c r="URD114" s="81"/>
      <c r="URE114" s="81"/>
      <c r="URF114" s="81"/>
      <c r="URG114" s="81"/>
      <c r="URH114" s="81"/>
      <c r="URI114" s="81"/>
      <c r="URJ114" s="81"/>
      <c r="URK114" s="81"/>
      <c r="URL114" s="81"/>
      <c r="URM114" s="81"/>
      <c r="URN114" s="81"/>
      <c r="URO114" s="81"/>
      <c r="URP114" s="81"/>
      <c r="URQ114" s="81"/>
      <c r="URR114" s="81"/>
      <c r="URS114" s="81"/>
      <c r="URT114" s="81"/>
      <c r="URU114" s="81"/>
      <c r="URV114" s="81"/>
      <c r="URW114" s="81"/>
      <c r="URX114" s="81"/>
      <c r="URY114" s="81"/>
      <c r="URZ114" s="81"/>
      <c r="USA114" s="81"/>
      <c r="USB114" s="81"/>
      <c r="USC114" s="81"/>
      <c r="USD114" s="81"/>
      <c r="USE114" s="81"/>
      <c r="USF114" s="81"/>
      <c r="USG114" s="81"/>
      <c r="USH114" s="81"/>
      <c r="USI114" s="81"/>
      <c r="USJ114" s="81"/>
      <c r="USK114" s="81"/>
      <c r="USL114" s="81"/>
      <c r="USM114" s="81"/>
      <c r="USN114" s="81"/>
      <c r="USO114" s="81"/>
      <c r="USP114" s="81"/>
      <c r="USQ114" s="81"/>
      <c r="USR114" s="81"/>
      <c r="USS114" s="81"/>
      <c r="UST114" s="81"/>
      <c r="USU114" s="81"/>
      <c r="USV114" s="81"/>
      <c r="USW114" s="81"/>
      <c r="USX114" s="81"/>
      <c r="USY114" s="81"/>
      <c r="USZ114" s="81"/>
      <c r="UTA114" s="81"/>
      <c r="UTB114" s="81"/>
      <c r="UTC114" s="81"/>
      <c r="UTD114" s="81"/>
      <c r="UTE114" s="81"/>
      <c r="UTF114" s="81"/>
      <c r="UTG114" s="81"/>
      <c r="UTH114" s="81"/>
      <c r="UTI114" s="81"/>
      <c r="UTJ114" s="81"/>
      <c r="UTK114" s="81"/>
      <c r="UTL114" s="81"/>
      <c r="UTM114" s="81"/>
      <c r="UTN114" s="81"/>
      <c r="UTO114" s="81"/>
      <c r="UTP114" s="81"/>
      <c r="UTQ114" s="81"/>
      <c r="UTR114" s="81"/>
      <c r="UTS114" s="81"/>
      <c r="UTT114" s="81"/>
      <c r="UTU114" s="81"/>
      <c r="UTV114" s="81"/>
      <c r="UTW114" s="81"/>
      <c r="UTX114" s="81"/>
      <c r="UTY114" s="81"/>
      <c r="UTZ114" s="81"/>
      <c r="UUA114" s="81"/>
      <c r="UUB114" s="81"/>
      <c r="UUC114" s="81"/>
      <c r="UUD114" s="81"/>
      <c r="UUE114" s="81"/>
      <c r="UUF114" s="81"/>
      <c r="UUG114" s="81"/>
      <c r="UUH114" s="81"/>
      <c r="UUI114" s="81"/>
      <c r="UUJ114" s="81"/>
      <c r="UUK114" s="81"/>
      <c r="UUL114" s="81"/>
      <c r="UUM114" s="81"/>
      <c r="UUN114" s="81"/>
      <c r="UUO114" s="81"/>
      <c r="UUP114" s="81"/>
      <c r="UUQ114" s="81"/>
      <c r="UUR114" s="81"/>
      <c r="UUS114" s="81"/>
      <c r="UUT114" s="81"/>
      <c r="UUU114" s="81"/>
      <c r="UUV114" s="81"/>
      <c r="UUW114" s="81"/>
      <c r="UUX114" s="81"/>
      <c r="UUY114" s="81"/>
      <c r="UUZ114" s="81"/>
      <c r="UVA114" s="81"/>
      <c r="UVB114" s="81"/>
      <c r="UVC114" s="81"/>
      <c r="UVD114" s="81"/>
      <c r="UVE114" s="81"/>
      <c r="UVF114" s="81"/>
      <c r="UVG114" s="81"/>
      <c r="UVH114" s="81"/>
      <c r="UVI114" s="81"/>
      <c r="UVJ114" s="81"/>
      <c r="UVK114" s="81"/>
      <c r="UVL114" s="81"/>
      <c r="UVM114" s="81"/>
      <c r="UVN114" s="81"/>
      <c r="UVO114" s="81"/>
      <c r="UVP114" s="81"/>
      <c r="UVQ114" s="81"/>
      <c r="UVR114" s="81"/>
      <c r="UVS114" s="81"/>
      <c r="UVT114" s="81"/>
      <c r="UVU114" s="81"/>
      <c r="UVV114" s="81"/>
      <c r="UVW114" s="81"/>
      <c r="UVX114" s="81"/>
      <c r="UVY114" s="81"/>
      <c r="UVZ114" s="81"/>
      <c r="UWA114" s="81"/>
      <c r="UWB114" s="81"/>
      <c r="UWC114" s="81"/>
      <c r="UWD114" s="81"/>
      <c r="UWE114" s="81"/>
      <c r="UWF114" s="81"/>
      <c r="UWG114" s="81"/>
      <c r="UWH114" s="81"/>
      <c r="UWI114" s="81"/>
      <c r="UWJ114" s="81"/>
      <c r="UWK114" s="81"/>
      <c r="UWL114" s="81"/>
      <c r="UWM114" s="81"/>
      <c r="UWN114" s="81"/>
      <c r="UWO114" s="81"/>
      <c r="UWP114" s="81"/>
      <c r="UWQ114" s="81"/>
      <c r="UWR114" s="81"/>
      <c r="UWS114" s="81"/>
      <c r="UWT114" s="81"/>
      <c r="UWU114" s="81"/>
      <c r="UWV114" s="81"/>
      <c r="UWW114" s="81"/>
      <c r="UWX114" s="81"/>
      <c r="UWY114" s="81"/>
      <c r="UWZ114" s="81"/>
      <c r="UXA114" s="81"/>
      <c r="UXB114" s="81"/>
      <c r="UXC114" s="81"/>
      <c r="UXD114" s="81"/>
      <c r="UXE114" s="81"/>
      <c r="UXF114" s="81"/>
      <c r="UXG114" s="81"/>
      <c r="UXH114" s="81"/>
      <c r="UXI114" s="81"/>
      <c r="UXJ114" s="81"/>
      <c r="UXK114" s="81"/>
      <c r="UXL114" s="81"/>
      <c r="UXM114" s="81"/>
      <c r="UXN114" s="81"/>
      <c r="UXO114" s="81"/>
      <c r="UXP114" s="81"/>
      <c r="UXQ114" s="81"/>
      <c r="UXR114" s="81"/>
      <c r="UXS114" s="81"/>
      <c r="UXT114" s="81"/>
      <c r="UXU114" s="81"/>
      <c r="UXV114" s="81"/>
      <c r="UXW114" s="81"/>
      <c r="UXX114" s="81"/>
      <c r="UXY114" s="81"/>
      <c r="UXZ114" s="81"/>
      <c r="UYA114" s="81"/>
      <c r="UYB114" s="81"/>
      <c r="UYC114" s="81"/>
      <c r="UYD114" s="81"/>
      <c r="UYE114" s="81"/>
      <c r="UYF114" s="81"/>
      <c r="UYG114" s="81"/>
      <c r="UYH114" s="81"/>
      <c r="UYI114" s="81"/>
      <c r="UYJ114" s="81"/>
      <c r="UYK114" s="81"/>
      <c r="UYL114" s="81"/>
      <c r="UYM114" s="81"/>
      <c r="UYN114" s="81"/>
      <c r="UYO114" s="81"/>
      <c r="UYP114" s="81"/>
      <c r="UYQ114" s="81"/>
      <c r="UYR114" s="81"/>
      <c r="UYS114" s="81"/>
      <c r="UYT114" s="81"/>
      <c r="UYU114" s="81"/>
      <c r="UYV114" s="81"/>
      <c r="UYW114" s="81"/>
      <c r="UYX114" s="81"/>
      <c r="UYY114" s="81"/>
      <c r="UYZ114" s="81"/>
      <c r="UZA114" s="81"/>
      <c r="UZB114" s="81"/>
      <c r="UZC114" s="81"/>
      <c r="UZD114" s="81"/>
      <c r="UZE114" s="81"/>
      <c r="UZF114" s="81"/>
      <c r="UZG114" s="81"/>
      <c r="UZH114" s="81"/>
      <c r="UZI114" s="81"/>
      <c r="UZJ114" s="81"/>
      <c r="UZK114" s="81"/>
      <c r="UZL114" s="81"/>
      <c r="UZM114" s="81"/>
      <c r="UZN114" s="81"/>
      <c r="UZO114" s="81"/>
      <c r="UZP114" s="81"/>
      <c r="UZQ114" s="81"/>
      <c r="UZR114" s="81"/>
      <c r="UZS114" s="81"/>
      <c r="UZT114" s="81"/>
      <c r="UZU114" s="81"/>
      <c r="UZV114" s="81"/>
      <c r="UZW114" s="81"/>
      <c r="UZX114" s="81"/>
      <c r="UZY114" s="81"/>
      <c r="UZZ114" s="81"/>
      <c r="VAA114" s="81"/>
      <c r="VAB114" s="81"/>
      <c r="VAC114" s="81"/>
      <c r="VAD114" s="81"/>
      <c r="VAE114" s="81"/>
      <c r="VAF114" s="81"/>
      <c r="VAG114" s="81"/>
      <c r="VAH114" s="81"/>
      <c r="VAI114" s="81"/>
      <c r="VAJ114" s="81"/>
      <c r="VAK114" s="81"/>
      <c r="VAL114" s="81"/>
      <c r="VAM114" s="81"/>
      <c r="VAN114" s="81"/>
      <c r="VAO114" s="81"/>
      <c r="VAP114" s="81"/>
      <c r="VAQ114" s="81"/>
      <c r="VAR114" s="81"/>
      <c r="VAS114" s="81"/>
      <c r="VAT114" s="81"/>
      <c r="VAU114" s="81"/>
      <c r="VAV114" s="81"/>
      <c r="VAW114" s="81"/>
      <c r="VAX114" s="81"/>
      <c r="VAY114" s="81"/>
      <c r="VAZ114" s="81"/>
      <c r="VBA114" s="81"/>
      <c r="VBB114" s="81"/>
      <c r="VBC114" s="81"/>
      <c r="VBD114" s="81"/>
      <c r="VBE114" s="81"/>
      <c r="VBF114" s="81"/>
      <c r="VBG114" s="81"/>
      <c r="VBH114" s="81"/>
      <c r="VBI114" s="81"/>
      <c r="VBJ114" s="81"/>
      <c r="VBK114" s="81"/>
      <c r="VBL114" s="81"/>
      <c r="VBM114" s="81"/>
      <c r="VBN114" s="81"/>
      <c r="VBO114" s="81"/>
      <c r="VBP114" s="81"/>
      <c r="VBQ114" s="81"/>
      <c r="VBR114" s="81"/>
      <c r="VBS114" s="81"/>
      <c r="VBT114" s="81"/>
      <c r="VBU114" s="81"/>
      <c r="VBV114" s="81"/>
      <c r="VBW114" s="81"/>
      <c r="VBX114" s="81"/>
      <c r="VBY114" s="81"/>
      <c r="VBZ114" s="81"/>
      <c r="VCA114" s="81"/>
      <c r="VCB114" s="81"/>
      <c r="VCC114" s="81"/>
      <c r="VCD114" s="81"/>
      <c r="VCE114" s="81"/>
      <c r="VCF114" s="81"/>
      <c r="VCG114" s="81"/>
      <c r="VCH114" s="81"/>
      <c r="VCI114" s="81"/>
      <c r="VCJ114" s="81"/>
      <c r="VCK114" s="81"/>
      <c r="VCL114" s="81"/>
      <c r="VCM114" s="81"/>
      <c r="VCN114" s="81"/>
      <c r="VCO114" s="81"/>
      <c r="VCP114" s="81"/>
      <c r="VCQ114" s="81"/>
      <c r="VCR114" s="81"/>
      <c r="VCS114" s="81"/>
      <c r="VCT114" s="81"/>
      <c r="VCU114" s="81"/>
      <c r="VCV114" s="81"/>
      <c r="VCW114" s="81"/>
      <c r="VCX114" s="81"/>
      <c r="VCY114" s="81"/>
      <c r="VCZ114" s="81"/>
      <c r="VDA114" s="81"/>
      <c r="VDB114" s="81"/>
      <c r="VDC114" s="81"/>
      <c r="VDD114" s="81"/>
      <c r="VDE114" s="81"/>
      <c r="VDF114" s="81"/>
      <c r="VDG114" s="81"/>
      <c r="VDH114" s="81"/>
      <c r="VDI114" s="81"/>
      <c r="VDJ114" s="81"/>
      <c r="VDK114" s="81"/>
      <c r="VDL114" s="81"/>
      <c r="VDM114" s="81"/>
      <c r="VDN114" s="81"/>
      <c r="VDO114" s="81"/>
      <c r="VDP114" s="81"/>
      <c r="VDQ114" s="81"/>
      <c r="VDR114" s="81"/>
      <c r="VDS114" s="81"/>
      <c r="VDT114" s="81"/>
      <c r="VDU114" s="81"/>
      <c r="VDV114" s="81"/>
      <c r="VDW114" s="81"/>
      <c r="VDX114" s="81"/>
      <c r="VDY114" s="81"/>
      <c r="VDZ114" s="81"/>
      <c r="VEA114" s="81"/>
      <c r="VEB114" s="81"/>
      <c r="VEC114" s="81"/>
      <c r="VED114" s="81"/>
      <c r="VEE114" s="81"/>
      <c r="VEF114" s="81"/>
      <c r="VEG114" s="81"/>
      <c r="VEH114" s="81"/>
      <c r="VEI114" s="81"/>
      <c r="VEJ114" s="81"/>
      <c r="VEK114" s="81"/>
      <c r="VEL114" s="81"/>
      <c r="VEM114" s="81"/>
      <c r="VEN114" s="81"/>
      <c r="VEO114" s="81"/>
      <c r="VEP114" s="81"/>
      <c r="VEQ114" s="81"/>
      <c r="VER114" s="81"/>
      <c r="VES114" s="81"/>
      <c r="VET114" s="81"/>
      <c r="VEU114" s="81"/>
      <c r="VEV114" s="81"/>
      <c r="VEW114" s="81"/>
      <c r="VEX114" s="81"/>
      <c r="VEY114" s="81"/>
      <c r="VEZ114" s="81"/>
      <c r="VFA114" s="81"/>
      <c r="VFB114" s="81"/>
      <c r="VFC114" s="81"/>
      <c r="VFD114" s="81"/>
      <c r="VFE114" s="81"/>
      <c r="VFF114" s="81"/>
      <c r="VFG114" s="81"/>
      <c r="VFH114" s="81"/>
      <c r="VFI114" s="81"/>
      <c r="VFJ114" s="81"/>
      <c r="VFK114" s="81"/>
      <c r="VFL114" s="81"/>
      <c r="VFM114" s="81"/>
      <c r="VFN114" s="81"/>
      <c r="VFO114" s="81"/>
      <c r="VFP114" s="81"/>
      <c r="VFQ114" s="81"/>
      <c r="VFR114" s="81"/>
      <c r="VFS114" s="81"/>
      <c r="VFT114" s="81"/>
      <c r="VFU114" s="81"/>
      <c r="VFV114" s="81"/>
      <c r="VFW114" s="81"/>
      <c r="VFX114" s="81"/>
      <c r="VFY114" s="81"/>
      <c r="VFZ114" s="81"/>
      <c r="VGA114" s="81"/>
      <c r="VGB114" s="81"/>
      <c r="VGC114" s="81"/>
      <c r="VGD114" s="81"/>
      <c r="VGE114" s="81"/>
      <c r="VGF114" s="81"/>
      <c r="VGG114" s="81"/>
      <c r="VGH114" s="81"/>
      <c r="VGI114" s="81"/>
      <c r="VGJ114" s="81"/>
      <c r="VGK114" s="81"/>
      <c r="VGL114" s="81"/>
      <c r="VGM114" s="81"/>
      <c r="VGN114" s="81"/>
      <c r="VGO114" s="81"/>
      <c r="VGP114" s="81"/>
      <c r="VGQ114" s="81"/>
      <c r="VGR114" s="81"/>
      <c r="VGS114" s="81"/>
      <c r="VGT114" s="81"/>
      <c r="VGU114" s="81"/>
      <c r="VGV114" s="81"/>
      <c r="VGW114" s="81"/>
      <c r="VGX114" s="81"/>
      <c r="VGY114" s="81"/>
      <c r="VGZ114" s="81"/>
      <c r="VHA114" s="81"/>
      <c r="VHB114" s="81"/>
      <c r="VHC114" s="81"/>
      <c r="VHD114" s="81"/>
      <c r="VHE114" s="81"/>
      <c r="VHF114" s="81"/>
      <c r="VHG114" s="81"/>
      <c r="VHH114" s="81"/>
      <c r="VHI114" s="81"/>
      <c r="VHJ114" s="81"/>
      <c r="VHK114" s="81"/>
      <c r="VHL114" s="81"/>
      <c r="VHM114" s="81"/>
      <c r="VHN114" s="81"/>
      <c r="VHO114" s="81"/>
      <c r="VHP114" s="81"/>
      <c r="VHQ114" s="81"/>
      <c r="VHR114" s="81"/>
      <c r="VHS114" s="81"/>
      <c r="VHT114" s="81"/>
      <c r="VHU114" s="81"/>
      <c r="VHV114" s="81"/>
      <c r="VHW114" s="81"/>
      <c r="VHX114" s="81"/>
      <c r="VHY114" s="81"/>
      <c r="VHZ114" s="81"/>
      <c r="VIA114" s="81"/>
      <c r="VIB114" s="81"/>
      <c r="VIC114" s="81"/>
      <c r="VID114" s="81"/>
      <c r="VIE114" s="81"/>
      <c r="VIF114" s="81"/>
      <c r="VIG114" s="81"/>
      <c r="VIH114" s="81"/>
      <c r="VII114" s="81"/>
      <c r="VIJ114" s="81"/>
      <c r="VIK114" s="81"/>
      <c r="VIL114" s="81"/>
      <c r="VIM114" s="81"/>
      <c r="VIN114" s="81"/>
      <c r="VIO114" s="81"/>
      <c r="VIP114" s="81"/>
      <c r="VIQ114" s="81"/>
      <c r="VIR114" s="81"/>
      <c r="VIS114" s="81"/>
      <c r="VIT114" s="81"/>
      <c r="VIU114" s="81"/>
      <c r="VIV114" s="81"/>
      <c r="VIW114" s="81"/>
      <c r="VIX114" s="81"/>
      <c r="VIY114" s="81"/>
      <c r="VIZ114" s="81"/>
      <c r="VJA114" s="81"/>
      <c r="VJB114" s="81"/>
      <c r="VJC114" s="81"/>
      <c r="VJD114" s="81"/>
      <c r="VJE114" s="81"/>
      <c r="VJF114" s="81"/>
      <c r="VJG114" s="81"/>
      <c r="VJH114" s="81"/>
      <c r="VJI114" s="81"/>
      <c r="VJJ114" s="81"/>
      <c r="VJK114" s="81"/>
      <c r="VJL114" s="81"/>
      <c r="VJM114" s="81"/>
      <c r="VJN114" s="81"/>
      <c r="VJO114" s="81"/>
      <c r="VJP114" s="81"/>
      <c r="VJQ114" s="81"/>
      <c r="VJR114" s="81"/>
      <c r="VJS114" s="81"/>
      <c r="VJT114" s="81"/>
      <c r="VJU114" s="81"/>
      <c r="VJV114" s="81"/>
      <c r="VJW114" s="81"/>
      <c r="VJX114" s="81"/>
      <c r="VJY114" s="81"/>
      <c r="VJZ114" s="81"/>
      <c r="VKA114" s="81"/>
      <c r="VKB114" s="81"/>
      <c r="VKC114" s="81"/>
      <c r="VKD114" s="81"/>
      <c r="VKE114" s="81"/>
      <c r="VKF114" s="81"/>
      <c r="VKG114" s="81"/>
      <c r="VKH114" s="81"/>
      <c r="VKI114" s="81"/>
      <c r="VKJ114" s="81"/>
      <c r="VKK114" s="81"/>
      <c r="VKL114" s="81"/>
      <c r="VKM114" s="81"/>
      <c r="VKN114" s="81"/>
      <c r="VKO114" s="81"/>
      <c r="VKP114" s="81"/>
      <c r="VKQ114" s="81"/>
      <c r="VKR114" s="81"/>
      <c r="VKS114" s="81"/>
      <c r="VKT114" s="81"/>
      <c r="VKU114" s="81"/>
      <c r="VKV114" s="81"/>
      <c r="VKW114" s="81"/>
      <c r="VKX114" s="81"/>
      <c r="VKY114" s="81"/>
      <c r="VKZ114" s="81"/>
      <c r="VLA114" s="81"/>
      <c r="VLB114" s="81"/>
      <c r="VLC114" s="81"/>
      <c r="VLD114" s="81"/>
      <c r="VLE114" s="81"/>
      <c r="VLF114" s="81"/>
      <c r="VLG114" s="81"/>
      <c r="VLH114" s="81"/>
      <c r="VLI114" s="81"/>
      <c r="VLJ114" s="81"/>
      <c r="VLK114" s="81"/>
      <c r="VLL114" s="81"/>
      <c r="VLM114" s="81"/>
      <c r="VLN114" s="81"/>
      <c r="VLO114" s="81"/>
      <c r="VLP114" s="81"/>
      <c r="VLQ114" s="81"/>
      <c r="VLR114" s="81"/>
      <c r="VLS114" s="81"/>
      <c r="VLT114" s="81"/>
      <c r="VLU114" s="81"/>
      <c r="VLV114" s="81"/>
      <c r="VLW114" s="81"/>
      <c r="VLX114" s="81"/>
      <c r="VLY114" s="81"/>
      <c r="VLZ114" s="81"/>
      <c r="VMA114" s="81"/>
      <c r="VMB114" s="81"/>
      <c r="VMC114" s="81"/>
      <c r="VMD114" s="81"/>
      <c r="VME114" s="81"/>
      <c r="VMF114" s="81"/>
      <c r="VMG114" s="81"/>
      <c r="VMH114" s="81"/>
      <c r="VMI114" s="81"/>
      <c r="VMJ114" s="81"/>
      <c r="VMK114" s="81"/>
      <c r="VML114" s="81"/>
      <c r="VMM114" s="81"/>
      <c r="VMN114" s="81"/>
      <c r="VMO114" s="81"/>
      <c r="VMP114" s="81"/>
      <c r="VMQ114" s="81"/>
      <c r="VMR114" s="81"/>
      <c r="VMS114" s="81"/>
      <c r="VMT114" s="81"/>
      <c r="VMU114" s="81"/>
      <c r="VMV114" s="81"/>
      <c r="VMW114" s="81"/>
      <c r="VMX114" s="81"/>
      <c r="VMY114" s="81"/>
      <c r="VMZ114" s="81"/>
      <c r="VNA114" s="81"/>
      <c r="VNB114" s="81"/>
      <c r="VNC114" s="81"/>
      <c r="VND114" s="81"/>
      <c r="VNE114" s="81"/>
      <c r="VNF114" s="81"/>
      <c r="VNG114" s="81"/>
      <c r="VNH114" s="81"/>
      <c r="VNI114" s="81"/>
      <c r="VNJ114" s="81"/>
      <c r="VNK114" s="81"/>
      <c r="VNL114" s="81"/>
      <c r="VNM114" s="81"/>
      <c r="VNN114" s="81"/>
      <c r="VNO114" s="81"/>
      <c r="VNP114" s="81"/>
      <c r="VNQ114" s="81"/>
      <c r="VNR114" s="81"/>
      <c r="VNS114" s="81"/>
      <c r="VNT114" s="81"/>
      <c r="VNU114" s="81"/>
      <c r="VNV114" s="81"/>
      <c r="VNW114" s="81"/>
      <c r="VNX114" s="81"/>
      <c r="VNY114" s="81"/>
      <c r="VNZ114" s="81"/>
      <c r="VOA114" s="81"/>
      <c r="VOB114" s="81"/>
      <c r="VOC114" s="81"/>
      <c r="VOD114" s="81"/>
      <c r="VOE114" s="81"/>
      <c r="VOF114" s="81"/>
      <c r="VOG114" s="81"/>
      <c r="VOH114" s="81"/>
      <c r="VOI114" s="81"/>
      <c r="VOJ114" s="81"/>
      <c r="VOK114" s="81"/>
      <c r="VOL114" s="81"/>
      <c r="VOM114" s="81"/>
      <c r="VON114" s="81"/>
      <c r="VOO114" s="81"/>
      <c r="VOP114" s="81"/>
      <c r="VOQ114" s="81"/>
      <c r="VOR114" s="81"/>
      <c r="VOS114" s="81"/>
      <c r="VOT114" s="81"/>
      <c r="VOU114" s="81"/>
      <c r="VOV114" s="81"/>
      <c r="VOW114" s="81"/>
      <c r="VOX114" s="81"/>
      <c r="VOY114" s="81"/>
      <c r="VOZ114" s="81"/>
      <c r="VPA114" s="81"/>
      <c r="VPB114" s="81"/>
      <c r="VPC114" s="81"/>
      <c r="VPD114" s="81"/>
      <c r="VPE114" s="81"/>
      <c r="VPF114" s="81"/>
      <c r="VPG114" s="81"/>
      <c r="VPH114" s="81"/>
      <c r="VPI114" s="81"/>
      <c r="VPJ114" s="81"/>
      <c r="VPK114" s="81"/>
      <c r="VPL114" s="81"/>
      <c r="VPM114" s="81"/>
      <c r="VPN114" s="81"/>
      <c r="VPO114" s="81"/>
      <c r="VPP114" s="81"/>
      <c r="VPQ114" s="81"/>
      <c r="VPR114" s="81"/>
      <c r="VPS114" s="81"/>
      <c r="VPT114" s="81"/>
      <c r="VPU114" s="81"/>
      <c r="VPV114" s="81"/>
      <c r="VPW114" s="81"/>
      <c r="VPX114" s="81"/>
      <c r="VPY114" s="81"/>
      <c r="VPZ114" s="81"/>
      <c r="VQA114" s="81"/>
      <c r="VQB114" s="81"/>
      <c r="VQC114" s="81"/>
      <c r="VQD114" s="81"/>
      <c r="VQE114" s="81"/>
      <c r="VQF114" s="81"/>
      <c r="VQG114" s="81"/>
      <c r="VQH114" s="81"/>
      <c r="VQI114" s="81"/>
      <c r="VQJ114" s="81"/>
      <c r="VQK114" s="81"/>
      <c r="VQL114" s="81"/>
      <c r="VQM114" s="81"/>
      <c r="VQN114" s="81"/>
      <c r="VQO114" s="81"/>
      <c r="VQP114" s="81"/>
      <c r="VQQ114" s="81"/>
      <c r="VQR114" s="81"/>
      <c r="VQS114" s="81"/>
      <c r="VQT114" s="81"/>
      <c r="VQU114" s="81"/>
      <c r="VQV114" s="81"/>
      <c r="VQW114" s="81"/>
      <c r="VQX114" s="81"/>
      <c r="VQY114" s="81"/>
      <c r="VQZ114" s="81"/>
      <c r="VRA114" s="81"/>
      <c r="VRB114" s="81"/>
      <c r="VRC114" s="81"/>
      <c r="VRD114" s="81"/>
      <c r="VRE114" s="81"/>
      <c r="VRF114" s="81"/>
      <c r="VRG114" s="81"/>
      <c r="VRH114" s="81"/>
      <c r="VRI114" s="81"/>
      <c r="VRJ114" s="81"/>
      <c r="VRK114" s="81"/>
      <c r="VRL114" s="81"/>
      <c r="VRM114" s="81"/>
      <c r="VRN114" s="81"/>
      <c r="VRO114" s="81"/>
      <c r="VRP114" s="81"/>
      <c r="VRQ114" s="81"/>
      <c r="VRR114" s="81"/>
      <c r="VRS114" s="81"/>
      <c r="VRT114" s="81"/>
      <c r="VRU114" s="81"/>
      <c r="VRV114" s="81"/>
      <c r="VRW114" s="81"/>
      <c r="VRX114" s="81"/>
      <c r="VRY114" s="81"/>
      <c r="VRZ114" s="81"/>
      <c r="VSA114" s="81"/>
      <c r="VSB114" s="81"/>
      <c r="VSC114" s="81"/>
      <c r="VSD114" s="81"/>
      <c r="VSE114" s="81"/>
      <c r="VSF114" s="81"/>
      <c r="VSG114" s="81"/>
      <c r="VSH114" s="81"/>
      <c r="VSI114" s="81"/>
      <c r="VSJ114" s="81"/>
      <c r="VSK114" s="81"/>
      <c r="VSL114" s="81"/>
      <c r="VSM114" s="81"/>
      <c r="VSN114" s="81"/>
      <c r="VSO114" s="81"/>
      <c r="VSP114" s="81"/>
      <c r="VSQ114" s="81"/>
      <c r="VSR114" s="81"/>
      <c r="VSS114" s="81"/>
      <c r="VST114" s="81"/>
      <c r="VSU114" s="81"/>
      <c r="VSV114" s="81"/>
      <c r="VSW114" s="81"/>
      <c r="VSX114" s="81"/>
      <c r="VSY114" s="81"/>
      <c r="VSZ114" s="81"/>
      <c r="VTA114" s="81"/>
      <c r="VTB114" s="81"/>
      <c r="VTC114" s="81"/>
      <c r="VTD114" s="81"/>
      <c r="VTE114" s="81"/>
      <c r="VTF114" s="81"/>
      <c r="VTG114" s="81"/>
      <c r="VTH114" s="81"/>
      <c r="VTI114" s="81"/>
      <c r="VTJ114" s="81"/>
      <c r="VTK114" s="81"/>
      <c r="VTL114" s="81"/>
      <c r="VTM114" s="81"/>
      <c r="VTN114" s="81"/>
      <c r="VTO114" s="81"/>
      <c r="VTP114" s="81"/>
      <c r="VTQ114" s="81"/>
      <c r="VTR114" s="81"/>
      <c r="VTS114" s="81"/>
      <c r="VTT114" s="81"/>
      <c r="VTU114" s="81"/>
      <c r="VTV114" s="81"/>
      <c r="VTW114" s="81"/>
      <c r="VTX114" s="81"/>
      <c r="VTY114" s="81"/>
      <c r="VTZ114" s="81"/>
      <c r="VUA114" s="81"/>
      <c r="VUB114" s="81"/>
      <c r="VUC114" s="81"/>
      <c r="VUD114" s="81"/>
      <c r="VUE114" s="81"/>
      <c r="VUF114" s="81"/>
      <c r="VUG114" s="81"/>
      <c r="VUH114" s="81"/>
      <c r="VUI114" s="81"/>
      <c r="VUJ114" s="81"/>
      <c r="VUK114" s="81"/>
      <c r="VUL114" s="81"/>
      <c r="VUM114" s="81"/>
      <c r="VUN114" s="81"/>
      <c r="VUO114" s="81"/>
      <c r="VUP114" s="81"/>
      <c r="VUQ114" s="81"/>
      <c r="VUR114" s="81"/>
      <c r="VUS114" s="81"/>
      <c r="VUT114" s="81"/>
      <c r="VUU114" s="81"/>
      <c r="VUV114" s="81"/>
      <c r="VUW114" s="81"/>
      <c r="VUX114" s="81"/>
      <c r="VUY114" s="81"/>
      <c r="VUZ114" s="81"/>
      <c r="VVA114" s="81"/>
      <c r="VVB114" s="81"/>
      <c r="VVC114" s="81"/>
      <c r="VVD114" s="81"/>
      <c r="VVE114" s="81"/>
      <c r="VVF114" s="81"/>
      <c r="VVG114" s="81"/>
      <c r="VVH114" s="81"/>
      <c r="VVI114" s="81"/>
      <c r="VVJ114" s="81"/>
      <c r="VVK114" s="81"/>
      <c r="VVL114" s="81"/>
      <c r="VVM114" s="81"/>
      <c r="VVN114" s="81"/>
      <c r="VVO114" s="81"/>
      <c r="VVP114" s="81"/>
      <c r="VVQ114" s="81"/>
      <c r="VVR114" s="81"/>
      <c r="VVS114" s="81"/>
      <c r="VVT114" s="81"/>
      <c r="VVU114" s="81"/>
      <c r="VVV114" s="81"/>
      <c r="VVW114" s="81"/>
      <c r="VVX114" s="81"/>
      <c r="VVY114" s="81"/>
      <c r="VVZ114" s="81"/>
      <c r="VWA114" s="81"/>
      <c r="VWB114" s="81"/>
      <c r="VWC114" s="81"/>
      <c r="VWD114" s="81"/>
      <c r="VWE114" s="81"/>
      <c r="VWF114" s="81"/>
      <c r="VWG114" s="81"/>
      <c r="VWH114" s="81"/>
      <c r="VWI114" s="81"/>
      <c r="VWJ114" s="81"/>
      <c r="VWK114" s="81"/>
      <c r="VWL114" s="81"/>
      <c r="VWM114" s="81"/>
      <c r="VWN114" s="81"/>
      <c r="VWO114" s="81"/>
      <c r="VWP114" s="81"/>
      <c r="VWQ114" s="81"/>
      <c r="VWR114" s="81"/>
      <c r="VWS114" s="81"/>
      <c r="VWT114" s="81"/>
      <c r="VWU114" s="81"/>
      <c r="VWV114" s="81"/>
      <c r="VWW114" s="81"/>
      <c r="VWX114" s="81"/>
      <c r="VWY114" s="81"/>
      <c r="VWZ114" s="81"/>
      <c r="VXA114" s="81"/>
      <c r="VXB114" s="81"/>
      <c r="VXC114" s="81"/>
      <c r="VXD114" s="81"/>
      <c r="VXE114" s="81"/>
      <c r="VXF114" s="81"/>
      <c r="VXG114" s="81"/>
      <c r="VXH114" s="81"/>
      <c r="VXI114" s="81"/>
      <c r="VXJ114" s="81"/>
      <c r="VXK114" s="81"/>
      <c r="VXL114" s="81"/>
      <c r="VXM114" s="81"/>
      <c r="VXN114" s="81"/>
      <c r="VXO114" s="81"/>
      <c r="VXP114" s="81"/>
      <c r="VXQ114" s="81"/>
      <c r="VXR114" s="81"/>
      <c r="VXS114" s="81"/>
      <c r="VXT114" s="81"/>
      <c r="VXU114" s="81"/>
      <c r="VXV114" s="81"/>
      <c r="VXW114" s="81"/>
      <c r="VXX114" s="81"/>
      <c r="VXY114" s="81"/>
      <c r="VXZ114" s="81"/>
      <c r="VYA114" s="81"/>
      <c r="VYB114" s="81"/>
      <c r="VYC114" s="81"/>
      <c r="VYD114" s="81"/>
      <c r="VYE114" s="81"/>
      <c r="VYF114" s="81"/>
      <c r="VYG114" s="81"/>
      <c r="VYH114" s="81"/>
      <c r="VYI114" s="81"/>
      <c r="VYJ114" s="81"/>
      <c r="VYK114" s="81"/>
      <c r="VYL114" s="81"/>
      <c r="VYM114" s="81"/>
      <c r="VYN114" s="81"/>
      <c r="VYO114" s="81"/>
      <c r="VYP114" s="81"/>
      <c r="VYQ114" s="81"/>
      <c r="VYR114" s="81"/>
      <c r="VYS114" s="81"/>
      <c r="VYT114" s="81"/>
      <c r="VYU114" s="81"/>
      <c r="VYV114" s="81"/>
      <c r="VYW114" s="81"/>
      <c r="VYX114" s="81"/>
      <c r="VYY114" s="81"/>
      <c r="VYZ114" s="81"/>
      <c r="VZA114" s="81"/>
      <c r="VZB114" s="81"/>
      <c r="VZC114" s="81"/>
      <c r="VZD114" s="81"/>
      <c r="VZE114" s="81"/>
      <c r="VZF114" s="81"/>
      <c r="VZG114" s="81"/>
      <c r="VZH114" s="81"/>
      <c r="VZI114" s="81"/>
      <c r="VZJ114" s="81"/>
      <c r="VZK114" s="81"/>
      <c r="VZL114" s="81"/>
      <c r="VZM114" s="81"/>
      <c r="VZN114" s="81"/>
      <c r="VZO114" s="81"/>
      <c r="VZP114" s="81"/>
      <c r="VZQ114" s="81"/>
      <c r="VZR114" s="81"/>
      <c r="VZS114" s="81"/>
      <c r="VZT114" s="81"/>
      <c r="VZU114" s="81"/>
      <c r="VZV114" s="81"/>
      <c r="VZW114" s="81"/>
      <c r="VZX114" s="81"/>
      <c r="VZY114" s="81"/>
      <c r="VZZ114" s="81"/>
      <c r="WAA114" s="81"/>
      <c r="WAB114" s="81"/>
      <c r="WAC114" s="81"/>
      <c r="WAD114" s="81"/>
      <c r="WAE114" s="81"/>
      <c r="WAF114" s="81"/>
      <c r="WAG114" s="81"/>
      <c r="WAH114" s="81"/>
      <c r="WAI114" s="81"/>
      <c r="WAJ114" s="81"/>
      <c r="WAK114" s="81"/>
      <c r="WAL114" s="81"/>
      <c r="WAM114" s="81"/>
      <c r="WAN114" s="81"/>
      <c r="WAO114" s="81"/>
      <c r="WAP114" s="81"/>
      <c r="WAQ114" s="81"/>
      <c r="WAR114" s="81"/>
      <c r="WAS114" s="81"/>
      <c r="WAT114" s="81"/>
      <c r="WAU114" s="81"/>
      <c r="WAV114" s="81"/>
      <c r="WAW114" s="81"/>
      <c r="WAX114" s="81"/>
      <c r="WAY114" s="81"/>
      <c r="WAZ114" s="81"/>
      <c r="WBA114" s="81"/>
      <c r="WBB114" s="81"/>
      <c r="WBC114" s="81"/>
      <c r="WBD114" s="81"/>
      <c r="WBE114" s="81"/>
      <c r="WBF114" s="81"/>
      <c r="WBG114" s="81"/>
      <c r="WBH114" s="81"/>
      <c r="WBI114" s="81"/>
      <c r="WBJ114" s="81"/>
      <c r="WBK114" s="81"/>
      <c r="WBL114" s="81"/>
      <c r="WBM114" s="81"/>
      <c r="WBN114" s="81"/>
      <c r="WBO114" s="81"/>
      <c r="WBP114" s="81"/>
      <c r="WBQ114" s="81"/>
      <c r="WBR114" s="81"/>
      <c r="WBS114" s="81"/>
      <c r="WBT114" s="81"/>
      <c r="WBU114" s="81"/>
      <c r="WBV114" s="81"/>
      <c r="WBW114" s="81"/>
      <c r="WBX114" s="81"/>
      <c r="WBY114" s="81"/>
      <c r="WBZ114" s="81"/>
      <c r="WCA114" s="81"/>
      <c r="WCB114" s="81"/>
      <c r="WCC114" s="81"/>
      <c r="WCD114" s="81"/>
      <c r="WCE114" s="81"/>
      <c r="WCF114" s="81"/>
      <c r="WCG114" s="81"/>
      <c r="WCH114" s="81"/>
      <c r="WCI114" s="81"/>
      <c r="WCJ114" s="81"/>
      <c r="WCK114" s="81"/>
      <c r="WCL114" s="81"/>
      <c r="WCM114" s="81"/>
      <c r="WCN114" s="81"/>
      <c r="WCO114" s="81"/>
      <c r="WCP114" s="81"/>
      <c r="WCQ114" s="81"/>
      <c r="WCR114" s="81"/>
      <c r="WCS114" s="81"/>
      <c r="WCT114" s="81"/>
      <c r="WCU114" s="81"/>
      <c r="WCV114" s="81"/>
      <c r="WCW114" s="81"/>
      <c r="WCX114" s="81"/>
      <c r="WCY114" s="81"/>
      <c r="WCZ114" s="81"/>
      <c r="WDA114" s="81"/>
      <c r="WDB114" s="81"/>
      <c r="WDC114" s="81"/>
      <c r="WDD114" s="81"/>
      <c r="WDE114" s="81"/>
      <c r="WDF114" s="81"/>
      <c r="WDG114" s="81"/>
      <c r="WDH114" s="81"/>
      <c r="WDI114" s="81"/>
      <c r="WDJ114" s="81"/>
      <c r="WDK114" s="81"/>
      <c r="WDL114" s="81"/>
      <c r="WDM114" s="81"/>
      <c r="WDN114" s="81"/>
      <c r="WDO114" s="81"/>
      <c r="WDP114" s="81"/>
      <c r="WDQ114" s="81"/>
      <c r="WDR114" s="81"/>
      <c r="WDS114" s="81"/>
      <c r="WDT114" s="81"/>
      <c r="WDU114" s="81"/>
      <c r="WDV114" s="81"/>
      <c r="WDW114" s="81"/>
      <c r="WDX114" s="81"/>
      <c r="WDY114" s="81"/>
      <c r="WDZ114" s="81"/>
      <c r="WEA114" s="81"/>
      <c r="WEB114" s="81"/>
      <c r="WEC114" s="81"/>
      <c r="WED114" s="81"/>
      <c r="WEE114" s="81"/>
      <c r="WEF114" s="81"/>
      <c r="WEG114" s="81"/>
      <c r="WEH114" s="81"/>
      <c r="WEI114" s="81"/>
      <c r="WEJ114" s="81"/>
      <c r="WEK114" s="81"/>
      <c r="WEL114" s="81"/>
      <c r="WEM114" s="81"/>
      <c r="WEN114" s="81"/>
      <c r="WEO114" s="81"/>
      <c r="WEP114" s="81"/>
      <c r="WEQ114" s="81"/>
      <c r="WER114" s="81"/>
      <c r="WES114" s="81"/>
      <c r="WET114" s="81"/>
      <c r="WEU114" s="81"/>
      <c r="WEV114" s="81"/>
      <c r="WEW114" s="81"/>
      <c r="WEX114" s="81"/>
      <c r="WEY114" s="81"/>
      <c r="WEZ114" s="81"/>
      <c r="WFA114" s="81"/>
      <c r="WFB114" s="81"/>
      <c r="WFC114" s="81"/>
      <c r="WFD114" s="81"/>
      <c r="WFE114" s="81"/>
      <c r="WFF114" s="81"/>
      <c r="WFG114" s="81"/>
      <c r="WFH114" s="81"/>
      <c r="WFI114" s="81"/>
      <c r="WFJ114" s="81"/>
      <c r="WFK114" s="81"/>
      <c r="WFL114" s="81"/>
      <c r="WFM114" s="81"/>
      <c r="WFN114" s="81"/>
      <c r="WFO114" s="81"/>
      <c r="WFP114" s="81"/>
      <c r="WFQ114" s="81"/>
      <c r="WFR114" s="81"/>
      <c r="WFS114" s="81"/>
      <c r="WFT114" s="81"/>
      <c r="WFU114" s="81"/>
      <c r="WFV114" s="81"/>
      <c r="WFW114" s="81"/>
      <c r="WFX114" s="81"/>
      <c r="WFY114" s="81"/>
      <c r="WFZ114" s="81"/>
      <c r="WGA114" s="81"/>
      <c r="WGB114" s="81"/>
      <c r="WGC114" s="81"/>
      <c r="WGD114" s="81"/>
      <c r="WGE114" s="81"/>
      <c r="WGF114" s="81"/>
      <c r="WGG114" s="81"/>
      <c r="WGH114" s="81"/>
      <c r="WGI114" s="81"/>
      <c r="WGJ114" s="81"/>
      <c r="WGK114" s="81"/>
      <c r="WGL114" s="81"/>
      <c r="WGM114" s="81"/>
      <c r="WGN114" s="81"/>
      <c r="WGO114" s="81"/>
      <c r="WGP114" s="81"/>
      <c r="WGQ114" s="81"/>
      <c r="WGR114" s="81"/>
      <c r="WGS114" s="81"/>
      <c r="WGT114" s="81"/>
      <c r="WGU114" s="81"/>
      <c r="WGV114" s="81"/>
      <c r="WGW114" s="81"/>
      <c r="WGX114" s="81"/>
      <c r="WGY114" s="81"/>
      <c r="WGZ114" s="81"/>
      <c r="WHA114" s="81"/>
      <c r="WHB114" s="81"/>
      <c r="WHC114" s="81"/>
      <c r="WHD114" s="81"/>
      <c r="WHE114" s="81"/>
      <c r="WHF114" s="81"/>
      <c r="WHG114" s="81"/>
      <c r="WHH114" s="81"/>
      <c r="WHI114" s="81"/>
      <c r="WHJ114" s="81"/>
      <c r="WHK114" s="81"/>
      <c r="WHL114" s="81"/>
      <c r="WHM114" s="81"/>
      <c r="WHN114" s="81"/>
      <c r="WHO114" s="81"/>
      <c r="WHP114" s="81"/>
      <c r="WHQ114" s="81"/>
      <c r="WHR114" s="81"/>
      <c r="WHS114" s="81"/>
      <c r="WHT114" s="81"/>
      <c r="WHU114" s="81"/>
      <c r="WHV114" s="81"/>
      <c r="WHW114" s="81"/>
      <c r="WHX114" s="81"/>
      <c r="WHY114" s="81"/>
      <c r="WHZ114" s="81"/>
      <c r="WIA114" s="81"/>
      <c r="WIB114" s="81"/>
      <c r="WIC114" s="81"/>
      <c r="WID114" s="81"/>
      <c r="WIE114" s="81"/>
      <c r="WIF114" s="81"/>
      <c r="WIG114" s="81"/>
      <c r="WIH114" s="81"/>
      <c r="WII114" s="81"/>
      <c r="WIJ114" s="81"/>
      <c r="WIK114" s="81"/>
      <c r="WIL114" s="81"/>
      <c r="WIM114" s="81"/>
      <c r="WIN114" s="81"/>
      <c r="WIO114" s="81"/>
      <c r="WIP114" s="81"/>
      <c r="WIQ114" s="81"/>
      <c r="WIR114" s="81"/>
      <c r="WIS114" s="81"/>
      <c r="WIT114" s="81"/>
      <c r="WIU114" s="81"/>
      <c r="WIV114" s="81"/>
      <c r="WIW114" s="81"/>
      <c r="WIX114" s="81"/>
      <c r="WIY114" s="81"/>
      <c r="WIZ114" s="81"/>
      <c r="WJA114" s="81"/>
      <c r="WJB114" s="81"/>
      <c r="WJC114" s="81"/>
      <c r="WJD114" s="81"/>
      <c r="WJE114" s="81"/>
      <c r="WJF114" s="81"/>
      <c r="WJG114" s="81"/>
      <c r="WJH114" s="81"/>
      <c r="WJI114" s="81"/>
      <c r="WJJ114" s="81"/>
      <c r="WJK114" s="81"/>
      <c r="WJL114" s="81"/>
      <c r="WJM114" s="81"/>
      <c r="WJN114" s="81"/>
      <c r="WJO114" s="81"/>
      <c r="WJP114" s="81"/>
      <c r="WJQ114" s="81"/>
      <c r="WJR114" s="81"/>
      <c r="WJS114" s="81"/>
      <c r="WJT114" s="81"/>
      <c r="WJU114" s="81"/>
      <c r="WJV114" s="81"/>
      <c r="WJW114" s="81"/>
      <c r="WJX114" s="81"/>
      <c r="WJY114" s="81"/>
      <c r="WJZ114" s="81"/>
      <c r="WKA114" s="81"/>
      <c r="WKB114" s="81"/>
      <c r="WKC114" s="81"/>
      <c r="WKD114" s="81"/>
      <c r="WKE114" s="81"/>
      <c r="WKF114" s="81"/>
      <c r="WKG114" s="81"/>
      <c r="WKH114" s="81"/>
      <c r="WKI114" s="81"/>
      <c r="WKJ114" s="81"/>
      <c r="WKK114" s="81"/>
      <c r="WKL114" s="81"/>
      <c r="WKM114" s="81"/>
      <c r="WKN114" s="81"/>
      <c r="WKO114" s="81"/>
      <c r="WKP114" s="81"/>
      <c r="WKQ114" s="81"/>
      <c r="WKR114" s="81"/>
      <c r="WKS114" s="81"/>
      <c r="WKT114" s="81"/>
      <c r="WKU114" s="81"/>
      <c r="WKV114" s="81"/>
      <c r="WKW114" s="81"/>
      <c r="WKX114" s="81"/>
      <c r="WKY114" s="81"/>
      <c r="WKZ114" s="81"/>
      <c r="WLA114" s="81"/>
      <c r="WLB114" s="81"/>
      <c r="WLC114" s="81"/>
      <c r="WLD114" s="81"/>
      <c r="WLE114" s="81"/>
      <c r="WLF114" s="81"/>
      <c r="WLG114" s="81"/>
      <c r="WLH114" s="81"/>
      <c r="WLI114" s="81"/>
      <c r="WLJ114" s="81"/>
      <c r="WLK114" s="81"/>
      <c r="WLL114" s="81"/>
      <c r="WLM114" s="81"/>
      <c r="WLN114" s="81"/>
      <c r="WLO114" s="81"/>
      <c r="WLP114" s="81"/>
      <c r="WLQ114" s="81"/>
      <c r="WLR114" s="81"/>
      <c r="WLS114" s="81"/>
      <c r="WLT114" s="81"/>
      <c r="WLU114" s="81"/>
      <c r="WLV114" s="81"/>
      <c r="WLW114" s="81"/>
      <c r="WLX114" s="81"/>
      <c r="WLY114" s="81"/>
      <c r="WLZ114" s="81"/>
      <c r="WMA114" s="81"/>
      <c r="WMB114" s="81"/>
      <c r="WMC114" s="81"/>
      <c r="WMD114" s="81"/>
      <c r="WME114" s="81"/>
      <c r="WMF114" s="81"/>
      <c r="WMG114" s="81"/>
      <c r="WMH114" s="81"/>
      <c r="WMI114" s="81"/>
      <c r="WMJ114" s="81"/>
      <c r="WMK114" s="81"/>
      <c r="WML114" s="81"/>
      <c r="WMM114" s="81"/>
      <c r="WMN114" s="81"/>
      <c r="WMO114" s="81"/>
      <c r="WMP114" s="81"/>
      <c r="WMQ114" s="81"/>
      <c r="WMR114" s="81"/>
      <c r="WMS114" s="81"/>
      <c r="WMT114" s="81"/>
      <c r="WMU114" s="81"/>
      <c r="WMV114" s="81"/>
      <c r="WMW114" s="81"/>
      <c r="WMX114" s="81"/>
      <c r="WMY114" s="81"/>
      <c r="WMZ114" s="81"/>
      <c r="WNA114" s="81"/>
      <c r="WNB114" s="81"/>
      <c r="WNC114" s="81"/>
      <c r="WND114" s="81"/>
      <c r="WNE114" s="81"/>
      <c r="WNF114" s="81"/>
      <c r="WNG114" s="81"/>
      <c r="WNH114" s="81"/>
      <c r="WNI114" s="81"/>
      <c r="WNJ114" s="81"/>
      <c r="WNK114" s="81"/>
      <c r="WNL114" s="81"/>
      <c r="WNM114" s="81"/>
      <c r="WNN114" s="81"/>
      <c r="WNO114" s="81"/>
      <c r="WNP114" s="81"/>
      <c r="WNQ114" s="81"/>
      <c r="WNR114" s="81"/>
      <c r="WNS114" s="81"/>
      <c r="WNT114" s="81"/>
      <c r="WNU114" s="81"/>
      <c r="WNV114" s="81"/>
      <c r="WNW114" s="81"/>
      <c r="WNX114" s="81"/>
      <c r="WNY114" s="81"/>
      <c r="WNZ114" s="81"/>
      <c r="WOA114" s="81"/>
      <c r="WOB114" s="81"/>
      <c r="WOC114" s="81"/>
      <c r="WOD114" s="81"/>
      <c r="WOE114" s="81"/>
      <c r="WOF114" s="81"/>
      <c r="WOG114" s="81"/>
      <c r="WOH114" s="81"/>
      <c r="WOI114" s="81"/>
      <c r="WOJ114" s="81"/>
      <c r="WOK114" s="81"/>
      <c r="WOL114" s="81"/>
      <c r="WOM114" s="81"/>
      <c r="WON114" s="81"/>
      <c r="WOO114" s="81"/>
      <c r="WOP114" s="81"/>
      <c r="WOQ114" s="81"/>
      <c r="WOR114" s="81"/>
      <c r="WOS114" s="81"/>
      <c r="WOT114" s="81"/>
      <c r="WOU114" s="81"/>
      <c r="WOV114" s="81"/>
      <c r="WOW114" s="81"/>
      <c r="WOX114" s="81"/>
      <c r="WOY114" s="81"/>
      <c r="WOZ114" s="81"/>
      <c r="WPA114" s="81"/>
      <c r="WPB114" s="81"/>
      <c r="WPC114" s="81"/>
      <c r="WPD114" s="81"/>
      <c r="WPE114" s="81"/>
      <c r="WPF114" s="81"/>
      <c r="WPG114" s="81"/>
      <c r="WPH114" s="81"/>
      <c r="WPI114" s="81"/>
      <c r="WPJ114" s="81"/>
      <c r="WPK114" s="81"/>
      <c r="WPL114" s="81"/>
      <c r="WPM114" s="81"/>
      <c r="WPN114" s="81"/>
      <c r="WPO114" s="81"/>
      <c r="WPP114" s="81"/>
      <c r="WPQ114" s="81"/>
      <c r="WPR114" s="81"/>
      <c r="WPS114" s="81"/>
      <c r="WPT114" s="81"/>
      <c r="WPU114" s="81"/>
      <c r="WPV114" s="81"/>
      <c r="WPW114" s="81"/>
      <c r="WPX114" s="81"/>
      <c r="WPY114" s="81"/>
      <c r="WPZ114" s="81"/>
      <c r="WQA114" s="81"/>
      <c r="WQB114" s="81"/>
      <c r="WQC114" s="81"/>
      <c r="WQD114" s="81"/>
      <c r="WQE114" s="81"/>
      <c r="WQF114" s="81"/>
      <c r="WQG114" s="81"/>
      <c r="WQH114" s="81"/>
      <c r="WQI114" s="81"/>
      <c r="WQJ114" s="81"/>
      <c r="WQK114" s="81"/>
      <c r="WQL114" s="81"/>
      <c r="WQM114" s="81"/>
      <c r="WQN114" s="81"/>
      <c r="WQO114" s="81"/>
      <c r="WQP114" s="81"/>
      <c r="WQQ114" s="81"/>
      <c r="WQR114" s="81"/>
      <c r="WQS114" s="81"/>
      <c r="WQT114" s="81"/>
      <c r="WQU114" s="81"/>
      <c r="WQV114" s="81"/>
      <c r="WQW114" s="81"/>
      <c r="WQX114" s="81"/>
      <c r="WQY114" s="81"/>
      <c r="WQZ114" s="81"/>
      <c r="WRA114" s="81"/>
      <c r="WRB114" s="81"/>
      <c r="WRC114" s="81"/>
      <c r="WRD114" s="81"/>
      <c r="WRE114" s="81"/>
      <c r="WRF114" s="81"/>
      <c r="WRG114" s="81"/>
      <c r="WRH114" s="81"/>
      <c r="WRI114" s="81"/>
      <c r="WRJ114" s="81"/>
      <c r="WRK114" s="81"/>
      <c r="WRL114" s="81"/>
      <c r="WRM114" s="81"/>
      <c r="WRN114" s="81"/>
      <c r="WRO114" s="81"/>
      <c r="WRP114" s="81"/>
      <c r="WRQ114" s="81"/>
      <c r="WRR114" s="81"/>
      <c r="WRS114" s="81"/>
      <c r="WRT114" s="81"/>
      <c r="WRU114" s="81"/>
      <c r="WRV114" s="81"/>
      <c r="WRW114" s="81"/>
      <c r="WRX114" s="81"/>
      <c r="WRY114" s="81"/>
      <c r="WRZ114" s="81"/>
      <c r="WSA114" s="81"/>
      <c r="WSB114" s="81"/>
      <c r="WSC114" s="81"/>
      <c r="WSD114" s="81"/>
      <c r="WSE114" s="81"/>
      <c r="WSF114" s="81"/>
      <c r="WSG114" s="81"/>
      <c r="WSH114" s="81"/>
      <c r="WSI114" s="81"/>
      <c r="WSJ114" s="81"/>
      <c r="WSK114" s="81"/>
      <c r="WSL114" s="81"/>
      <c r="WSM114" s="81"/>
      <c r="WSN114" s="81"/>
      <c r="WSO114" s="81"/>
      <c r="WSP114" s="81"/>
      <c r="WSQ114" s="81"/>
      <c r="WSR114" s="81"/>
      <c r="WSS114" s="81"/>
      <c r="WST114" s="81"/>
      <c r="WSU114" s="81"/>
      <c r="WSV114" s="81"/>
      <c r="WSW114" s="81"/>
      <c r="WSX114" s="81"/>
      <c r="WSY114" s="81"/>
      <c r="WSZ114" s="81"/>
      <c r="WTA114" s="81"/>
      <c r="WTB114" s="81"/>
      <c r="WTC114" s="81"/>
      <c r="WTD114" s="81"/>
      <c r="WTE114" s="81"/>
      <c r="WTF114" s="81"/>
      <c r="WTG114" s="81"/>
      <c r="WTH114" s="81"/>
      <c r="WTI114" s="81"/>
      <c r="WTJ114" s="81"/>
      <c r="WTK114" s="81"/>
      <c r="WTL114" s="81"/>
      <c r="WTM114" s="81"/>
      <c r="WTN114" s="81"/>
      <c r="WTO114" s="81"/>
      <c r="WTP114" s="81"/>
      <c r="WTQ114" s="81"/>
      <c r="WTR114" s="81"/>
      <c r="WTS114" s="81"/>
      <c r="WTT114" s="81"/>
      <c r="WTU114" s="81"/>
      <c r="WTV114" s="81"/>
      <c r="WTW114" s="81"/>
      <c r="WTX114" s="81"/>
      <c r="WTY114" s="81"/>
      <c r="WTZ114" s="81"/>
      <c r="WUA114" s="81"/>
      <c r="WUB114" s="81"/>
      <c r="WUC114" s="81"/>
      <c r="WUD114" s="81"/>
      <c r="WUE114" s="81"/>
      <c r="WUF114" s="81"/>
      <c r="WUG114" s="81"/>
      <c r="WUH114" s="81"/>
      <c r="WUI114" s="81"/>
      <c r="WUJ114" s="81"/>
      <c r="WUK114" s="81"/>
      <c r="WUL114" s="81"/>
      <c r="WUM114" s="81"/>
      <c r="WUN114" s="81"/>
      <c r="WUO114" s="81"/>
      <c r="WUP114" s="81"/>
      <c r="WUQ114" s="81"/>
      <c r="WUR114" s="81"/>
      <c r="WUS114" s="81"/>
      <c r="WUT114" s="81"/>
      <c r="WUU114" s="81"/>
      <c r="WUV114" s="81"/>
      <c r="WUW114" s="81"/>
      <c r="WUX114" s="81"/>
      <c r="WUY114" s="81"/>
      <c r="WUZ114" s="81"/>
      <c r="WVA114" s="81"/>
      <c r="WVB114" s="81"/>
      <c r="WVC114" s="81"/>
      <c r="WVD114" s="81"/>
      <c r="WVE114" s="81"/>
      <c r="WVF114" s="81"/>
      <c r="WVG114" s="81"/>
      <c r="WVH114" s="81"/>
      <c r="WVI114" s="81"/>
      <c r="WVJ114" s="81"/>
      <c r="WVK114" s="81"/>
      <c r="WVL114" s="81"/>
      <c r="WVM114" s="81"/>
      <c r="WVN114" s="81"/>
      <c r="WVO114" s="81"/>
      <c r="WVP114" s="81"/>
      <c r="WVQ114" s="81"/>
      <c r="WVR114" s="81"/>
      <c r="WVS114" s="81"/>
      <c r="WVT114" s="81"/>
      <c r="WVU114" s="81"/>
      <c r="WVV114" s="81"/>
      <c r="WVW114" s="81"/>
      <c r="WVX114" s="81"/>
      <c r="WVY114" s="81"/>
      <c r="WVZ114" s="81"/>
      <c r="WWA114" s="81"/>
      <c r="WWB114" s="81"/>
      <c r="WWC114" s="81"/>
      <c r="WWD114" s="81"/>
      <c r="WWE114" s="81"/>
      <c r="WWF114" s="81"/>
      <c r="WWG114" s="81"/>
      <c r="WWH114" s="81"/>
      <c r="WWI114" s="81"/>
      <c r="WWJ114" s="81"/>
      <c r="WWK114" s="81"/>
      <c r="WWL114" s="81"/>
      <c r="WWM114" s="81"/>
      <c r="WWN114" s="81"/>
      <c r="WWO114" s="81"/>
      <c r="WWP114" s="81"/>
      <c r="WWQ114" s="81"/>
      <c r="WWR114" s="81"/>
      <c r="WWS114" s="81"/>
      <c r="WWT114" s="81"/>
      <c r="WWU114" s="81"/>
      <c r="WWV114" s="81"/>
      <c r="WWW114" s="81"/>
      <c r="WWX114" s="81"/>
      <c r="WWY114" s="81"/>
      <c r="WWZ114" s="81"/>
      <c r="WXA114" s="81"/>
      <c r="WXB114" s="81"/>
      <c r="WXC114" s="81"/>
      <c r="WXD114" s="81"/>
      <c r="WXE114" s="81"/>
      <c r="WXF114" s="81"/>
      <c r="WXG114" s="81"/>
      <c r="WXH114" s="81"/>
      <c r="WXI114" s="81"/>
      <c r="WXJ114" s="81"/>
      <c r="WXK114" s="81"/>
      <c r="WXL114" s="81"/>
      <c r="WXM114" s="81"/>
      <c r="WXN114" s="81"/>
      <c r="WXO114" s="81"/>
      <c r="WXP114" s="81"/>
      <c r="WXQ114" s="81"/>
      <c r="WXR114" s="81"/>
      <c r="WXS114" s="81"/>
      <c r="WXT114" s="81"/>
      <c r="WXU114" s="81"/>
      <c r="WXV114" s="81"/>
      <c r="WXW114" s="81"/>
      <c r="WXX114" s="81"/>
      <c r="WXY114" s="81"/>
      <c r="WXZ114" s="81"/>
      <c r="WYA114" s="81"/>
      <c r="WYB114" s="81"/>
      <c r="WYC114" s="81"/>
      <c r="WYD114" s="81"/>
      <c r="WYE114" s="81"/>
      <c r="WYF114" s="81"/>
      <c r="WYG114" s="81"/>
      <c r="WYH114" s="81"/>
      <c r="WYI114" s="81"/>
      <c r="WYJ114" s="81"/>
      <c r="WYK114" s="81"/>
      <c r="WYL114" s="81"/>
      <c r="WYM114" s="81"/>
      <c r="WYN114" s="81"/>
      <c r="WYO114" s="81"/>
      <c r="WYP114" s="81"/>
      <c r="WYQ114" s="81"/>
      <c r="WYR114" s="81"/>
      <c r="WYS114" s="81"/>
      <c r="WYT114" s="81"/>
      <c r="WYU114" s="81"/>
      <c r="WYV114" s="81"/>
      <c r="WYW114" s="81"/>
      <c r="WYX114" s="81"/>
      <c r="WYY114" s="81"/>
      <c r="WYZ114" s="81"/>
      <c r="WZA114" s="81"/>
      <c r="WZB114" s="81"/>
      <c r="WZC114" s="81"/>
      <c r="WZD114" s="81"/>
      <c r="WZE114" s="81"/>
      <c r="WZF114" s="81"/>
      <c r="WZG114" s="81"/>
      <c r="WZH114" s="81"/>
      <c r="WZI114" s="81"/>
      <c r="WZJ114" s="81"/>
      <c r="WZK114" s="81"/>
      <c r="WZL114" s="81"/>
      <c r="WZM114" s="81"/>
      <c r="WZN114" s="81"/>
      <c r="WZO114" s="81"/>
      <c r="WZP114" s="81"/>
      <c r="WZQ114" s="81"/>
      <c r="WZR114" s="81"/>
      <c r="WZS114" s="81"/>
      <c r="WZT114" s="81"/>
      <c r="WZU114" s="81"/>
      <c r="WZV114" s="81"/>
      <c r="WZW114" s="81"/>
      <c r="WZX114" s="81"/>
      <c r="WZY114" s="81"/>
      <c r="WZZ114" s="81"/>
      <c r="XAA114" s="81"/>
      <c r="XAB114" s="81"/>
      <c r="XAC114" s="81"/>
      <c r="XAD114" s="81"/>
      <c r="XAE114" s="81"/>
      <c r="XAF114" s="81"/>
      <c r="XAG114" s="81"/>
      <c r="XAH114" s="81"/>
      <c r="XAI114" s="81"/>
      <c r="XAJ114" s="81"/>
      <c r="XAK114" s="81"/>
      <c r="XAL114" s="81"/>
      <c r="XAM114" s="81"/>
      <c r="XAN114" s="81"/>
      <c r="XAO114" s="81"/>
      <c r="XAP114" s="81"/>
      <c r="XAQ114" s="81"/>
      <c r="XAR114" s="81"/>
      <c r="XAS114" s="81"/>
      <c r="XAT114" s="81"/>
      <c r="XAU114" s="81"/>
      <c r="XAV114" s="81"/>
      <c r="XAW114" s="81"/>
      <c r="XAX114" s="81"/>
      <c r="XAY114" s="81"/>
      <c r="XAZ114" s="81"/>
      <c r="XBA114" s="81"/>
      <c r="XBB114" s="81"/>
      <c r="XBC114" s="81"/>
      <c r="XBD114" s="81"/>
      <c r="XBE114" s="81"/>
      <c r="XBF114" s="81"/>
      <c r="XBG114" s="81"/>
      <c r="XBH114" s="81"/>
      <c r="XBI114" s="81"/>
      <c r="XBJ114" s="81"/>
      <c r="XBK114" s="81"/>
      <c r="XBL114" s="81"/>
      <c r="XBM114" s="81"/>
      <c r="XBN114" s="81"/>
      <c r="XBO114" s="81"/>
      <c r="XBP114" s="81"/>
      <c r="XBQ114" s="81"/>
      <c r="XBR114" s="81"/>
      <c r="XBS114" s="81"/>
      <c r="XBT114" s="81"/>
      <c r="XBU114" s="81"/>
      <c r="XBV114" s="81"/>
      <c r="XBW114" s="81"/>
      <c r="XBX114" s="81"/>
      <c r="XBY114" s="81"/>
      <c r="XBZ114" s="81"/>
      <c r="XCA114" s="81"/>
      <c r="XCB114" s="81"/>
      <c r="XCC114" s="81"/>
      <c r="XCD114" s="81"/>
      <c r="XCE114" s="81"/>
      <c r="XCF114" s="81"/>
      <c r="XCG114" s="81"/>
      <c r="XCH114" s="81"/>
      <c r="XCI114" s="81"/>
      <c r="XCJ114" s="81"/>
      <c r="XCK114" s="81"/>
      <c r="XCL114" s="81"/>
      <c r="XCM114" s="81"/>
      <c r="XCN114" s="81"/>
      <c r="XCO114" s="81"/>
      <c r="XCP114" s="81"/>
      <c r="XCQ114" s="81"/>
      <c r="XCR114" s="81"/>
      <c r="XCS114" s="81"/>
      <c r="XCT114" s="81"/>
      <c r="XCU114" s="81"/>
      <c r="XCV114" s="81"/>
      <c r="XCW114" s="81"/>
      <c r="XCX114" s="81"/>
      <c r="XCY114" s="81"/>
      <c r="XCZ114" s="81"/>
      <c r="XDA114" s="81"/>
      <c r="XDB114" s="81"/>
      <c r="XDC114" s="81"/>
      <c r="XDD114" s="81"/>
      <c r="XDE114" s="81"/>
      <c r="XDF114" s="81"/>
      <c r="XDG114" s="81"/>
      <c r="XDH114" s="81"/>
      <c r="XDI114" s="81"/>
      <c r="XDJ114" s="81"/>
      <c r="XDK114" s="81"/>
      <c r="XDL114" s="81"/>
      <c r="XDM114" s="81"/>
      <c r="XDN114" s="81"/>
      <c r="XDO114" s="81"/>
      <c r="XDP114" s="81"/>
      <c r="XDQ114" s="81"/>
      <c r="XDR114" s="81"/>
      <c r="XDS114" s="81"/>
      <c r="XDT114" s="81"/>
      <c r="XDU114" s="81"/>
      <c r="XDV114" s="81"/>
      <c r="XDW114" s="81"/>
      <c r="XDX114" s="81"/>
      <c r="XDY114" s="81"/>
      <c r="XDZ114" s="81"/>
      <c r="XEA114" s="81"/>
      <c r="XEB114" s="81"/>
      <c r="XEC114" s="81"/>
      <c r="XED114" s="81"/>
      <c r="XEE114" s="81"/>
      <c r="XEF114" s="81"/>
      <c r="XEG114" s="81"/>
      <c r="XEH114" s="81"/>
      <c r="XEI114" s="81"/>
      <c r="XEJ114" s="81"/>
      <c r="XEK114" s="81"/>
      <c r="XEL114" s="81"/>
      <c r="XEM114" s="81"/>
      <c r="XEN114" s="81"/>
      <c r="XEO114" s="81"/>
      <c r="XEP114" s="81"/>
      <c r="XEQ114" s="81"/>
      <c r="XER114" s="81"/>
      <c r="XES114" s="81"/>
      <c r="XET114" s="81"/>
      <c r="XEU114" s="81"/>
      <c r="XEV114" s="81"/>
      <c r="XEW114" s="81"/>
      <c r="XEX114" s="81"/>
      <c r="XEY114" s="81"/>
      <c r="XEZ114" s="81"/>
      <c r="XFA114" s="81"/>
      <c r="XFB114" s="81"/>
      <c r="XFC114" s="81"/>
      <c r="XFD114" s="81"/>
    </row>
    <row r="115" spans="2:16384">
      <c r="B115" s="5"/>
      <c r="C115" s="127" t="s">
        <v>147</v>
      </c>
      <c r="D115" s="21"/>
      <c r="E115" s="21"/>
      <c r="F115" s="21"/>
      <c r="G115" s="21"/>
      <c r="H115" s="21"/>
      <c r="I115" s="21"/>
      <c r="J115" s="12"/>
      <c r="K115" s="376">
        <f>M163</f>
        <v>100225467.77021997</v>
      </c>
      <c r="L115" s="377"/>
      <c r="M115" s="377"/>
      <c r="N115" s="377"/>
      <c r="O115" s="377"/>
      <c r="P115" s="377"/>
      <c r="Q115" s="377"/>
      <c r="R115" s="377"/>
      <c r="S115" s="378"/>
      <c r="T115" s="6"/>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c r="IS115" s="58"/>
      <c r="IT115" s="58"/>
      <c r="IU115" s="58"/>
      <c r="IV115" s="58"/>
      <c r="IW115" s="58"/>
      <c r="IX115" s="58"/>
      <c r="IY115" s="58"/>
      <c r="IZ115" s="58"/>
      <c r="JA115" s="58"/>
      <c r="JB115" s="58"/>
      <c r="JC115" s="58"/>
      <c r="JD115" s="58"/>
      <c r="JE115" s="58"/>
      <c r="JF115" s="58"/>
      <c r="JG115" s="58"/>
      <c r="JH115" s="58"/>
      <c r="JI115" s="58"/>
      <c r="JJ115" s="58"/>
      <c r="JK115" s="58"/>
      <c r="JL115" s="58"/>
      <c r="JM115" s="58"/>
      <c r="JN115" s="58"/>
      <c r="JO115" s="58"/>
      <c r="JP115" s="58"/>
      <c r="JQ115" s="58"/>
      <c r="JR115" s="58"/>
      <c r="JS115" s="58"/>
      <c r="JT115" s="58"/>
      <c r="JU115" s="58"/>
      <c r="JV115" s="58"/>
      <c r="JW115" s="58"/>
      <c r="JX115" s="58"/>
      <c r="JY115" s="58"/>
      <c r="JZ115" s="58"/>
      <c r="KA115" s="58"/>
      <c r="KB115" s="58"/>
      <c r="KC115" s="58"/>
      <c r="KD115" s="58"/>
      <c r="KE115" s="58"/>
      <c r="KF115" s="58"/>
      <c r="KG115" s="58"/>
      <c r="KH115" s="58"/>
      <c r="KI115" s="58"/>
      <c r="KJ115" s="58"/>
      <c r="KK115" s="58"/>
      <c r="KL115" s="58"/>
      <c r="KM115" s="58"/>
      <c r="KN115" s="58"/>
      <c r="KO115" s="58"/>
      <c r="KP115" s="58"/>
      <c r="KQ115" s="58"/>
      <c r="KR115" s="58"/>
      <c r="KS115" s="58"/>
      <c r="KT115" s="58"/>
      <c r="KU115" s="58"/>
      <c r="KV115" s="58"/>
      <c r="KW115" s="58"/>
      <c r="KX115" s="58"/>
      <c r="KY115" s="58"/>
      <c r="KZ115" s="58"/>
      <c r="LA115" s="58"/>
      <c r="LB115" s="58"/>
      <c r="LC115" s="58"/>
      <c r="LD115" s="58"/>
      <c r="LE115" s="58"/>
      <c r="LF115" s="58"/>
      <c r="LG115" s="58"/>
      <c r="LH115" s="58"/>
      <c r="LI115" s="58"/>
      <c r="LJ115" s="58"/>
      <c r="LK115" s="58"/>
      <c r="LL115" s="58"/>
      <c r="LM115" s="58"/>
      <c r="LN115" s="58"/>
      <c r="LO115" s="58"/>
      <c r="LP115" s="58"/>
      <c r="LQ115" s="58"/>
      <c r="LR115" s="58"/>
      <c r="LS115" s="58"/>
      <c r="LT115" s="58"/>
      <c r="LU115" s="58"/>
      <c r="LV115" s="58"/>
      <c r="LW115" s="58"/>
      <c r="LX115" s="58"/>
      <c r="LY115" s="58"/>
      <c r="LZ115" s="58"/>
      <c r="MA115" s="58"/>
      <c r="MB115" s="58"/>
      <c r="MC115" s="58"/>
      <c r="MD115" s="58"/>
      <c r="ME115" s="58"/>
      <c r="MF115" s="58"/>
      <c r="MG115" s="58"/>
      <c r="MH115" s="58"/>
      <c r="MI115" s="58"/>
      <c r="MJ115" s="58"/>
      <c r="MK115" s="58"/>
      <c r="ML115" s="58"/>
      <c r="MM115" s="58"/>
      <c r="MN115" s="58"/>
      <c r="MO115" s="58"/>
      <c r="MP115" s="58"/>
      <c r="MQ115" s="58"/>
      <c r="MR115" s="58"/>
      <c r="MS115" s="58"/>
      <c r="MT115" s="58"/>
      <c r="MU115" s="58"/>
      <c r="MV115" s="58"/>
      <c r="MW115" s="58"/>
      <c r="MX115" s="58"/>
      <c r="MY115" s="58"/>
      <c r="MZ115" s="58"/>
      <c r="NA115" s="58"/>
      <c r="NB115" s="58"/>
      <c r="NC115" s="58"/>
      <c r="ND115" s="58"/>
      <c r="NE115" s="58"/>
      <c r="NF115" s="58"/>
      <c r="NG115" s="58"/>
      <c r="NH115" s="58"/>
      <c r="NI115" s="58"/>
      <c r="NJ115" s="58"/>
      <c r="NK115" s="58"/>
      <c r="NL115" s="58"/>
      <c r="NM115" s="58"/>
      <c r="NN115" s="58"/>
      <c r="NO115" s="58"/>
      <c r="NP115" s="58"/>
      <c r="NQ115" s="58"/>
      <c r="NR115" s="58"/>
      <c r="NS115" s="58"/>
      <c r="NT115" s="58"/>
      <c r="NU115" s="58"/>
      <c r="NV115" s="58"/>
      <c r="NW115" s="58"/>
      <c r="NX115" s="58"/>
      <c r="NY115" s="58"/>
      <c r="NZ115" s="58"/>
      <c r="OA115" s="58"/>
      <c r="OB115" s="58"/>
      <c r="OC115" s="58"/>
      <c r="OD115" s="58"/>
      <c r="OE115" s="58"/>
      <c r="OF115" s="58"/>
      <c r="OG115" s="58"/>
      <c r="OH115" s="58"/>
      <c r="OI115" s="58"/>
      <c r="OJ115" s="58"/>
      <c r="OK115" s="58"/>
      <c r="OL115" s="58"/>
      <c r="OM115" s="58"/>
      <c r="ON115" s="58"/>
      <c r="OO115" s="58"/>
      <c r="OP115" s="58"/>
      <c r="OQ115" s="58"/>
      <c r="OR115" s="58"/>
      <c r="OS115" s="58"/>
      <c r="OT115" s="58"/>
      <c r="OU115" s="58"/>
      <c r="OV115" s="58"/>
      <c r="OW115" s="58"/>
      <c r="OX115" s="58"/>
      <c r="OY115" s="58"/>
      <c r="OZ115" s="58"/>
      <c r="PA115" s="58"/>
      <c r="PB115" s="58"/>
      <c r="PC115" s="58"/>
      <c r="PD115" s="58"/>
      <c r="PE115" s="58"/>
      <c r="PF115" s="58"/>
      <c r="PG115" s="58"/>
      <c r="PH115" s="58"/>
      <c r="PI115" s="58"/>
      <c r="PJ115" s="58"/>
      <c r="PK115" s="58"/>
      <c r="PL115" s="58"/>
      <c r="PM115" s="58"/>
      <c r="PN115" s="58"/>
      <c r="PO115" s="58"/>
      <c r="PP115" s="58"/>
      <c r="PQ115" s="58"/>
      <c r="PR115" s="58"/>
      <c r="PS115" s="58"/>
      <c r="PT115" s="58"/>
      <c r="PU115" s="58"/>
      <c r="PV115" s="58"/>
      <c r="PW115" s="58"/>
      <c r="PX115" s="58"/>
      <c r="PY115" s="58"/>
      <c r="PZ115" s="58"/>
      <c r="QA115" s="58"/>
      <c r="QB115" s="58"/>
      <c r="QC115" s="58"/>
      <c r="QD115" s="58"/>
      <c r="QE115" s="58"/>
      <c r="QF115" s="58"/>
      <c r="QG115" s="58"/>
      <c r="QH115" s="58"/>
      <c r="QI115" s="58"/>
      <c r="QJ115" s="58"/>
      <c r="QK115" s="58"/>
      <c r="QL115" s="58"/>
      <c r="QM115" s="58"/>
      <c r="QN115" s="58"/>
      <c r="QO115" s="58"/>
      <c r="QP115" s="58"/>
      <c r="QQ115" s="58"/>
      <c r="QR115" s="58"/>
      <c r="QS115" s="58"/>
      <c r="QT115" s="58"/>
      <c r="QU115" s="58"/>
      <c r="QV115" s="58"/>
      <c r="QW115" s="58"/>
      <c r="QX115" s="58"/>
      <c r="QY115" s="58"/>
      <c r="QZ115" s="58"/>
      <c r="RA115" s="58"/>
      <c r="RB115" s="58"/>
      <c r="RC115" s="58"/>
      <c r="RD115" s="58"/>
      <c r="RE115" s="58"/>
      <c r="RF115" s="58"/>
      <c r="RG115" s="58"/>
      <c r="RH115" s="58"/>
      <c r="RI115" s="58"/>
      <c r="RJ115" s="58"/>
      <c r="RK115" s="58"/>
      <c r="RL115" s="58"/>
      <c r="RM115" s="58"/>
      <c r="RN115" s="58"/>
      <c r="RO115" s="58"/>
      <c r="RP115" s="58"/>
      <c r="RQ115" s="58"/>
      <c r="RR115" s="58"/>
      <c r="RS115" s="58"/>
      <c r="RT115" s="58"/>
      <c r="RU115" s="58"/>
      <c r="RV115" s="58"/>
      <c r="RW115" s="58"/>
      <c r="RX115" s="58"/>
      <c r="RY115" s="58"/>
      <c r="RZ115" s="58"/>
      <c r="SA115" s="58"/>
      <c r="SB115" s="58"/>
      <c r="SC115" s="58"/>
      <c r="SD115" s="58"/>
      <c r="SE115" s="58"/>
      <c r="SF115" s="58"/>
      <c r="SG115" s="58"/>
      <c r="SH115" s="58"/>
      <c r="SI115" s="58"/>
      <c r="SJ115" s="58"/>
      <c r="SK115" s="58"/>
      <c r="SL115" s="58"/>
      <c r="SM115" s="58"/>
      <c r="SN115" s="58"/>
      <c r="SO115" s="58"/>
      <c r="SP115" s="58"/>
      <c r="SQ115" s="58"/>
      <c r="SR115" s="58"/>
      <c r="SS115" s="58"/>
      <c r="ST115" s="58"/>
      <c r="SU115" s="58"/>
      <c r="SV115" s="58"/>
      <c r="SW115" s="58"/>
      <c r="SX115" s="58"/>
      <c r="SY115" s="58"/>
      <c r="SZ115" s="58"/>
      <c r="TA115" s="58"/>
      <c r="TB115" s="58"/>
      <c r="TC115" s="58"/>
      <c r="TD115" s="58"/>
      <c r="TE115" s="58"/>
      <c r="TF115" s="58"/>
      <c r="TG115" s="58"/>
      <c r="TH115" s="58"/>
      <c r="TI115" s="58"/>
      <c r="TJ115" s="58"/>
      <c r="TK115" s="58"/>
      <c r="TL115" s="58"/>
      <c r="TM115" s="58"/>
      <c r="TN115" s="58"/>
      <c r="TO115" s="58"/>
      <c r="TP115" s="58"/>
      <c r="TQ115" s="58"/>
      <c r="TR115" s="58"/>
      <c r="TS115" s="58"/>
      <c r="TT115" s="58"/>
      <c r="TU115" s="58"/>
      <c r="TV115" s="58"/>
      <c r="TW115" s="58"/>
      <c r="TX115" s="58"/>
      <c r="TY115" s="58"/>
      <c r="TZ115" s="58"/>
      <c r="UA115" s="58"/>
      <c r="UB115" s="58"/>
      <c r="UC115" s="58"/>
      <c r="UD115" s="58"/>
      <c r="UE115" s="58"/>
      <c r="UF115" s="58"/>
      <c r="UG115" s="58"/>
      <c r="UH115" s="58"/>
      <c r="UI115" s="58"/>
      <c r="UJ115" s="58"/>
      <c r="UK115" s="58"/>
      <c r="UL115" s="58"/>
      <c r="UM115" s="58"/>
      <c r="UN115" s="58"/>
      <c r="UO115" s="58"/>
      <c r="UP115" s="58"/>
      <c r="UQ115" s="58"/>
      <c r="UR115" s="58"/>
      <c r="US115" s="58"/>
      <c r="UT115" s="58"/>
      <c r="UU115" s="58"/>
      <c r="UV115" s="58"/>
      <c r="UW115" s="58"/>
      <c r="UX115" s="58"/>
      <c r="UY115" s="58"/>
      <c r="UZ115" s="58"/>
      <c r="VA115" s="58"/>
      <c r="VB115" s="58"/>
      <c r="VC115" s="58"/>
      <c r="VD115" s="58"/>
      <c r="VE115" s="58"/>
      <c r="VF115" s="58"/>
      <c r="VG115" s="58"/>
      <c r="VH115" s="58"/>
      <c r="VI115" s="58"/>
      <c r="VJ115" s="58"/>
      <c r="VK115" s="58"/>
      <c r="VL115" s="58"/>
      <c r="VM115" s="58"/>
      <c r="VN115" s="58"/>
      <c r="VO115" s="58"/>
      <c r="VP115" s="58"/>
      <c r="VQ115" s="58"/>
      <c r="VR115" s="58"/>
      <c r="VS115" s="58"/>
      <c r="VT115" s="58"/>
      <c r="VU115" s="58"/>
      <c r="VV115" s="58"/>
      <c r="VW115" s="58"/>
      <c r="VX115" s="58"/>
      <c r="VY115" s="58"/>
      <c r="VZ115" s="58"/>
      <c r="WA115" s="58"/>
      <c r="WB115" s="58"/>
      <c r="WC115" s="58"/>
      <c r="WD115" s="58"/>
      <c r="WE115" s="58"/>
      <c r="WF115" s="58"/>
      <c r="WG115" s="58"/>
      <c r="WH115" s="58"/>
      <c r="WI115" s="58"/>
      <c r="WJ115" s="58"/>
      <c r="WK115" s="58"/>
      <c r="WL115" s="58"/>
      <c r="WM115" s="58"/>
      <c r="WN115" s="58"/>
      <c r="WO115" s="58"/>
      <c r="WP115" s="58"/>
      <c r="WQ115" s="58"/>
      <c r="WR115" s="58"/>
      <c r="WS115" s="58"/>
      <c r="WT115" s="58"/>
      <c r="WU115" s="58"/>
      <c r="WV115" s="58"/>
      <c r="WW115" s="58"/>
      <c r="WX115" s="58"/>
      <c r="WY115" s="58"/>
      <c r="WZ115" s="58"/>
      <c r="XA115" s="58"/>
      <c r="XB115" s="58"/>
      <c r="XC115" s="58"/>
      <c r="XD115" s="58"/>
      <c r="XE115" s="58"/>
      <c r="XF115" s="58"/>
      <c r="XG115" s="58"/>
      <c r="XH115" s="58"/>
      <c r="XI115" s="58"/>
      <c r="XJ115" s="58"/>
      <c r="XK115" s="58"/>
      <c r="XL115" s="58"/>
      <c r="XM115" s="58"/>
      <c r="XN115" s="58"/>
      <c r="XO115" s="58"/>
      <c r="XP115" s="58"/>
      <c r="XQ115" s="58"/>
      <c r="XR115" s="58"/>
      <c r="XS115" s="58"/>
      <c r="XT115" s="58"/>
      <c r="XU115" s="58"/>
      <c r="XV115" s="58"/>
      <c r="XW115" s="58"/>
      <c r="XX115" s="58"/>
      <c r="XY115" s="58"/>
      <c r="XZ115" s="58"/>
      <c r="YA115" s="58"/>
      <c r="YB115" s="58"/>
      <c r="YC115" s="58"/>
      <c r="YD115" s="58"/>
      <c r="YE115" s="58"/>
      <c r="YF115" s="58"/>
      <c r="YG115" s="58"/>
      <c r="YH115" s="58"/>
      <c r="YI115" s="58"/>
      <c r="YJ115" s="58"/>
      <c r="YK115" s="58"/>
      <c r="YL115" s="58"/>
      <c r="YM115" s="58"/>
      <c r="YN115" s="58"/>
      <c r="YO115" s="58"/>
      <c r="YP115" s="58"/>
      <c r="YQ115" s="58"/>
      <c r="YR115" s="58"/>
      <c r="YS115" s="58"/>
      <c r="YT115" s="58"/>
      <c r="YU115" s="58"/>
      <c r="YV115" s="58"/>
      <c r="YW115" s="58"/>
      <c r="YX115" s="58"/>
      <c r="YY115" s="58"/>
      <c r="YZ115" s="58"/>
      <c r="ZA115" s="58"/>
      <c r="ZB115" s="58"/>
      <c r="ZC115" s="58"/>
      <c r="ZD115" s="58"/>
      <c r="ZE115" s="58"/>
      <c r="ZF115" s="58"/>
      <c r="ZG115" s="58"/>
      <c r="ZH115" s="58"/>
      <c r="ZI115" s="58"/>
      <c r="ZJ115" s="58"/>
      <c r="ZK115" s="58"/>
      <c r="ZL115" s="58"/>
      <c r="ZM115" s="58"/>
      <c r="ZN115" s="58"/>
      <c r="ZO115" s="58"/>
      <c r="ZP115" s="58"/>
      <c r="ZQ115" s="58"/>
      <c r="ZR115" s="58"/>
      <c r="ZS115" s="58"/>
      <c r="ZT115" s="58"/>
      <c r="ZU115" s="58"/>
      <c r="ZV115" s="58"/>
      <c r="ZW115" s="58"/>
      <c r="ZX115" s="58"/>
      <c r="ZY115" s="58"/>
      <c r="ZZ115" s="58"/>
      <c r="AAA115" s="58"/>
      <c r="AAB115" s="58"/>
      <c r="AAC115" s="58"/>
      <c r="AAD115" s="58"/>
      <c r="AAE115" s="58"/>
      <c r="AAF115" s="58"/>
      <c r="AAG115" s="58"/>
      <c r="AAH115" s="58"/>
      <c r="AAI115" s="58"/>
      <c r="AAJ115" s="58"/>
      <c r="AAK115" s="58"/>
      <c r="AAL115" s="58"/>
      <c r="AAM115" s="58"/>
      <c r="AAN115" s="58"/>
      <c r="AAO115" s="58"/>
      <c r="AAP115" s="58"/>
      <c r="AAQ115" s="58"/>
      <c r="AAR115" s="58"/>
      <c r="AAS115" s="58"/>
      <c r="AAT115" s="58"/>
      <c r="AAU115" s="58"/>
      <c r="AAV115" s="58"/>
      <c r="AAW115" s="58"/>
      <c r="AAX115" s="58"/>
      <c r="AAY115" s="58"/>
      <c r="AAZ115" s="58"/>
      <c r="ABA115" s="58"/>
      <c r="ABB115" s="58"/>
      <c r="ABC115" s="58"/>
      <c r="ABD115" s="58"/>
      <c r="ABE115" s="58"/>
      <c r="ABF115" s="58"/>
      <c r="ABG115" s="58"/>
      <c r="ABH115" s="58"/>
      <c r="ABI115" s="58"/>
      <c r="ABJ115" s="58"/>
      <c r="ABK115" s="58"/>
      <c r="ABL115" s="58"/>
      <c r="ABM115" s="58"/>
      <c r="ABN115" s="58"/>
      <c r="ABO115" s="58"/>
      <c r="ABP115" s="58"/>
      <c r="ABQ115" s="58"/>
      <c r="ABR115" s="58"/>
      <c r="ABS115" s="58"/>
      <c r="ABT115" s="58"/>
      <c r="ABU115" s="58"/>
      <c r="ABV115" s="58"/>
      <c r="ABW115" s="58"/>
      <c r="ABX115" s="58"/>
      <c r="ABY115" s="58"/>
      <c r="ABZ115" s="58"/>
      <c r="ACA115" s="58"/>
      <c r="ACB115" s="58"/>
      <c r="ACC115" s="58"/>
      <c r="ACD115" s="58"/>
      <c r="ACE115" s="58"/>
      <c r="ACF115" s="58"/>
      <c r="ACG115" s="58"/>
      <c r="ACH115" s="58"/>
      <c r="ACI115" s="58"/>
      <c r="ACJ115" s="58"/>
      <c r="ACK115" s="58"/>
      <c r="ACL115" s="58"/>
      <c r="ACM115" s="58"/>
      <c r="ACN115" s="58"/>
      <c r="ACO115" s="58"/>
      <c r="ACP115" s="58"/>
      <c r="ACQ115" s="58"/>
      <c r="ACR115" s="58"/>
      <c r="ACS115" s="58"/>
      <c r="ACT115" s="58"/>
      <c r="ACU115" s="58"/>
      <c r="ACV115" s="58"/>
      <c r="ACW115" s="58"/>
      <c r="ACX115" s="58"/>
      <c r="ACY115" s="58"/>
      <c r="ACZ115" s="58"/>
      <c r="ADA115" s="58"/>
      <c r="ADB115" s="58"/>
      <c r="ADC115" s="58"/>
      <c r="ADD115" s="58"/>
      <c r="ADE115" s="58"/>
      <c r="ADF115" s="58"/>
      <c r="ADG115" s="58"/>
      <c r="ADH115" s="58"/>
      <c r="ADI115" s="58"/>
      <c r="ADJ115" s="58"/>
      <c r="ADK115" s="58"/>
      <c r="ADL115" s="58"/>
      <c r="ADM115" s="58"/>
      <c r="ADN115" s="58"/>
      <c r="ADO115" s="58"/>
      <c r="ADP115" s="58"/>
      <c r="ADQ115" s="58"/>
      <c r="ADR115" s="58"/>
      <c r="ADS115" s="58"/>
      <c r="ADT115" s="58"/>
      <c r="ADU115" s="58"/>
      <c r="ADV115" s="58"/>
      <c r="ADW115" s="58"/>
      <c r="ADX115" s="58"/>
      <c r="ADY115" s="58"/>
      <c r="ADZ115" s="58"/>
      <c r="AEA115" s="58"/>
      <c r="AEB115" s="58"/>
      <c r="AEC115" s="58"/>
      <c r="AED115" s="58"/>
      <c r="AEE115" s="58"/>
      <c r="AEF115" s="58"/>
      <c r="AEG115" s="58"/>
      <c r="AEH115" s="58"/>
      <c r="AEI115" s="58"/>
      <c r="AEJ115" s="58"/>
      <c r="AEK115" s="58"/>
      <c r="AEL115" s="58"/>
      <c r="AEM115" s="58"/>
      <c r="AEN115" s="58"/>
      <c r="AEO115" s="58"/>
      <c r="AEP115" s="58"/>
      <c r="AEQ115" s="58"/>
      <c r="AER115" s="58"/>
      <c r="AES115" s="58"/>
      <c r="AET115" s="58"/>
      <c r="AEU115" s="58"/>
      <c r="AEV115" s="58"/>
      <c r="AEW115" s="58"/>
      <c r="AEX115" s="58"/>
      <c r="AEY115" s="58"/>
      <c r="AEZ115" s="58"/>
      <c r="AFA115" s="58"/>
      <c r="AFB115" s="58"/>
      <c r="AFC115" s="58"/>
      <c r="AFD115" s="58"/>
      <c r="AFE115" s="58"/>
      <c r="AFF115" s="58"/>
      <c r="AFG115" s="58"/>
      <c r="AFH115" s="58"/>
      <c r="AFI115" s="58"/>
      <c r="AFJ115" s="58"/>
      <c r="AFK115" s="58"/>
      <c r="AFL115" s="58"/>
      <c r="AFM115" s="58"/>
      <c r="AFN115" s="58"/>
      <c r="AFO115" s="58"/>
      <c r="AFP115" s="58"/>
      <c r="AFQ115" s="58"/>
      <c r="AFR115" s="58"/>
      <c r="AFS115" s="58"/>
      <c r="AFT115" s="58"/>
      <c r="AFU115" s="58"/>
      <c r="AFV115" s="58"/>
      <c r="AFW115" s="58"/>
      <c r="AFX115" s="58"/>
      <c r="AFY115" s="58"/>
      <c r="AFZ115" s="58"/>
      <c r="AGA115" s="58"/>
      <c r="AGB115" s="58"/>
      <c r="AGC115" s="58"/>
      <c r="AGD115" s="58"/>
      <c r="AGE115" s="58"/>
      <c r="AGF115" s="58"/>
      <c r="AGG115" s="58"/>
      <c r="AGH115" s="58"/>
      <c r="AGI115" s="58"/>
      <c r="AGJ115" s="58"/>
      <c r="AGK115" s="58"/>
      <c r="AGL115" s="58"/>
      <c r="AGM115" s="58"/>
      <c r="AGN115" s="58"/>
      <c r="AGO115" s="58"/>
      <c r="AGP115" s="58"/>
      <c r="AGQ115" s="58"/>
      <c r="AGR115" s="58"/>
      <c r="AGS115" s="58"/>
      <c r="AGT115" s="58"/>
      <c r="AGU115" s="58"/>
      <c r="AGV115" s="58"/>
      <c r="AGW115" s="58"/>
      <c r="AGX115" s="58"/>
      <c r="AGY115" s="58"/>
      <c r="AGZ115" s="58"/>
      <c r="AHA115" s="58"/>
      <c r="AHB115" s="58"/>
      <c r="AHC115" s="58"/>
      <c r="AHD115" s="58"/>
      <c r="AHE115" s="58"/>
      <c r="AHF115" s="58"/>
      <c r="AHG115" s="58"/>
      <c r="AHH115" s="58"/>
      <c r="AHI115" s="58"/>
      <c r="AHJ115" s="58"/>
      <c r="AHK115" s="58"/>
      <c r="AHL115" s="58"/>
      <c r="AHM115" s="58"/>
      <c r="AHN115" s="58"/>
      <c r="AHO115" s="58"/>
      <c r="AHP115" s="58"/>
      <c r="AHQ115" s="58"/>
      <c r="AHR115" s="58"/>
      <c r="AHS115" s="58"/>
      <c r="AHT115" s="58"/>
      <c r="AHU115" s="58"/>
      <c r="AHV115" s="58"/>
      <c r="AHW115" s="58"/>
      <c r="AHX115" s="58"/>
      <c r="AHY115" s="58"/>
      <c r="AHZ115" s="58"/>
      <c r="AIA115" s="58"/>
      <c r="AIB115" s="58"/>
      <c r="AIC115" s="58"/>
      <c r="AID115" s="58"/>
      <c r="AIE115" s="58"/>
      <c r="AIF115" s="58"/>
      <c r="AIG115" s="58"/>
      <c r="AIH115" s="58"/>
      <c r="AII115" s="58"/>
      <c r="AIJ115" s="58"/>
      <c r="AIK115" s="58"/>
      <c r="AIL115" s="58"/>
      <c r="AIM115" s="58"/>
      <c r="AIN115" s="58"/>
      <c r="AIO115" s="58"/>
      <c r="AIP115" s="58"/>
      <c r="AIQ115" s="58"/>
      <c r="AIR115" s="58"/>
      <c r="AIS115" s="58"/>
      <c r="AIT115" s="58"/>
      <c r="AIU115" s="58"/>
      <c r="AIV115" s="58"/>
      <c r="AIW115" s="58"/>
      <c r="AIX115" s="58"/>
      <c r="AIY115" s="58"/>
      <c r="AIZ115" s="58"/>
      <c r="AJA115" s="58"/>
      <c r="AJB115" s="58"/>
      <c r="AJC115" s="58"/>
      <c r="AJD115" s="58"/>
      <c r="AJE115" s="58"/>
      <c r="AJF115" s="58"/>
      <c r="AJG115" s="58"/>
      <c r="AJH115" s="58"/>
      <c r="AJI115" s="58"/>
      <c r="AJJ115" s="58"/>
      <c r="AJK115" s="58"/>
      <c r="AJL115" s="58"/>
      <c r="AJM115" s="58"/>
      <c r="AJN115" s="58"/>
      <c r="AJO115" s="58"/>
      <c r="AJP115" s="58"/>
      <c r="AJQ115" s="58"/>
      <c r="AJR115" s="58"/>
      <c r="AJS115" s="58"/>
      <c r="AJT115" s="58"/>
      <c r="AJU115" s="58"/>
      <c r="AJV115" s="58"/>
      <c r="AJW115" s="58"/>
      <c r="AJX115" s="58"/>
      <c r="AJY115" s="58"/>
      <c r="AJZ115" s="58"/>
      <c r="AKA115" s="58"/>
      <c r="AKB115" s="58"/>
      <c r="AKC115" s="58"/>
      <c r="AKD115" s="58"/>
      <c r="AKE115" s="58"/>
      <c r="AKF115" s="58"/>
      <c r="AKG115" s="58"/>
      <c r="AKH115" s="58"/>
      <c r="AKI115" s="58"/>
      <c r="AKJ115" s="58"/>
      <c r="AKK115" s="58"/>
      <c r="AKL115" s="58"/>
      <c r="AKM115" s="58"/>
      <c r="AKN115" s="58"/>
      <c r="AKO115" s="58"/>
      <c r="AKP115" s="58"/>
      <c r="AKQ115" s="58"/>
      <c r="AKR115" s="58"/>
      <c r="AKS115" s="58"/>
      <c r="AKT115" s="58"/>
      <c r="AKU115" s="58"/>
      <c r="AKV115" s="58"/>
      <c r="AKW115" s="58"/>
      <c r="AKX115" s="58"/>
      <c r="AKY115" s="58"/>
      <c r="AKZ115" s="58"/>
      <c r="ALA115" s="58"/>
      <c r="ALB115" s="58"/>
      <c r="ALC115" s="58"/>
      <c r="ALD115" s="58"/>
      <c r="ALE115" s="58"/>
      <c r="ALF115" s="58"/>
      <c r="ALG115" s="58"/>
      <c r="ALH115" s="58"/>
      <c r="ALI115" s="58"/>
      <c r="ALJ115" s="58"/>
      <c r="ALK115" s="58"/>
      <c r="ALL115" s="58"/>
      <c r="ALM115" s="58"/>
      <c r="ALN115" s="58"/>
      <c r="ALO115" s="58"/>
      <c r="ALP115" s="58"/>
      <c r="ALQ115" s="58"/>
      <c r="ALR115" s="58"/>
      <c r="ALS115" s="58"/>
      <c r="ALT115" s="58"/>
      <c r="ALU115" s="58"/>
      <c r="ALV115" s="58"/>
      <c r="ALW115" s="58"/>
      <c r="ALX115" s="58"/>
      <c r="ALY115" s="58"/>
      <c r="ALZ115" s="58"/>
      <c r="AMA115" s="58"/>
      <c r="AMB115" s="58"/>
      <c r="AMC115" s="58"/>
      <c r="AMD115" s="58"/>
      <c r="AME115" s="58"/>
      <c r="AMF115" s="58"/>
      <c r="AMG115" s="58"/>
      <c r="AMH115" s="58"/>
      <c r="AMI115" s="58"/>
      <c r="AMJ115" s="58"/>
      <c r="AMK115" s="58"/>
      <c r="AML115" s="58"/>
      <c r="AMM115" s="58"/>
      <c r="AMN115" s="58"/>
      <c r="AMO115" s="58"/>
      <c r="AMP115" s="58"/>
      <c r="AMQ115" s="58"/>
      <c r="AMR115" s="58"/>
      <c r="AMS115" s="58"/>
      <c r="AMT115" s="58"/>
      <c r="AMU115" s="58"/>
      <c r="AMV115" s="58"/>
      <c r="AMW115" s="58"/>
      <c r="AMX115" s="58"/>
      <c r="AMY115" s="58"/>
      <c r="AMZ115" s="58"/>
      <c r="ANA115" s="58"/>
      <c r="ANB115" s="58"/>
      <c r="ANC115" s="58"/>
      <c r="AND115" s="58"/>
      <c r="ANE115" s="58"/>
      <c r="ANF115" s="58"/>
      <c r="ANG115" s="58"/>
      <c r="ANH115" s="58"/>
      <c r="ANI115" s="58"/>
      <c r="ANJ115" s="58"/>
      <c r="ANK115" s="58"/>
      <c r="ANL115" s="58"/>
      <c r="ANM115" s="58"/>
      <c r="ANN115" s="58"/>
      <c r="ANO115" s="58"/>
      <c r="ANP115" s="58"/>
      <c r="ANQ115" s="58"/>
      <c r="ANR115" s="58"/>
      <c r="ANS115" s="58"/>
      <c r="ANT115" s="58"/>
      <c r="ANU115" s="58"/>
      <c r="ANV115" s="58"/>
      <c r="ANW115" s="58"/>
      <c r="ANX115" s="58"/>
      <c r="ANY115" s="58"/>
      <c r="ANZ115" s="58"/>
      <c r="AOA115" s="58"/>
      <c r="AOB115" s="58"/>
      <c r="AOC115" s="58"/>
      <c r="AOD115" s="58"/>
      <c r="AOE115" s="58"/>
      <c r="AOF115" s="58"/>
      <c r="AOG115" s="58"/>
      <c r="AOH115" s="58"/>
      <c r="AOI115" s="58"/>
      <c r="AOJ115" s="58"/>
      <c r="AOK115" s="58"/>
      <c r="AOL115" s="58"/>
      <c r="AOM115" s="58"/>
      <c r="AON115" s="58"/>
      <c r="AOO115" s="58"/>
      <c r="AOP115" s="58"/>
      <c r="AOQ115" s="58"/>
      <c r="AOR115" s="58"/>
      <c r="AOS115" s="58"/>
      <c r="AOT115" s="58"/>
      <c r="AOU115" s="58"/>
      <c r="AOV115" s="58"/>
      <c r="AOW115" s="58"/>
      <c r="AOX115" s="58"/>
      <c r="AOY115" s="58"/>
      <c r="AOZ115" s="58"/>
      <c r="APA115" s="58"/>
      <c r="APB115" s="58"/>
      <c r="APC115" s="58"/>
      <c r="APD115" s="58"/>
      <c r="APE115" s="58"/>
      <c r="APF115" s="58"/>
      <c r="APG115" s="58"/>
      <c r="APH115" s="58"/>
      <c r="API115" s="58"/>
      <c r="APJ115" s="58"/>
      <c r="APK115" s="58"/>
      <c r="APL115" s="58"/>
      <c r="APM115" s="58"/>
      <c r="APN115" s="58"/>
      <c r="APO115" s="58"/>
      <c r="APP115" s="58"/>
      <c r="APQ115" s="58"/>
      <c r="APR115" s="58"/>
      <c r="APS115" s="58"/>
      <c r="APT115" s="58"/>
      <c r="APU115" s="58"/>
      <c r="APV115" s="58"/>
      <c r="APW115" s="58"/>
      <c r="APX115" s="58"/>
      <c r="APY115" s="58"/>
      <c r="APZ115" s="58"/>
      <c r="AQA115" s="58"/>
      <c r="AQB115" s="58"/>
      <c r="AQC115" s="58"/>
      <c r="AQD115" s="58"/>
      <c r="AQE115" s="58"/>
      <c r="AQF115" s="58"/>
      <c r="AQG115" s="58"/>
      <c r="AQH115" s="58"/>
      <c r="AQI115" s="58"/>
      <c r="AQJ115" s="58"/>
      <c r="AQK115" s="58"/>
      <c r="AQL115" s="58"/>
      <c r="AQM115" s="58"/>
      <c r="AQN115" s="58"/>
      <c r="AQO115" s="58"/>
      <c r="AQP115" s="58"/>
      <c r="AQQ115" s="58"/>
      <c r="AQR115" s="58"/>
      <c r="AQS115" s="58"/>
      <c r="AQT115" s="58"/>
      <c r="AQU115" s="58"/>
      <c r="AQV115" s="58"/>
      <c r="AQW115" s="58"/>
      <c r="AQX115" s="58"/>
      <c r="AQY115" s="58"/>
      <c r="AQZ115" s="58"/>
      <c r="ARA115" s="58"/>
      <c r="ARB115" s="58"/>
      <c r="ARC115" s="58"/>
      <c r="ARD115" s="58"/>
      <c r="ARE115" s="58"/>
      <c r="ARF115" s="58"/>
      <c r="ARG115" s="58"/>
      <c r="ARH115" s="58"/>
      <c r="ARI115" s="58"/>
      <c r="ARJ115" s="58"/>
      <c r="ARK115" s="58"/>
      <c r="ARL115" s="58"/>
      <c r="ARM115" s="58"/>
      <c r="ARN115" s="58"/>
      <c r="ARO115" s="58"/>
      <c r="ARP115" s="58"/>
      <c r="ARQ115" s="58"/>
      <c r="ARR115" s="58"/>
      <c r="ARS115" s="58"/>
      <c r="ART115" s="58"/>
      <c r="ARU115" s="58"/>
      <c r="ARV115" s="58"/>
      <c r="ARW115" s="58"/>
      <c r="ARX115" s="58"/>
      <c r="ARY115" s="58"/>
      <c r="ARZ115" s="58"/>
      <c r="ASA115" s="58"/>
      <c r="ASB115" s="58"/>
      <c r="ASC115" s="58"/>
      <c r="ASD115" s="58"/>
      <c r="ASE115" s="58"/>
      <c r="ASF115" s="58"/>
      <c r="ASG115" s="58"/>
      <c r="ASH115" s="58"/>
      <c r="ASI115" s="58"/>
      <c r="ASJ115" s="58"/>
      <c r="ASK115" s="58"/>
      <c r="ASL115" s="58"/>
      <c r="ASM115" s="58"/>
      <c r="ASN115" s="58"/>
      <c r="ASO115" s="58"/>
      <c r="ASP115" s="58"/>
      <c r="ASQ115" s="58"/>
      <c r="ASR115" s="58"/>
      <c r="ASS115" s="58"/>
      <c r="AST115" s="58"/>
      <c r="ASU115" s="58"/>
      <c r="ASV115" s="58"/>
      <c r="ASW115" s="58"/>
      <c r="ASX115" s="58"/>
      <c r="ASY115" s="58"/>
      <c r="ASZ115" s="58"/>
      <c r="ATA115" s="58"/>
      <c r="ATB115" s="58"/>
      <c r="ATC115" s="58"/>
      <c r="ATD115" s="58"/>
      <c r="ATE115" s="58"/>
      <c r="ATF115" s="58"/>
      <c r="ATG115" s="58"/>
      <c r="ATH115" s="58"/>
      <c r="ATI115" s="58"/>
      <c r="ATJ115" s="58"/>
      <c r="ATK115" s="58"/>
      <c r="ATL115" s="58"/>
      <c r="ATM115" s="58"/>
      <c r="ATN115" s="58"/>
      <c r="ATO115" s="58"/>
      <c r="ATP115" s="58"/>
      <c r="ATQ115" s="58"/>
      <c r="ATR115" s="58"/>
      <c r="ATS115" s="58"/>
      <c r="ATT115" s="58"/>
      <c r="ATU115" s="58"/>
      <c r="ATV115" s="58"/>
      <c r="ATW115" s="58"/>
      <c r="ATX115" s="58"/>
      <c r="ATY115" s="58"/>
      <c r="ATZ115" s="58"/>
      <c r="AUA115" s="58"/>
      <c r="AUB115" s="58"/>
      <c r="AUC115" s="58"/>
      <c r="AUD115" s="58"/>
      <c r="AUE115" s="58"/>
      <c r="AUF115" s="58"/>
      <c r="AUG115" s="58"/>
      <c r="AUH115" s="58"/>
      <c r="AUI115" s="58"/>
      <c r="AUJ115" s="58"/>
      <c r="AUK115" s="58"/>
      <c r="AUL115" s="58"/>
      <c r="AUM115" s="58"/>
      <c r="AUN115" s="58"/>
      <c r="AUO115" s="58"/>
      <c r="AUP115" s="58"/>
      <c r="AUQ115" s="58"/>
      <c r="AUR115" s="58"/>
      <c r="AUS115" s="58"/>
      <c r="AUT115" s="58"/>
      <c r="AUU115" s="58"/>
      <c r="AUV115" s="58"/>
      <c r="AUW115" s="58"/>
      <c r="AUX115" s="58"/>
      <c r="AUY115" s="58"/>
      <c r="AUZ115" s="58"/>
      <c r="AVA115" s="58"/>
      <c r="AVB115" s="58"/>
      <c r="AVC115" s="58"/>
      <c r="AVD115" s="58"/>
      <c r="AVE115" s="58"/>
      <c r="AVF115" s="58"/>
      <c r="AVG115" s="58"/>
      <c r="AVH115" s="58"/>
      <c r="AVI115" s="58"/>
      <c r="AVJ115" s="58"/>
      <c r="AVK115" s="58"/>
      <c r="AVL115" s="58"/>
      <c r="AVM115" s="58"/>
      <c r="AVN115" s="58"/>
      <c r="AVO115" s="58"/>
      <c r="AVP115" s="58"/>
      <c r="AVQ115" s="58"/>
      <c r="AVR115" s="58"/>
      <c r="AVS115" s="58"/>
      <c r="AVT115" s="58"/>
      <c r="AVU115" s="58"/>
      <c r="AVV115" s="58"/>
      <c r="AVW115" s="58"/>
      <c r="AVX115" s="58"/>
      <c r="AVY115" s="58"/>
      <c r="AVZ115" s="58"/>
      <c r="AWA115" s="58"/>
      <c r="AWB115" s="58"/>
      <c r="AWC115" s="58"/>
      <c r="AWD115" s="58"/>
      <c r="AWE115" s="58"/>
      <c r="AWF115" s="58"/>
      <c r="AWG115" s="58"/>
      <c r="AWH115" s="58"/>
      <c r="AWI115" s="58"/>
      <c r="AWJ115" s="58"/>
      <c r="AWK115" s="58"/>
      <c r="AWL115" s="58"/>
      <c r="AWM115" s="58"/>
      <c r="AWN115" s="58"/>
      <c r="AWO115" s="58"/>
      <c r="AWP115" s="58"/>
      <c r="AWQ115" s="58"/>
      <c r="AWR115" s="58"/>
      <c r="AWS115" s="58"/>
      <c r="AWT115" s="58"/>
      <c r="AWU115" s="58"/>
      <c r="AWV115" s="58"/>
      <c r="AWW115" s="58"/>
      <c r="AWX115" s="58"/>
      <c r="AWY115" s="58"/>
      <c r="AWZ115" s="58"/>
      <c r="AXA115" s="58"/>
      <c r="AXB115" s="58"/>
      <c r="AXC115" s="58"/>
      <c r="AXD115" s="58"/>
      <c r="AXE115" s="58"/>
      <c r="AXF115" s="58"/>
      <c r="AXG115" s="58"/>
      <c r="AXH115" s="58"/>
      <c r="AXI115" s="58"/>
      <c r="AXJ115" s="58"/>
      <c r="AXK115" s="58"/>
      <c r="AXL115" s="58"/>
      <c r="AXM115" s="58"/>
      <c r="AXN115" s="58"/>
      <c r="AXO115" s="58"/>
      <c r="AXP115" s="58"/>
      <c r="AXQ115" s="58"/>
      <c r="AXR115" s="58"/>
      <c r="AXS115" s="58"/>
      <c r="AXT115" s="58"/>
      <c r="AXU115" s="58"/>
      <c r="AXV115" s="58"/>
      <c r="AXW115" s="58"/>
      <c r="AXX115" s="58"/>
      <c r="AXY115" s="58"/>
      <c r="AXZ115" s="58"/>
      <c r="AYA115" s="58"/>
      <c r="AYB115" s="58"/>
      <c r="AYC115" s="58"/>
      <c r="AYD115" s="58"/>
      <c r="AYE115" s="58"/>
      <c r="AYF115" s="58"/>
      <c r="AYG115" s="58"/>
      <c r="AYH115" s="58"/>
      <c r="AYI115" s="58"/>
      <c r="AYJ115" s="58"/>
      <c r="AYK115" s="58"/>
      <c r="AYL115" s="58"/>
      <c r="AYM115" s="58"/>
      <c r="AYN115" s="58"/>
      <c r="AYO115" s="58"/>
      <c r="AYP115" s="58"/>
      <c r="AYQ115" s="58"/>
      <c r="AYR115" s="58"/>
      <c r="AYS115" s="58"/>
      <c r="AYT115" s="58"/>
      <c r="AYU115" s="58"/>
      <c r="AYV115" s="58"/>
      <c r="AYW115" s="58"/>
      <c r="AYX115" s="58"/>
      <c r="AYY115" s="58"/>
      <c r="AYZ115" s="58"/>
      <c r="AZA115" s="58"/>
      <c r="AZB115" s="58"/>
      <c r="AZC115" s="58"/>
      <c r="AZD115" s="58"/>
      <c r="AZE115" s="58"/>
      <c r="AZF115" s="58"/>
      <c r="AZG115" s="58"/>
      <c r="AZH115" s="58"/>
      <c r="AZI115" s="58"/>
      <c r="AZJ115" s="58"/>
      <c r="AZK115" s="58"/>
      <c r="AZL115" s="58"/>
      <c r="AZM115" s="58"/>
      <c r="AZN115" s="58"/>
      <c r="AZO115" s="58"/>
      <c r="AZP115" s="58"/>
      <c r="AZQ115" s="58"/>
      <c r="AZR115" s="58"/>
      <c r="AZS115" s="58"/>
      <c r="AZT115" s="58"/>
      <c r="AZU115" s="58"/>
      <c r="AZV115" s="58"/>
      <c r="AZW115" s="58"/>
      <c r="AZX115" s="58"/>
      <c r="AZY115" s="58"/>
      <c r="AZZ115" s="58"/>
      <c r="BAA115" s="58"/>
      <c r="BAB115" s="58"/>
      <c r="BAC115" s="58"/>
      <c r="BAD115" s="58"/>
      <c r="BAE115" s="58"/>
      <c r="BAF115" s="58"/>
      <c r="BAG115" s="58"/>
      <c r="BAH115" s="58"/>
      <c r="BAI115" s="58"/>
      <c r="BAJ115" s="58"/>
      <c r="BAK115" s="58"/>
      <c r="BAL115" s="58"/>
      <c r="BAM115" s="58"/>
      <c r="BAN115" s="58"/>
      <c r="BAO115" s="58"/>
      <c r="BAP115" s="58"/>
      <c r="BAQ115" s="58"/>
      <c r="BAR115" s="58"/>
      <c r="BAS115" s="58"/>
      <c r="BAT115" s="58"/>
      <c r="BAU115" s="58"/>
      <c r="BAV115" s="58"/>
      <c r="BAW115" s="58"/>
      <c r="BAX115" s="58"/>
      <c r="BAY115" s="58"/>
      <c r="BAZ115" s="58"/>
      <c r="BBA115" s="58"/>
      <c r="BBB115" s="58"/>
      <c r="BBC115" s="58"/>
      <c r="BBD115" s="58"/>
      <c r="BBE115" s="58"/>
      <c r="BBF115" s="58"/>
      <c r="BBG115" s="58"/>
      <c r="BBH115" s="58"/>
      <c r="BBI115" s="58"/>
      <c r="BBJ115" s="58"/>
      <c r="BBK115" s="58"/>
      <c r="BBL115" s="58"/>
      <c r="BBM115" s="58"/>
      <c r="BBN115" s="58"/>
      <c r="BBO115" s="58"/>
      <c r="BBP115" s="58"/>
      <c r="BBQ115" s="58"/>
      <c r="BBR115" s="58"/>
      <c r="BBS115" s="58"/>
      <c r="BBT115" s="58"/>
      <c r="BBU115" s="58"/>
      <c r="BBV115" s="58"/>
      <c r="BBW115" s="58"/>
      <c r="BBX115" s="58"/>
      <c r="BBY115" s="58"/>
      <c r="BBZ115" s="58"/>
      <c r="BCA115" s="58"/>
      <c r="BCB115" s="58"/>
      <c r="BCC115" s="58"/>
      <c r="BCD115" s="58"/>
      <c r="BCE115" s="58"/>
      <c r="BCF115" s="58"/>
      <c r="BCG115" s="58"/>
      <c r="BCH115" s="58"/>
      <c r="BCI115" s="58"/>
      <c r="BCJ115" s="58"/>
      <c r="BCK115" s="58"/>
      <c r="BCL115" s="58"/>
      <c r="BCM115" s="58"/>
      <c r="BCN115" s="58"/>
      <c r="BCO115" s="58"/>
      <c r="BCP115" s="58"/>
      <c r="BCQ115" s="58"/>
      <c r="BCR115" s="58"/>
      <c r="BCS115" s="58"/>
      <c r="BCT115" s="58"/>
      <c r="BCU115" s="58"/>
      <c r="BCV115" s="58"/>
      <c r="BCW115" s="58"/>
      <c r="BCX115" s="58"/>
      <c r="BCY115" s="58"/>
      <c r="BCZ115" s="58"/>
      <c r="BDA115" s="58"/>
      <c r="BDB115" s="58"/>
      <c r="BDC115" s="58"/>
      <c r="BDD115" s="58"/>
      <c r="BDE115" s="58"/>
      <c r="BDF115" s="58"/>
      <c r="BDG115" s="58"/>
      <c r="BDH115" s="58"/>
      <c r="BDI115" s="58"/>
      <c r="BDJ115" s="58"/>
      <c r="BDK115" s="58"/>
      <c r="BDL115" s="58"/>
      <c r="BDM115" s="58"/>
      <c r="BDN115" s="58"/>
      <c r="BDO115" s="58"/>
      <c r="BDP115" s="58"/>
      <c r="BDQ115" s="58"/>
      <c r="BDR115" s="58"/>
      <c r="BDS115" s="58"/>
      <c r="BDT115" s="58"/>
      <c r="BDU115" s="58"/>
      <c r="BDV115" s="58"/>
      <c r="BDW115" s="58"/>
      <c r="BDX115" s="58"/>
      <c r="BDY115" s="58"/>
      <c r="BDZ115" s="58"/>
      <c r="BEA115" s="58"/>
      <c r="BEB115" s="58"/>
      <c r="BEC115" s="58"/>
      <c r="BED115" s="58"/>
      <c r="BEE115" s="58"/>
      <c r="BEF115" s="58"/>
      <c r="BEG115" s="58"/>
      <c r="BEH115" s="58"/>
      <c r="BEI115" s="58"/>
      <c r="BEJ115" s="58"/>
      <c r="BEK115" s="58"/>
      <c r="BEL115" s="58"/>
      <c r="BEM115" s="58"/>
      <c r="BEN115" s="58"/>
      <c r="BEO115" s="58"/>
      <c r="BEP115" s="58"/>
      <c r="BEQ115" s="58"/>
      <c r="BER115" s="58"/>
      <c r="BES115" s="58"/>
      <c r="BET115" s="58"/>
      <c r="BEU115" s="58"/>
      <c r="BEV115" s="58"/>
      <c r="BEW115" s="58"/>
      <c r="BEX115" s="58"/>
      <c r="BEY115" s="58"/>
      <c r="BEZ115" s="58"/>
      <c r="BFA115" s="58"/>
      <c r="BFB115" s="58"/>
      <c r="BFC115" s="58"/>
      <c r="BFD115" s="58"/>
      <c r="BFE115" s="58"/>
      <c r="BFF115" s="58"/>
      <c r="BFG115" s="58"/>
      <c r="BFH115" s="58"/>
      <c r="BFI115" s="58"/>
      <c r="BFJ115" s="58"/>
      <c r="BFK115" s="58"/>
      <c r="BFL115" s="58"/>
      <c r="BFM115" s="58"/>
      <c r="BFN115" s="58"/>
      <c r="BFO115" s="58"/>
      <c r="BFP115" s="58"/>
      <c r="BFQ115" s="58"/>
      <c r="BFR115" s="58"/>
      <c r="BFS115" s="58"/>
      <c r="BFT115" s="58"/>
      <c r="BFU115" s="58"/>
      <c r="BFV115" s="58"/>
      <c r="BFW115" s="58"/>
      <c r="BFX115" s="58"/>
      <c r="BFY115" s="58"/>
      <c r="BFZ115" s="58"/>
      <c r="BGA115" s="58"/>
      <c r="BGB115" s="58"/>
      <c r="BGC115" s="58"/>
      <c r="BGD115" s="58"/>
      <c r="BGE115" s="58"/>
      <c r="BGF115" s="58"/>
      <c r="BGG115" s="58"/>
      <c r="BGH115" s="58"/>
      <c r="BGI115" s="58"/>
      <c r="BGJ115" s="58"/>
      <c r="BGK115" s="58"/>
      <c r="BGL115" s="58"/>
      <c r="BGM115" s="58"/>
      <c r="BGN115" s="58"/>
      <c r="BGO115" s="58"/>
      <c r="BGP115" s="58"/>
      <c r="BGQ115" s="58"/>
      <c r="BGR115" s="58"/>
      <c r="BGS115" s="58"/>
      <c r="BGT115" s="58"/>
      <c r="BGU115" s="58"/>
      <c r="BGV115" s="58"/>
      <c r="BGW115" s="58"/>
      <c r="BGX115" s="58"/>
      <c r="BGY115" s="58"/>
      <c r="BGZ115" s="58"/>
      <c r="BHA115" s="58"/>
      <c r="BHB115" s="58"/>
      <c r="BHC115" s="58"/>
      <c r="BHD115" s="58"/>
      <c r="BHE115" s="58"/>
      <c r="BHF115" s="58"/>
      <c r="BHG115" s="58"/>
      <c r="BHH115" s="58"/>
      <c r="BHI115" s="58"/>
      <c r="BHJ115" s="58"/>
      <c r="BHK115" s="58"/>
      <c r="BHL115" s="58"/>
      <c r="BHM115" s="58"/>
      <c r="BHN115" s="58"/>
      <c r="BHO115" s="58"/>
      <c r="BHP115" s="58"/>
      <c r="BHQ115" s="58"/>
      <c r="BHR115" s="58"/>
      <c r="BHS115" s="58"/>
      <c r="BHT115" s="58"/>
      <c r="BHU115" s="58"/>
      <c r="BHV115" s="58"/>
      <c r="BHW115" s="58"/>
      <c r="BHX115" s="58"/>
      <c r="BHY115" s="58"/>
      <c r="BHZ115" s="58"/>
      <c r="BIA115" s="58"/>
      <c r="BIB115" s="58"/>
      <c r="BIC115" s="58"/>
      <c r="BID115" s="58"/>
      <c r="BIE115" s="58"/>
      <c r="BIF115" s="58"/>
      <c r="BIG115" s="58"/>
      <c r="BIH115" s="58"/>
      <c r="BII115" s="58"/>
      <c r="BIJ115" s="58"/>
      <c r="BIK115" s="58"/>
      <c r="BIL115" s="58"/>
      <c r="BIM115" s="58"/>
      <c r="BIN115" s="58"/>
      <c r="BIO115" s="58"/>
      <c r="BIP115" s="58"/>
      <c r="BIQ115" s="58"/>
      <c r="BIR115" s="58"/>
      <c r="BIS115" s="58"/>
      <c r="BIT115" s="58"/>
      <c r="BIU115" s="58"/>
      <c r="BIV115" s="58"/>
      <c r="BIW115" s="58"/>
      <c r="BIX115" s="58"/>
      <c r="BIY115" s="58"/>
      <c r="BIZ115" s="58"/>
      <c r="BJA115" s="58"/>
      <c r="BJB115" s="58"/>
      <c r="BJC115" s="58"/>
      <c r="BJD115" s="58"/>
      <c r="BJE115" s="58"/>
      <c r="BJF115" s="58"/>
      <c r="BJG115" s="58"/>
      <c r="BJH115" s="58"/>
      <c r="BJI115" s="58"/>
      <c r="BJJ115" s="58"/>
      <c r="BJK115" s="58"/>
      <c r="BJL115" s="58"/>
      <c r="BJM115" s="58"/>
      <c r="BJN115" s="58"/>
      <c r="BJO115" s="58"/>
      <c r="BJP115" s="58"/>
      <c r="BJQ115" s="58"/>
      <c r="BJR115" s="58"/>
      <c r="BJS115" s="58"/>
      <c r="BJT115" s="58"/>
      <c r="BJU115" s="58"/>
      <c r="BJV115" s="58"/>
      <c r="BJW115" s="58"/>
      <c r="BJX115" s="58"/>
      <c r="BJY115" s="58"/>
      <c r="BJZ115" s="58"/>
      <c r="BKA115" s="58"/>
      <c r="BKB115" s="58"/>
      <c r="BKC115" s="58"/>
      <c r="BKD115" s="58"/>
      <c r="BKE115" s="58"/>
      <c r="BKF115" s="58"/>
      <c r="BKG115" s="58"/>
      <c r="BKH115" s="58"/>
      <c r="BKI115" s="58"/>
      <c r="BKJ115" s="58"/>
      <c r="BKK115" s="58"/>
      <c r="BKL115" s="58"/>
      <c r="BKM115" s="58"/>
      <c r="BKN115" s="58"/>
      <c r="BKO115" s="58"/>
      <c r="BKP115" s="58"/>
      <c r="BKQ115" s="58"/>
      <c r="BKR115" s="58"/>
      <c r="BKS115" s="58"/>
      <c r="BKT115" s="58"/>
      <c r="BKU115" s="58"/>
      <c r="BKV115" s="58"/>
      <c r="BKW115" s="58"/>
      <c r="BKX115" s="58"/>
      <c r="BKY115" s="58"/>
      <c r="BKZ115" s="58"/>
      <c r="BLA115" s="58"/>
      <c r="BLB115" s="58"/>
      <c r="BLC115" s="58"/>
      <c r="BLD115" s="58"/>
      <c r="BLE115" s="58"/>
      <c r="BLF115" s="58"/>
      <c r="BLG115" s="58"/>
      <c r="BLH115" s="58"/>
      <c r="BLI115" s="58"/>
      <c r="BLJ115" s="58"/>
      <c r="BLK115" s="58"/>
      <c r="BLL115" s="58"/>
      <c r="BLM115" s="58"/>
      <c r="BLN115" s="58"/>
      <c r="BLO115" s="58"/>
      <c r="BLP115" s="58"/>
      <c r="BLQ115" s="58"/>
      <c r="BLR115" s="58"/>
      <c r="BLS115" s="58"/>
      <c r="BLT115" s="58"/>
      <c r="BLU115" s="58"/>
      <c r="BLV115" s="58"/>
      <c r="BLW115" s="58"/>
      <c r="BLX115" s="58"/>
      <c r="BLY115" s="58"/>
      <c r="BLZ115" s="58"/>
      <c r="BMA115" s="58"/>
      <c r="BMB115" s="58"/>
      <c r="BMC115" s="58"/>
      <c r="BMD115" s="58"/>
      <c r="BME115" s="58"/>
      <c r="BMF115" s="58"/>
      <c r="BMG115" s="58"/>
      <c r="BMH115" s="58"/>
      <c r="BMI115" s="58"/>
      <c r="BMJ115" s="58"/>
      <c r="BMK115" s="58"/>
      <c r="BML115" s="58"/>
      <c r="BMM115" s="58"/>
      <c r="BMN115" s="58"/>
      <c r="BMO115" s="58"/>
      <c r="BMP115" s="58"/>
      <c r="BMQ115" s="58"/>
      <c r="BMR115" s="58"/>
      <c r="BMS115" s="58"/>
      <c r="BMT115" s="58"/>
      <c r="BMU115" s="58"/>
      <c r="BMV115" s="58"/>
      <c r="BMW115" s="58"/>
      <c r="BMX115" s="58"/>
      <c r="BMY115" s="58"/>
      <c r="BMZ115" s="58"/>
      <c r="BNA115" s="58"/>
      <c r="BNB115" s="58"/>
      <c r="BNC115" s="58"/>
      <c r="BND115" s="58"/>
      <c r="BNE115" s="58"/>
      <c r="BNF115" s="58"/>
      <c r="BNG115" s="58"/>
      <c r="BNH115" s="58"/>
      <c r="BNI115" s="58"/>
      <c r="BNJ115" s="58"/>
      <c r="BNK115" s="58"/>
      <c r="BNL115" s="58"/>
      <c r="BNM115" s="58"/>
      <c r="BNN115" s="58"/>
      <c r="BNO115" s="58"/>
      <c r="BNP115" s="58"/>
      <c r="BNQ115" s="58"/>
      <c r="BNR115" s="58"/>
      <c r="BNS115" s="58"/>
      <c r="BNT115" s="58"/>
      <c r="BNU115" s="58"/>
      <c r="BNV115" s="58"/>
      <c r="BNW115" s="58"/>
      <c r="BNX115" s="58"/>
      <c r="BNY115" s="58"/>
      <c r="BNZ115" s="58"/>
      <c r="BOA115" s="58"/>
      <c r="BOB115" s="58"/>
      <c r="BOC115" s="58"/>
      <c r="BOD115" s="58"/>
      <c r="BOE115" s="58"/>
      <c r="BOF115" s="58"/>
      <c r="BOG115" s="58"/>
      <c r="BOH115" s="58"/>
      <c r="BOI115" s="58"/>
      <c r="BOJ115" s="58"/>
      <c r="BOK115" s="58"/>
      <c r="BOL115" s="58"/>
      <c r="BOM115" s="58"/>
      <c r="BON115" s="58"/>
      <c r="BOO115" s="58"/>
      <c r="BOP115" s="58"/>
      <c r="BOQ115" s="58"/>
      <c r="BOR115" s="58"/>
      <c r="BOS115" s="58"/>
      <c r="BOT115" s="58"/>
      <c r="BOU115" s="58"/>
      <c r="BOV115" s="58"/>
      <c r="BOW115" s="58"/>
      <c r="BOX115" s="58"/>
      <c r="BOY115" s="58"/>
      <c r="BOZ115" s="58"/>
      <c r="BPA115" s="58"/>
      <c r="BPB115" s="58"/>
      <c r="BPC115" s="58"/>
      <c r="BPD115" s="58"/>
      <c r="BPE115" s="58"/>
      <c r="BPF115" s="58"/>
      <c r="BPG115" s="58"/>
      <c r="BPH115" s="58"/>
      <c r="BPI115" s="58"/>
      <c r="BPJ115" s="58"/>
      <c r="BPK115" s="58"/>
      <c r="BPL115" s="58"/>
      <c r="BPM115" s="58"/>
      <c r="BPN115" s="58"/>
      <c r="BPO115" s="58"/>
      <c r="BPP115" s="58"/>
      <c r="BPQ115" s="58"/>
      <c r="BPR115" s="58"/>
      <c r="BPS115" s="58"/>
      <c r="BPT115" s="58"/>
      <c r="BPU115" s="58"/>
      <c r="BPV115" s="58"/>
      <c r="BPW115" s="58"/>
      <c r="BPX115" s="58"/>
      <c r="BPY115" s="58"/>
      <c r="BPZ115" s="58"/>
      <c r="BQA115" s="58"/>
      <c r="BQB115" s="58"/>
      <c r="BQC115" s="58"/>
      <c r="BQD115" s="58"/>
      <c r="BQE115" s="58"/>
      <c r="BQF115" s="58"/>
      <c r="BQG115" s="58"/>
      <c r="BQH115" s="58"/>
      <c r="BQI115" s="58"/>
      <c r="BQJ115" s="58"/>
      <c r="BQK115" s="58"/>
      <c r="BQL115" s="58"/>
      <c r="BQM115" s="58"/>
      <c r="BQN115" s="58"/>
      <c r="BQO115" s="58"/>
      <c r="BQP115" s="58"/>
      <c r="BQQ115" s="58"/>
      <c r="BQR115" s="58"/>
      <c r="BQS115" s="58"/>
      <c r="BQT115" s="58"/>
      <c r="BQU115" s="58"/>
      <c r="BQV115" s="58"/>
      <c r="BQW115" s="58"/>
      <c r="BQX115" s="58"/>
      <c r="BQY115" s="58"/>
      <c r="BQZ115" s="58"/>
      <c r="BRA115" s="58"/>
      <c r="BRB115" s="58"/>
      <c r="BRC115" s="58"/>
      <c r="BRD115" s="58"/>
      <c r="BRE115" s="58"/>
      <c r="BRF115" s="58"/>
      <c r="BRG115" s="58"/>
      <c r="BRH115" s="58"/>
      <c r="BRI115" s="58"/>
      <c r="BRJ115" s="58"/>
      <c r="BRK115" s="58"/>
      <c r="BRL115" s="58"/>
      <c r="BRM115" s="58"/>
      <c r="BRN115" s="58"/>
      <c r="BRO115" s="58"/>
      <c r="BRP115" s="58"/>
      <c r="BRQ115" s="58"/>
      <c r="BRR115" s="58"/>
      <c r="BRS115" s="58"/>
      <c r="BRT115" s="58"/>
      <c r="BRU115" s="58"/>
      <c r="BRV115" s="58"/>
      <c r="BRW115" s="58"/>
      <c r="BRX115" s="58"/>
      <c r="BRY115" s="58"/>
      <c r="BRZ115" s="58"/>
      <c r="BSA115" s="58"/>
      <c r="BSB115" s="58"/>
      <c r="BSC115" s="58"/>
      <c r="BSD115" s="58"/>
      <c r="BSE115" s="58"/>
      <c r="BSF115" s="58"/>
      <c r="BSG115" s="58"/>
      <c r="BSH115" s="58"/>
      <c r="BSI115" s="58"/>
      <c r="BSJ115" s="58"/>
      <c r="BSK115" s="58"/>
      <c r="BSL115" s="58"/>
      <c r="BSM115" s="58"/>
      <c r="BSN115" s="58"/>
      <c r="BSO115" s="58"/>
      <c r="BSP115" s="58"/>
      <c r="BSQ115" s="58"/>
      <c r="BSR115" s="58"/>
      <c r="BSS115" s="58"/>
      <c r="BST115" s="58"/>
      <c r="BSU115" s="58"/>
      <c r="BSV115" s="58"/>
      <c r="BSW115" s="58"/>
      <c r="BSX115" s="58"/>
      <c r="BSY115" s="58"/>
      <c r="BSZ115" s="58"/>
      <c r="BTA115" s="58"/>
      <c r="BTB115" s="58"/>
      <c r="BTC115" s="58"/>
      <c r="BTD115" s="58"/>
      <c r="BTE115" s="58"/>
      <c r="BTF115" s="58"/>
      <c r="BTG115" s="58"/>
      <c r="BTH115" s="58"/>
      <c r="BTI115" s="58"/>
      <c r="BTJ115" s="58"/>
      <c r="BTK115" s="58"/>
      <c r="BTL115" s="58"/>
      <c r="BTM115" s="58"/>
      <c r="BTN115" s="58"/>
      <c r="BTO115" s="58"/>
      <c r="BTP115" s="58"/>
      <c r="BTQ115" s="58"/>
      <c r="BTR115" s="58"/>
      <c r="BTS115" s="58"/>
      <c r="BTT115" s="58"/>
      <c r="BTU115" s="58"/>
      <c r="BTV115" s="58"/>
      <c r="BTW115" s="58"/>
      <c r="BTX115" s="58"/>
      <c r="BTY115" s="58"/>
      <c r="BTZ115" s="58"/>
      <c r="BUA115" s="58"/>
      <c r="BUB115" s="58"/>
      <c r="BUC115" s="58"/>
      <c r="BUD115" s="58"/>
      <c r="BUE115" s="58"/>
      <c r="BUF115" s="58"/>
      <c r="BUG115" s="58"/>
      <c r="BUH115" s="58"/>
      <c r="BUI115" s="58"/>
      <c r="BUJ115" s="58"/>
      <c r="BUK115" s="58"/>
      <c r="BUL115" s="58"/>
      <c r="BUM115" s="58"/>
      <c r="BUN115" s="58"/>
      <c r="BUO115" s="58"/>
      <c r="BUP115" s="58"/>
      <c r="BUQ115" s="58"/>
      <c r="BUR115" s="58"/>
      <c r="BUS115" s="58"/>
      <c r="BUT115" s="58"/>
      <c r="BUU115" s="58"/>
      <c r="BUV115" s="58"/>
      <c r="BUW115" s="58"/>
      <c r="BUX115" s="58"/>
      <c r="BUY115" s="58"/>
      <c r="BUZ115" s="58"/>
      <c r="BVA115" s="58"/>
      <c r="BVB115" s="58"/>
      <c r="BVC115" s="58"/>
      <c r="BVD115" s="58"/>
      <c r="BVE115" s="58"/>
      <c r="BVF115" s="58"/>
      <c r="BVG115" s="58"/>
      <c r="BVH115" s="58"/>
      <c r="BVI115" s="58"/>
      <c r="BVJ115" s="58"/>
      <c r="BVK115" s="58"/>
      <c r="BVL115" s="58"/>
      <c r="BVM115" s="58"/>
      <c r="BVN115" s="58"/>
      <c r="BVO115" s="58"/>
      <c r="BVP115" s="58"/>
      <c r="BVQ115" s="58"/>
      <c r="BVR115" s="58"/>
      <c r="BVS115" s="58"/>
      <c r="BVT115" s="58"/>
      <c r="BVU115" s="58"/>
      <c r="BVV115" s="58"/>
      <c r="BVW115" s="58"/>
      <c r="BVX115" s="58"/>
      <c r="BVY115" s="58"/>
      <c r="BVZ115" s="58"/>
      <c r="BWA115" s="58"/>
      <c r="BWB115" s="58"/>
      <c r="BWC115" s="58"/>
      <c r="BWD115" s="58"/>
      <c r="BWE115" s="58"/>
      <c r="BWF115" s="58"/>
      <c r="BWG115" s="58"/>
      <c r="BWH115" s="58"/>
      <c r="BWI115" s="58"/>
      <c r="BWJ115" s="58"/>
      <c r="BWK115" s="58"/>
      <c r="BWL115" s="58"/>
      <c r="BWM115" s="58"/>
      <c r="BWN115" s="58"/>
      <c r="BWO115" s="58"/>
      <c r="BWP115" s="58"/>
      <c r="BWQ115" s="58"/>
      <c r="BWR115" s="58"/>
      <c r="BWS115" s="58"/>
      <c r="BWT115" s="58"/>
      <c r="BWU115" s="58"/>
      <c r="BWV115" s="58"/>
      <c r="BWW115" s="58"/>
      <c r="BWX115" s="58"/>
      <c r="BWY115" s="58"/>
      <c r="BWZ115" s="58"/>
      <c r="BXA115" s="58"/>
      <c r="BXB115" s="58"/>
      <c r="BXC115" s="58"/>
      <c r="BXD115" s="58"/>
      <c r="BXE115" s="58"/>
      <c r="BXF115" s="58"/>
      <c r="BXG115" s="58"/>
      <c r="BXH115" s="58"/>
      <c r="BXI115" s="58"/>
      <c r="BXJ115" s="58"/>
      <c r="BXK115" s="58"/>
      <c r="BXL115" s="58"/>
      <c r="BXM115" s="58"/>
      <c r="BXN115" s="58"/>
      <c r="BXO115" s="58"/>
      <c r="BXP115" s="58"/>
      <c r="BXQ115" s="58"/>
      <c r="BXR115" s="58"/>
      <c r="BXS115" s="58"/>
      <c r="BXT115" s="58"/>
      <c r="BXU115" s="58"/>
      <c r="BXV115" s="58"/>
      <c r="BXW115" s="58"/>
      <c r="BXX115" s="58"/>
      <c r="BXY115" s="58"/>
      <c r="BXZ115" s="58"/>
      <c r="BYA115" s="58"/>
      <c r="BYB115" s="58"/>
      <c r="BYC115" s="58"/>
      <c r="BYD115" s="58"/>
      <c r="BYE115" s="58"/>
      <c r="BYF115" s="58"/>
      <c r="BYG115" s="58"/>
      <c r="BYH115" s="58"/>
      <c r="BYI115" s="58"/>
      <c r="BYJ115" s="58"/>
      <c r="BYK115" s="58"/>
      <c r="BYL115" s="58"/>
      <c r="BYM115" s="58"/>
      <c r="BYN115" s="58"/>
      <c r="BYO115" s="58"/>
      <c r="BYP115" s="58"/>
      <c r="BYQ115" s="58"/>
      <c r="BYR115" s="58"/>
      <c r="BYS115" s="58"/>
      <c r="BYT115" s="58"/>
      <c r="BYU115" s="58"/>
      <c r="BYV115" s="58"/>
      <c r="BYW115" s="58"/>
      <c r="BYX115" s="58"/>
      <c r="BYY115" s="58"/>
      <c r="BYZ115" s="58"/>
      <c r="BZA115" s="58"/>
      <c r="BZB115" s="58"/>
      <c r="BZC115" s="58"/>
      <c r="BZD115" s="58"/>
      <c r="BZE115" s="58"/>
      <c r="BZF115" s="58"/>
      <c r="BZG115" s="58"/>
      <c r="BZH115" s="58"/>
      <c r="BZI115" s="58"/>
      <c r="BZJ115" s="58"/>
      <c r="BZK115" s="58"/>
      <c r="BZL115" s="58"/>
      <c r="BZM115" s="58"/>
      <c r="BZN115" s="58"/>
      <c r="BZO115" s="58"/>
      <c r="BZP115" s="58"/>
      <c r="BZQ115" s="58"/>
      <c r="BZR115" s="58"/>
      <c r="BZS115" s="58"/>
      <c r="BZT115" s="58"/>
      <c r="BZU115" s="58"/>
      <c r="BZV115" s="58"/>
      <c r="BZW115" s="58"/>
      <c r="BZX115" s="58"/>
      <c r="BZY115" s="58"/>
      <c r="BZZ115" s="58"/>
      <c r="CAA115" s="58"/>
      <c r="CAB115" s="58"/>
      <c r="CAC115" s="58"/>
      <c r="CAD115" s="58"/>
      <c r="CAE115" s="58"/>
      <c r="CAF115" s="58"/>
      <c r="CAG115" s="58"/>
      <c r="CAH115" s="58"/>
      <c r="CAI115" s="58"/>
      <c r="CAJ115" s="58"/>
      <c r="CAK115" s="58"/>
      <c r="CAL115" s="58"/>
      <c r="CAM115" s="58"/>
      <c r="CAN115" s="58"/>
      <c r="CAO115" s="58"/>
      <c r="CAP115" s="58"/>
      <c r="CAQ115" s="58"/>
      <c r="CAR115" s="58"/>
      <c r="CAS115" s="58"/>
      <c r="CAT115" s="58"/>
      <c r="CAU115" s="58"/>
      <c r="CAV115" s="58"/>
      <c r="CAW115" s="58"/>
      <c r="CAX115" s="58"/>
      <c r="CAY115" s="58"/>
      <c r="CAZ115" s="58"/>
      <c r="CBA115" s="58"/>
      <c r="CBB115" s="58"/>
      <c r="CBC115" s="58"/>
      <c r="CBD115" s="58"/>
      <c r="CBE115" s="58"/>
      <c r="CBF115" s="58"/>
      <c r="CBG115" s="58"/>
      <c r="CBH115" s="58"/>
      <c r="CBI115" s="58"/>
      <c r="CBJ115" s="58"/>
      <c r="CBK115" s="58"/>
      <c r="CBL115" s="58"/>
      <c r="CBM115" s="58"/>
      <c r="CBN115" s="58"/>
      <c r="CBO115" s="58"/>
      <c r="CBP115" s="58"/>
      <c r="CBQ115" s="58"/>
      <c r="CBR115" s="58"/>
      <c r="CBS115" s="58"/>
      <c r="CBT115" s="58"/>
      <c r="CBU115" s="58"/>
      <c r="CBV115" s="58"/>
      <c r="CBW115" s="58"/>
      <c r="CBX115" s="58"/>
      <c r="CBY115" s="58"/>
      <c r="CBZ115" s="58"/>
      <c r="CCA115" s="58"/>
      <c r="CCB115" s="58"/>
      <c r="CCC115" s="58"/>
      <c r="CCD115" s="58"/>
      <c r="CCE115" s="58"/>
      <c r="CCF115" s="58"/>
      <c r="CCG115" s="58"/>
      <c r="CCH115" s="58"/>
      <c r="CCI115" s="58"/>
      <c r="CCJ115" s="58"/>
      <c r="CCK115" s="58"/>
      <c r="CCL115" s="58"/>
      <c r="CCM115" s="58"/>
      <c r="CCN115" s="58"/>
      <c r="CCO115" s="58"/>
      <c r="CCP115" s="58"/>
      <c r="CCQ115" s="58"/>
      <c r="CCR115" s="58"/>
      <c r="CCS115" s="58"/>
      <c r="CCT115" s="58"/>
      <c r="CCU115" s="58"/>
      <c r="CCV115" s="58"/>
      <c r="CCW115" s="58"/>
      <c r="CCX115" s="58"/>
      <c r="CCY115" s="58"/>
      <c r="CCZ115" s="58"/>
      <c r="CDA115" s="58"/>
      <c r="CDB115" s="58"/>
      <c r="CDC115" s="58"/>
      <c r="CDD115" s="58"/>
      <c r="CDE115" s="58"/>
      <c r="CDF115" s="58"/>
      <c r="CDG115" s="58"/>
      <c r="CDH115" s="58"/>
      <c r="CDI115" s="58"/>
      <c r="CDJ115" s="58"/>
      <c r="CDK115" s="58"/>
      <c r="CDL115" s="58"/>
      <c r="CDM115" s="58"/>
      <c r="CDN115" s="58"/>
      <c r="CDO115" s="58"/>
      <c r="CDP115" s="58"/>
      <c r="CDQ115" s="58"/>
      <c r="CDR115" s="58"/>
      <c r="CDS115" s="58"/>
      <c r="CDT115" s="58"/>
      <c r="CDU115" s="58"/>
      <c r="CDV115" s="58"/>
      <c r="CDW115" s="58"/>
      <c r="CDX115" s="58"/>
      <c r="CDY115" s="58"/>
      <c r="CDZ115" s="58"/>
      <c r="CEA115" s="58"/>
      <c r="CEB115" s="58"/>
      <c r="CEC115" s="58"/>
      <c r="CED115" s="58"/>
      <c r="CEE115" s="58"/>
      <c r="CEF115" s="58"/>
      <c r="CEG115" s="58"/>
      <c r="CEH115" s="58"/>
      <c r="CEI115" s="58"/>
      <c r="CEJ115" s="58"/>
      <c r="CEK115" s="58"/>
      <c r="CEL115" s="58"/>
      <c r="CEM115" s="58"/>
      <c r="CEN115" s="58"/>
      <c r="CEO115" s="58"/>
      <c r="CEP115" s="58"/>
      <c r="CEQ115" s="58"/>
      <c r="CER115" s="58"/>
      <c r="CES115" s="58"/>
      <c r="CET115" s="58"/>
      <c r="CEU115" s="58"/>
      <c r="CEV115" s="58"/>
      <c r="CEW115" s="58"/>
      <c r="CEX115" s="58"/>
      <c r="CEY115" s="58"/>
      <c r="CEZ115" s="58"/>
      <c r="CFA115" s="58"/>
      <c r="CFB115" s="58"/>
      <c r="CFC115" s="58"/>
      <c r="CFD115" s="58"/>
      <c r="CFE115" s="58"/>
      <c r="CFF115" s="58"/>
      <c r="CFG115" s="58"/>
      <c r="CFH115" s="58"/>
      <c r="CFI115" s="58"/>
      <c r="CFJ115" s="58"/>
      <c r="CFK115" s="58"/>
      <c r="CFL115" s="58"/>
      <c r="CFM115" s="58"/>
      <c r="CFN115" s="58"/>
      <c r="CFO115" s="58"/>
      <c r="CFP115" s="58"/>
      <c r="CFQ115" s="58"/>
      <c r="CFR115" s="58"/>
      <c r="CFS115" s="58"/>
      <c r="CFT115" s="58"/>
      <c r="CFU115" s="58"/>
      <c r="CFV115" s="58"/>
      <c r="CFW115" s="58"/>
      <c r="CFX115" s="58"/>
      <c r="CFY115" s="58"/>
      <c r="CFZ115" s="58"/>
      <c r="CGA115" s="58"/>
      <c r="CGB115" s="58"/>
      <c r="CGC115" s="58"/>
      <c r="CGD115" s="58"/>
      <c r="CGE115" s="58"/>
      <c r="CGF115" s="58"/>
      <c r="CGG115" s="58"/>
      <c r="CGH115" s="58"/>
      <c r="CGI115" s="58"/>
      <c r="CGJ115" s="58"/>
      <c r="CGK115" s="58"/>
      <c r="CGL115" s="58"/>
      <c r="CGM115" s="58"/>
      <c r="CGN115" s="58"/>
      <c r="CGO115" s="58"/>
      <c r="CGP115" s="58"/>
      <c r="CGQ115" s="58"/>
      <c r="CGR115" s="58"/>
      <c r="CGS115" s="58"/>
      <c r="CGT115" s="58"/>
      <c r="CGU115" s="58"/>
      <c r="CGV115" s="58"/>
      <c r="CGW115" s="58"/>
      <c r="CGX115" s="58"/>
      <c r="CGY115" s="58"/>
      <c r="CGZ115" s="58"/>
      <c r="CHA115" s="58"/>
      <c r="CHB115" s="58"/>
      <c r="CHC115" s="58"/>
      <c r="CHD115" s="58"/>
      <c r="CHE115" s="58"/>
      <c r="CHF115" s="58"/>
      <c r="CHG115" s="58"/>
      <c r="CHH115" s="58"/>
      <c r="CHI115" s="58"/>
      <c r="CHJ115" s="58"/>
      <c r="CHK115" s="58"/>
      <c r="CHL115" s="58"/>
      <c r="CHM115" s="58"/>
      <c r="CHN115" s="58"/>
      <c r="CHO115" s="58"/>
      <c r="CHP115" s="58"/>
      <c r="CHQ115" s="58"/>
      <c r="CHR115" s="58"/>
      <c r="CHS115" s="58"/>
      <c r="CHT115" s="58"/>
      <c r="CHU115" s="58"/>
      <c r="CHV115" s="58"/>
      <c r="CHW115" s="58"/>
      <c r="CHX115" s="58"/>
      <c r="CHY115" s="58"/>
      <c r="CHZ115" s="58"/>
      <c r="CIA115" s="58"/>
      <c r="CIB115" s="58"/>
      <c r="CIC115" s="58"/>
      <c r="CID115" s="58"/>
      <c r="CIE115" s="58"/>
      <c r="CIF115" s="58"/>
      <c r="CIG115" s="58"/>
      <c r="CIH115" s="58"/>
      <c r="CII115" s="58"/>
      <c r="CIJ115" s="58"/>
      <c r="CIK115" s="58"/>
      <c r="CIL115" s="58"/>
      <c r="CIM115" s="58"/>
      <c r="CIN115" s="58"/>
      <c r="CIO115" s="58"/>
      <c r="CIP115" s="58"/>
      <c r="CIQ115" s="58"/>
      <c r="CIR115" s="58"/>
      <c r="CIS115" s="58"/>
      <c r="CIT115" s="58"/>
      <c r="CIU115" s="58"/>
      <c r="CIV115" s="58"/>
      <c r="CIW115" s="58"/>
      <c r="CIX115" s="58"/>
      <c r="CIY115" s="58"/>
      <c r="CIZ115" s="58"/>
      <c r="CJA115" s="58"/>
      <c r="CJB115" s="58"/>
      <c r="CJC115" s="58"/>
      <c r="CJD115" s="58"/>
      <c r="CJE115" s="58"/>
      <c r="CJF115" s="58"/>
      <c r="CJG115" s="58"/>
      <c r="CJH115" s="58"/>
      <c r="CJI115" s="58"/>
      <c r="CJJ115" s="58"/>
      <c r="CJK115" s="58"/>
      <c r="CJL115" s="58"/>
      <c r="CJM115" s="58"/>
      <c r="CJN115" s="58"/>
      <c r="CJO115" s="58"/>
      <c r="CJP115" s="58"/>
      <c r="CJQ115" s="58"/>
      <c r="CJR115" s="58"/>
      <c r="CJS115" s="58"/>
      <c r="CJT115" s="58"/>
      <c r="CJU115" s="58"/>
      <c r="CJV115" s="58"/>
      <c r="CJW115" s="58"/>
      <c r="CJX115" s="58"/>
      <c r="CJY115" s="58"/>
      <c r="CJZ115" s="58"/>
      <c r="CKA115" s="58"/>
      <c r="CKB115" s="58"/>
      <c r="CKC115" s="58"/>
      <c r="CKD115" s="58"/>
      <c r="CKE115" s="58"/>
      <c r="CKF115" s="58"/>
      <c r="CKG115" s="58"/>
      <c r="CKH115" s="58"/>
      <c r="CKI115" s="58"/>
      <c r="CKJ115" s="58"/>
      <c r="CKK115" s="58"/>
      <c r="CKL115" s="58"/>
      <c r="CKM115" s="58"/>
      <c r="CKN115" s="58"/>
      <c r="CKO115" s="58"/>
      <c r="CKP115" s="58"/>
      <c r="CKQ115" s="58"/>
      <c r="CKR115" s="58"/>
      <c r="CKS115" s="58"/>
      <c r="CKT115" s="58"/>
      <c r="CKU115" s="58"/>
      <c r="CKV115" s="58"/>
      <c r="CKW115" s="58"/>
      <c r="CKX115" s="58"/>
      <c r="CKY115" s="58"/>
      <c r="CKZ115" s="58"/>
      <c r="CLA115" s="58"/>
      <c r="CLB115" s="58"/>
      <c r="CLC115" s="58"/>
      <c r="CLD115" s="58"/>
      <c r="CLE115" s="58"/>
      <c r="CLF115" s="58"/>
      <c r="CLG115" s="58"/>
      <c r="CLH115" s="58"/>
      <c r="CLI115" s="58"/>
      <c r="CLJ115" s="58"/>
      <c r="CLK115" s="58"/>
      <c r="CLL115" s="58"/>
      <c r="CLM115" s="58"/>
      <c r="CLN115" s="58"/>
      <c r="CLO115" s="58"/>
      <c r="CLP115" s="58"/>
      <c r="CLQ115" s="58"/>
      <c r="CLR115" s="58"/>
      <c r="CLS115" s="58"/>
      <c r="CLT115" s="58"/>
      <c r="CLU115" s="58"/>
      <c r="CLV115" s="58"/>
      <c r="CLW115" s="58"/>
      <c r="CLX115" s="58"/>
      <c r="CLY115" s="58"/>
      <c r="CLZ115" s="58"/>
      <c r="CMA115" s="58"/>
      <c r="CMB115" s="58"/>
      <c r="CMC115" s="58"/>
      <c r="CMD115" s="58"/>
      <c r="CME115" s="58"/>
      <c r="CMF115" s="58"/>
      <c r="CMG115" s="58"/>
      <c r="CMH115" s="58"/>
      <c r="CMI115" s="58"/>
      <c r="CMJ115" s="58"/>
      <c r="CMK115" s="58"/>
      <c r="CML115" s="58"/>
      <c r="CMM115" s="58"/>
      <c r="CMN115" s="58"/>
      <c r="CMO115" s="58"/>
      <c r="CMP115" s="58"/>
      <c r="CMQ115" s="58"/>
      <c r="CMR115" s="58"/>
      <c r="CMS115" s="58"/>
      <c r="CMT115" s="58"/>
      <c r="CMU115" s="58"/>
      <c r="CMV115" s="58"/>
      <c r="CMW115" s="58"/>
      <c r="CMX115" s="58"/>
      <c r="CMY115" s="58"/>
      <c r="CMZ115" s="58"/>
      <c r="CNA115" s="58"/>
      <c r="CNB115" s="58"/>
      <c r="CNC115" s="58"/>
      <c r="CND115" s="58"/>
      <c r="CNE115" s="58"/>
      <c r="CNF115" s="58"/>
      <c r="CNG115" s="58"/>
      <c r="CNH115" s="58"/>
      <c r="CNI115" s="58"/>
      <c r="CNJ115" s="58"/>
      <c r="CNK115" s="58"/>
      <c r="CNL115" s="58"/>
      <c r="CNM115" s="58"/>
      <c r="CNN115" s="58"/>
      <c r="CNO115" s="58"/>
      <c r="CNP115" s="58"/>
      <c r="CNQ115" s="58"/>
      <c r="CNR115" s="58"/>
      <c r="CNS115" s="58"/>
      <c r="CNT115" s="58"/>
      <c r="CNU115" s="58"/>
      <c r="CNV115" s="58"/>
      <c r="CNW115" s="58"/>
      <c r="CNX115" s="58"/>
      <c r="CNY115" s="58"/>
      <c r="CNZ115" s="58"/>
      <c r="COA115" s="58"/>
      <c r="COB115" s="58"/>
      <c r="COC115" s="58"/>
      <c r="COD115" s="58"/>
      <c r="COE115" s="58"/>
      <c r="COF115" s="58"/>
      <c r="COG115" s="58"/>
      <c r="COH115" s="58"/>
      <c r="COI115" s="58"/>
      <c r="COJ115" s="58"/>
      <c r="COK115" s="58"/>
      <c r="COL115" s="58"/>
      <c r="COM115" s="58"/>
      <c r="CON115" s="58"/>
      <c r="COO115" s="58"/>
      <c r="COP115" s="58"/>
      <c r="COQ115" s="58"/>
      <c r="COR115" s="58"/>
      <c r="COS115" s="58"/>
      <c r="COT115" s="58"/>
      <c r="COU115" s="58"/>
      <c r="COV115" s="58"/>
      <c r="COW115" s="58"/>
      <c r="COX115" s="58"/>
      <c r="COY115" s="58"/>
      <c r="COZ115" s="58"/>
      <c r="CPA115" s="58"/>
      <c r="CPB115" s="58"/>
      <c r="CPC115" s="58"/>
      <c r="CPD115" s="58"/>
      <c r="CPE115" s="58"/>
      <c r="CPF115" s="58"/>
      <c r="CPG115" s="58"/>
      <c r="CPH115" s="58"/>
      <c r="CPI115" s="58"/>
      <c r="CPJ115" s="58"/>
      <c r="CPK115" s="58"/>
      <c r="CPL115" s="58"/>
      <c r="CPM115" s="58"/>
      <c r="CPN115" s="58"/>
      <c r="CPO115" s="58"/>
      <c r="CPP115" s="58"/>
      <c r="CPQ115" s="58"/>
      <c r="CPR115" s="58"/>
      <c r="CPS115" s="58"/>
      <c r="CPT115" s="58"/>
      <c r="CPU115" s="58"/>
      <c r="CPV115" s="58"/>
      <c r="CPW115" s="58"/>
      <c r="CPX115" s="58"/>
      <c r="CPY115" s="58"/>
      <c r="CPZ115" s="58"/>
      <c r="CQA115" s="58"/>
      <c r="CQB115" s="58"/>
      <c r="CQC115" s="58"/>
      <c r="CQD115" s="58"/>
      <c r="CQE115" s="58"/>
      <c r="CQF115" s="58"/>
      <c r="CQG115" s="58"/>
      <c r="CQH115" s="58"/>
      <c r="CQI115" s="58"/>
      <c r="CQJ115" s="58"/>
      <c r="CQK115" s="58"/>
      <c r="CQL115" s="58"/>
      <c r="CQM115" s="58"/>
      <c r="CQN115" s="58"/>
      <c r="CQO115" s="58"/>
      <c r="CQP115" s="58"/>
      <c r="CQQ115" s="58"/>
      <c r="CQR115" s="58"/>
      <c r="CQS115" s="58"/>
      <c r="CQT115" s="58"/>
      <c r="CQU115" s="58"/>
      <c r="CQV115" s="58"/>
      <c r="CQW115" s="58"/>
      <c r="CQX115" s="58"/>
      <c r="CQY115" s="58"/>
      <c r="CQZ115" s="58"/>
      <c r="CRA115" s="58"/>
      <c r="CRB115" s="58"/>
      <c r="CRC115" s="58"/>
      <c r="CRD115" s="58"/>
      <c r="CRE115" s="58"/>
      <c r="CRF115" s="58"/>
      <c r="CRG115" s="58"/>
      <c r="CRH115" s="58"/>
      <c r="CRI115" s="58"/>
      <c r="CRJ115" s="58"/>
      <c r="CRK115" s="58"/>
      <c r="CRL115" s="58"/>
      <c r="CRM115" s="58"/>
      <c r="CRN115" s="58"/>
      <c r="CRO115" s="58"/>
      <c r="CRP115" s="58"/>
      <c r="CRQ115" s="58"/>
      <c r="CRR115" s="58"/>
      <c r="CRS115" s="58"/>
      <c r="CRT115" s="58"/>
      <c r="CRU115" s="58"/>
      <c r="CRV115" s="58"/>
      <c r="CRW115" s="58"/>
      <c r="CRX115" s="58"/>
      <c r="CRY115" s="58"/>
      <c r="CRZ115" s="58"/>
      <c r="CSA115" s="58"/>
      <c r="CSB115" s="58"/>
      <c r="CSC115" s="58"/>
      <c r="CSD115" s="58"/>
      <c r="CSE115" s="58"/>
      <c r="CSF115" s="58"/>
      <c r="CSG115" s="58"/>
      <c r="CSH115" s="58"/>
      <c r="CSI115" s="58"/>
      <c r="CSJ115" s="58"/>
      <c r="CSK115" s="58"/>
      <c r="CSL115" s="58"/>
      <c r="CSM115" s="58"/>
      <c r="CSN115" s="58"/>
      <c r="CSO115" s="58"/>
      <c r="CSP115" s="58"/>
      <c r="CSQ115" s="58"/>
      <c r="CSR115" s="58"/>
      <c r="CSS115" s="58"/>
      <c r="CST115" s="58"/>
      <c r="CSU115" s="58"/>
      <c r="CSV115" s="58"/>
      <c r="CSW115" s="58"/>
      <c r="CSX115" s="58"/>
      <c r="CSY115" s="58"/>
      <c r="CSZ115" s="58"/>
      <c r="CTA115" s="58"/>
      <c r="CTB115" s="58"/>
      <c r="CTC115" s="58"/>
      <c r="CTD115" s="58"/>
      <c r="CTE115" s="58"/>
      <c r="CTF115" s="58"/>
      <c r="CTG115" s="58"/>
      <c r="CTH115" s="58"/>
      <c r="CTI115" s="58"/>
      <c r="CTJ115" s="58"/>
      <c r="CTK115" s="58"/>
      <c r="CTL115" s="58"/>
      <c r="CTM115" s="58"/>
      <c r="CTN115" s="58"/>
      <c r="CTO115" s="58"/>
      <c r="CTP115" s="58"/>
      <c r="CTQ115" s="58"/>
      <c r="CTR115" s="58"/>
      <c r="CTS115" s="58"/>
      <c r="CTT115" s="58"/>
      <c r="CTU115" s="58"/>
      <c r="CTV115" s="58"/>
      <c r="CTW115" s="58"/>
      <c r="CTX115" s="58"/>
      <c r="CTY115" s="58"/>
      <c r="CTZ115" s="58"/>
      <c r="CUA115" s="58"/>
      <c r="CUB115" s="58"/>
      <c r="CUC115" s="58"/>
      <c r="CUD115" s="58"/>
      <c r="CUE115" s="58"/>
      <c r="CUF115" s="58"/>
      <c r="CUG115" s="58"/>
      <c r="CUH115" s="58"/>
      <c r="CUI115" s="58"/>
      <c r="CUJ115" s="58"/>
      <c r="CUK115" s="58"/>
      <c r="CUL115" s="58"/>
      <c r="CUM115" s="58"/>
      <c r="CUN115" s="58"/>
      <c r="CUO115" s="58"/>
      <c r="CUP115" s="58"/>
      <c r="CUQ115" s="58"/>
      <c r="CUR115" s="58"/>
      <c r="CUS115" s="58"/>
      <c r="CUT115" s="58"/>
      <c r="CUU115" s="58"/>
      <c r="CUV115" s="58"/>
      <c r="CUW115" s="58"/>
      <c r="CUX115" s="58"/>
      <c r="CUY115" s="58"/>
      <c r="CUZ115" s="58"/>
      <c r="CVA115" s="58"/>
      <c r="CVB115" s="58"/>
      <c r="CVC115" s="58"/>
      <c r="CVD115" s="58"/>
      <c r="CVE115" s="58"/>
      <c r="CVF115" s="58"/>
      <c r="CVG115" s="58"/>
      <c r="CVH115" s="58"/>
      <c r="CVI115" s="58"/>
      <c r="CVJ115" s="58"/>
      <c r="CVK115" s="58"/>
      <c r="CVL115" s="58"/>
      <c r="CVM115" s="58"/>
      <c r="CVN115" s="58"/>
      <c r="CVO115" s="58"/>
      <c r="CVP115" s="58"/>
      <c r="CVQ115" s="58"/>
      <c r="CVR115" s="58"/>
      <c r="CVS115" s="58"/>
      <c r="CVT115" s="58"/>
      <c r="CVU115" s="58"/>
      <c r="CVV115" s="58"/>
      <c r="CVW115" s="58"/>
      <c r="CVX115" s="58"/>
      <c r="CVY115" s="58"/>
      <c r="CVZ115" s="58"/>
      <c r="CWA115" s="58"/>
      <c r="CWB115" s="58"/>
      <c r="CWC115" s="58"/>
      <c r="CWD115" s="58"/>
      <c r="CWE115" s="58"/>
      <c r="CWF115" s="58"/>
      <c r="CWG115" s="58"/>
      <c r="CWH115" s="58"/>
      <c r="CWI115" s="58"/>
      <c r="CWJ115" s="58"/>
      <c r="CWK115" s="58"/>
      <c r="CWL115" s="58"/>
      <c r="CWM115" s="58"/>
      <c r="CWN115" s="58"/>
      <c r="CWO115" s="58"/>
      <c r="CWP115" s="58"/>
      <c r="CWQ115" s="58"/>
      <c r="CWR115" s="58"/>
      <c r="CWS115" s="58"/>
      <c r="CWT115" s="58"/>
      <c r="CWU115" s="58"/>
      <c r="CWV115" s="58"/>
      <c r="CWW115" s="58"/>
      <c r="CWX115" s="58"/>
      <c r="CWY115" s="58"/>
      <c r="CWZ115" s="58"/>
      <c r="CXA115" s="58"/>
      <c r="CXB115" s="58"/>
      <c r="CXC115" s="58"/>
      <c r="CXD115" s="58"/>
      <c r="CXE115" s="58"/>
      <c r="CXF115" s="58"/>
      <c r="CXG115" s="58"/>
      <c r="CXH115" s="58"/>
      <c r="CXI115" s="58"/>
      <c r="CXJ115" s="58"/>
      <c r="CXK115" s="58"/>
      <c r="CXL115" s="58"/>
      <c r="CXM115" s="58"/>
      <c r="CXN115" s="58"/>
      <c r="CXO115" s="58"/>
      <c r="CXP115" s="58"/>
      <c r="CXQ115" s="58"/>
      <c r="CXR115" s="58"/>
      <c r="CXS115" s="58"/>
      <c r="CXT115" s="58"/>
      <c r="CXU115" s="58"/>
      <c r="CXV115" s="58"/>
      <c r="CXW115" s="58"/>
      <c r="CXX115" s="58"/>
      <c r="CXY115" s="58"/>
      <c r="CXZ115" s="58"/>
      <c r="CYA115" s="58"/>
      <c r="CYB115" s="58"/>
      <c r="CYC115" s="58"/>
      <c r="CYD115" s="58"/>
      <c r="CYE115" s="58"/>
      <c r="CYF115" s="58"/>
      <c r="CYG115" s="58"/>
      <c r="CYH115" s="58"/>
      <c r="CYI115" s="58"/>
      <c r="CYJ115" s="58"/>
      <c r="CYK115" s="58"/>
      <c r="CYL115" s="58"/>
      <c r="CYM115" s="58"/>
      <c r="CYN115" s="58"/>
      <c r="CYO115" s="58"/>
      <c r="CYP115" s="58"/>
      <c r="CYQ115" s="58"/>
      <c r="CYR115" s="58"/>
      <c r="CYS115" s="58"/>
      <c r="CYT115" s="58"/>
      <c r="CYU115" s="58"/>
      <c r="CYV115" s="58"/>
      <c r="CYW115" s="58"/>
      <c r="CYX115" s="58"/>
      <c r="CYY115" s="58"/>
      <c r="CYZ115" s="58"/>
      <c r="CZA115" s="58"/>
      <c r="CZB115" s="58"/>
      <c r="CZC115" s="58"/>
      <c r="CZD115" s="58"/>
      <c r="CZE115" s="58"/>
      <c r="CZF115" s="58"/>
      <c r="CZG115" s="58"/>
      <c r="CZH115" s="58"/>
      <c r="CZI115" s="58"/>
      <c r="CZJ115" s="58"/>
      <c r="CZK115" s="58"/>
      <c r="CZL115" s="58"/>
      <c r="CZM115" s="58"/>
      <c r="CZN115" s="58"/>
      <c r="CZO115" s="58"/>
      <c r="CZP115" s="58"/>
      <c r="CZQ115" s="58"/>
      <c r="CZR115" s="58"/>
      <c r="CZS115" s="58"/>
      <c r="CZT115" s="58"/>
      <c r="CZU115" s="58"/>
      <c r="CZV115" s="58"/>
      <c r="CZW115" s="58"/>
      <c r="CZX115" s="58"/>
      <c r="CZY115" s="58"/>
      <c r="CZZ115" s="58"/>
      <c r="DAA115" s="58"/>
      <c r="DAB115" s="58"/>
      <c r="DAC115" s="58"/>
      <c r="DAD115" s="58"/>
      <c r="DAE115" s="58"/>
      <c r="DAF115" s="58"/>
      <c r="DAG115" s="58"/>
      <c r="DAH115" s="58"/>
      <c r="DAI115" s="58"/>
      <c r="DAJ115" s="58"/>
      <c r="DAK115" s="58"/>
      <c r="DAL115" s="58"/>
      <c r="DAM115" s="58"/>
      <c r="DAN115" s="58"/>
      <c r="DAO115" s="58"/>
      <c r="DAP115" s="58"/>
      <c r="DAQ115" s="58"/>
      <c r="DAR115" s="58"/>
      <c r="DAS115" s="58"/>
      <c r="DAT115" s="58"/>
      <c r="DAU115" s="58"/>
      <c r="DAV115" s="58"/>
      <c r="DAW115" s="58"/>
      <c r="DAX115" s="58"/>
      <c r="DAY115" s="58"/>
      <c r="DAZ115" s="58"/>
      <c r="DBA115" s="58"/>
      <c r="DBB115" s="58"/>
      <c r="DBC115" s="58"/>
      <c r="DBD115" s="58"/>
      <c r="DBE115" s="58"/>
      <c r="DBF115" s="58"/>
      <c r="DBG115" s="58"/>
      <c r="DBH115" s="58"/>
      <c r="DBI115" s="58"/>
      <c r="DBJ115" s="58"/>
      <c r="DBK115" s="58"/>
      <c r="DBL115" s="58"/>
      <c r="DBM115" s="58"/>
      <c r="DBN115" s="58"/>
      <c r="DBO115" s="58"/>
      <c r="DBP115" s="58"/>
      <c r="DBQ115" s="58"/>
      <c r="DBR115" s="58"/>
      <c r="DBS115" s="58"/>
      <c r="DBT115" s="58"/>
      <c r="DBU115" s="58"/>
      <c r="DBV115" s="58"/>
      <c r="DBW115" s="58"/>
      <c r="DBX115" s="58"/>
      <c r="DBY115" s="58"/>
      <c r="DBZ115" s="58"/>
      <c r="DCA115" s="58"/>
      <c r="DCB115" s="58"/>
      <c r="DCC115" s="58"/>
      <c r="DCD115" s="58"/>
      <c r="DCE115" s="58"/>
      <c r="DCF115" s="58"/>
      <c r="DCG115" s="58"/>
      <c r="DCH115" s="58"/>
      <c r="DCI115" s="58"/>
      <c r="DCJ115" s="58"/>
      <c r="DCK115" s="58"/>
      <c r="DCL115" s="58"/>
      <c r="DCM115" s="58"/>
      <c r="DCN115" s="58"/>
      <c r="DCO115" s="58"/>
      <c r="DCP115" s="58"/>
      <c r="DCQ115" s="58"/>
      <c r="DCR115" s="58"/>
      <c r="DCS115" s="58"/>
      <c r="DCT115" s="58"/>
      <c r="DCU115" s="58"/>
      <c r="DCV115" s="58"/>
      <c r="DCW115" s="58"/>
      <c r="DCX115" s="58"/>
      <c r="DCY115" s="58"/>
      <c r="DCZ115" s="58"/>
      <c r="DDA115" s="58"/>
      <c r="DDB115" s="58"/>
      <c r="DDC115" s="58"/>
      <c r="DDD115" s="58"/>
      <c r="DDE115" s="58"/>
      <c r="DDF115" s="58"/>
      <c r="DDG115" s="58"/>
      <c r="DDH115" s="58"/>
      <c r="DDI115" s="58"/>
      <c r="DDJ115" s="58"/>
      <c r="DDK115" s="58"/>
      <c r="DDL115" s="58"/>
      <c r="DDM115" s="58"/>
      <c r="DDN115" s="58"/>
      <c r="DDO115" s="58"/>
      <c r="DDP115" s="58"/>
      <c r="DDQ115" s="58"/>
      <c r="DDR115" s="58"/>
      <c r="DDS115" s="58"/>
      <c r="DDT115" s="58"/>
      <c r="DDU115" s="58"/>
      <c r="DDV115" s="58"/>
      <c r="DDW115" s="58"/>
      <c r="DDX115" s="58"/>
      <c r="DDY115" s="58"/>
      <c r="DDZ115" s="58"/>
      <c r="DEA115" s="58"/>
      <c r="DEB115" s="58"/>
      <c r="DEC115" s="58"/>
      <c r="DED115" s="58"/>
      <c r="DEE115" s="58"/>
      <c r="DEF115" s="58"/>
      <c r="DEG115" s="58"/>
      <c r="DEH115" s="58"/>
      <c r="DEI115" s="58"/>
      <c r="DEJ115" s="58"/>
      <c r="DEK115" s="58"/>
      <c r="DEL115" s="58"/>
      <c r="DEM115" s="58"/>
      <c r="DEN115" s="58"/>
      <c r="DEO115" s="58"/>
      <c r="DEP115" s="58"/>
      <c r="DEQ115" s="58"/>
      <c r="DER115" s="58"/>
      <c r="DES115" s="58"/>
      <c r="DET115" s="58"/>
      <c r="DEU115" s="58"/>
      <c r="DEV115" s="58"/>
      <c r="DEW115" s="58"/>
      <c r="DEX115" s="58"/>
      <c r="DEY115" s="58"/>
      <c r="DEZ115" s="58"/>
      <c r="DFA115" s="58"/>
      <c r="DFB115" s="58"/>
      <c r="DFC115" s="58"/>
      <c r="DFD115" s="58"/>
      <c r="DFE115" s="58"/>
      <c r="DFF115" s="58"/>
      <c r="DFG115" s="58"/>
      <c r="DFH115" s="58"/>
      <c r="DFI115" s="58"/>
      <c r="DFJ115" s="58"/>
      <c r="DFK115" s="58"/>
      <c r="DFL115" s="58"/>
      <c r="DFM115" s="58"/>
      <c r="DFN115" s="58"/>
      <c r="DFO115" s="58"/>
      <c r="DFP115" s="58"/>
      <c r="DFQ115" s="58"/>
      <c r="DFR115" s="58"/>
      <c r="DFS115" s="58"/>
      <c r="DFT115" s="58"/>
      <c r="DFU115" s="58"/>
      <c r="DFV115" s="58"/>
      <c r="DFW115" s="58"/>
      <c r="DFX115" s="58"/>
      <c r="DFY115" s="58"/>
      <c r="DFZ115" s="58"/>
      <c r="DGA115" s="58"/>
      <c r="DGB115" s="58"/>
      <c r="DGC115" s="58"/>
      <c r="DGD115" s="58"/>
      <c r="DGE115" s="58"/>
      <c r="DGF115" s="58"/>
      <c r="DGG115" s="58"/>
      <c r="DGH115" s="58"/>
      <c r="DGI115" s="58"/>
      <c r="DGJ115" s="58"/>
      <c r="DGK115" s="58"/>
      <c r="DGL115" s="58"/>
      <c r="DGM115" s="58"/>
      <c r="DGN115" s="58"/>
      <c r="DGO115" s="58"/>
      <c r="DGP115" s="58"/>
      <c r="DGQ115" s="58"/>
      <c r="DGR115" s="58"/>
      <c r="DGS115" s="58"/>
      <c r="DGT115" s="58"/>
      <c r="DGU115" s="58"/>
      <c r="DGV115" s="58"/>
      <c r="DGW115" s="58"/>
      <c r="DGX115" s="58"/>
      <c r="DGY115" s="58"/>
      <c r="DGZ115" s="58"/>
      <c r="DHA115" s="58"/>
      <c r="DHB115" s="58"/>
      <c r="DHC115" s="58"/>
      <c r="DHD115" s="58"/>
      <c r="DHE115" s="58"/>
      <c r="DHF115" s="58"/>
      <c r="DHG115" s="58"/>
      <c r="DHH115" s="58"/>
      <c r="DHI115" s="58"/>
      <c r="DHJ115" s="58"/>
      <c r="DHK115" s="58"/>
      <c r="DHL115" s="58"/>
      <c r="DHM115" s="58"/>
      <c r="DHN115" s="58"/>
      <c r="DHO115" s="58"/>
      <c r="DHP115" s="58"/>
      <c r="DHQ115" s="58"/>
      <c r="DHR115" s="58"/>
      <c r="DHS115" s="58"/>
      <c r="DHT115" s="58"/>
      <c r="DHU115" s="58"/>
      <c r="DHV115" s="58"/>
      <c r="DHW115" s="58"/>
      <c r="DHX115" s="58"/>
      <c r="DHY115" s="58"/>
      <c r="DHZ115" s="58"/>
      <c r="DIA115" s="58"/>
      <c r="DIB115" s="58"/>
      <c r="DIC115" s="58"/>
      <c r="DID115" s="58"/>
      <c r="DIE115" s="58"/>
      <c r="DIF115" s="58"/>
      <c r="DIG115" s="58"/>
      <c r="DIH115" s="58"/>
      <c r="DII115" s="58"/>
      <c r="DIJ115" s="58"/>
      <c r="DIK115" s="58"/>
      <c r="DIL115" s="58"/>
      <c r="DIM115" s="58"/>
      <c r="DIN115" s="58"/>
      <c r="DIO115" s="58"/>
      <c r="DIP115" s="58"/>
      <c r="DIQ115" s="58"/>
      <c r="DIR115" s="58"/>
      <c r="DIS115" s="58"/>
      <c r="DIT115" s="58"/>
      <c r="DIU115" s="58"/>
      <c r="DIV115" s="58"/>
      <c r="DIW115" s="58"/>
      <c r="DIX115" s="58"/>
      <c r="DIY115" s="58"/>
      <c r="DIZ115" s="58"/>
      <c r="DJA115" s="58"/>
      <c r="DJB115" s="58"/>
      <c r="DJC115" s="58"/>
      <c r="DJD115" s="58"/>
      <c r="DJE115" s="58"/>
      <c r="DJF115" s="58"/>
      <c r="DJG115" s="58"/>
      <c r="DJH115" s="58"/>
      <c r="DJI115" s="58"/>
      <c r="DJJ115" s="58"/>
      <c r="DJK115" s="58"/>
      <c r="DJL115" s="58"/>
      <c r="DJM115" s="58"/>
      <c r="DJN115" s="58"/>
      <c r="DJO115" s="58"/>
      <c r="DJP115" s="58"/>
      <c r="DJQ115" s="58"/>
      <c r="DJR115" s="58"/>
      <c r="DJS115" s="58"/>
      <c r="DJT115" s="58"/>
      <c r="DJU115" s="58"/>
      <c r="DJV115" s="58"/>
      <c r="DJW115" s="58"/>
      <c r="DJX115" s="58"/>
      <c r="DJY115" s="58"/>
      <c r="DJZ115" s="58"/>
      <c r="DKA115" s="58"/>
      <c r="DKB115" s="58"/>
      <c r="DKC115" s="58"/>
      <c r="DKD115" s="58"/>
      <c r="DKE115" s="58"/>
      <c r="DKF115" s="58"/>
      <c r="DKG115" s="58"/>
      <c r="DKH115" s="58"/>
      <c r="DKI115" s="58"/>
      <c r="DKJ115" s="58"/>
      <c r="DKK115" s="58"/>
      <c r="DKL115" s="58"/>
      <c r="DKM115" s="58"/>
      <c r="DKN115" s="58"/>
      <c r="DKO115" s="58"/>
      <c r="DKP115" s="58"/>
      <c r="DKQ115" s="58"/>
      <c r="DKR115" s="58"/>
      <c r="DKS115" s="58"/>
      <c r="DKT115" s="58"/>
      <c r="DKU115" s="58"/>
      <c r="DKV115" s="58"/>
      <c r="DKW115" s="58"/>
      <c r="DKX115" s="58"/>
      <c r="DKY115" s="58"/>
      <c r="DKZ115" s="58"/>
      <c r="DLA115" s="58"/>
      <c r="DLB115" s="58"/>
      <c r="DLC115" s="58"/>
      <c r="DLD115" s="58"/>
      <c r="DLE115" s="58"/>
      <c r="DLF115" s="58"/>
      <c r="DLG115" s="58"/>
      <c r="DLH115" s="58"/>
      <c r="DLI115" s="58"/>
      <c r="DLJ115" s="58"/>
      <c r="DLK115" s="58"/>
      <c r="DLL115" s="58"/>
      <c r="DLM115" s="58"/>
      <c r="DLN115" s="58"/>
      <c r="DLO115" s="58"/>
      <c r="DLP115" s="58"/>
      <c r="DLQ115" s="58"/>
      <c r="DLR115" s="58"/>
      <c r="DLS115" s="58"/>
      <c r="DLT115" s="58"/>
      <c r="DLU115" s="58"/>
      <c r="DLV115" s="58"/>
      <c r="DLW115" s="58"/>
      <c r="DLX115" s="58"/>
      <c r="DLY115" s="58"/>
      <c r="DLZ115" s="58"/>
      <c r="DMA115" s="58"/>
      <c r="DMB115" s="58"/>
      <c r="DMC115" s="58"/>
      <c r="DMD115" s="58"/>
      <c r="DME115" s="58"/>
      <c r="DMF115" s="58"/>
      <c r="DMG115" s="58"/>
      <c r="DMH115" s="58"/>
      <c r="DMI115" s="58"/>
      <c r="DMJ115" s="58"/>
      <c r="DMK115" s="58"/>
      <c r="DML115" s="58"/>
      <c r="DMM115" s="58"/>
      <c r="DMN115" s="58"/>
      <c r="DMO115" s="58"/>
      <c r="DMP115" s="58"/>
      <c r="DMQ115" s="58"/>
      <c r="DMR115" s="58"/>
      <c r="DMS115" s="58"/>
      <c r="DMT115" s="58"/>
      <c r="DMU115" s="58"/>
      <c r="DMV115" s="58"/>
      <c r="DMW115" s="58"/>
      <c r="DMX115" s="58"/>
      <c r="DMY115" s="58"/>
      <c r="DMZ115" s="58"/>
      <c r="DNA115" s="58"/>
      <c r="DNB115" s="58"/>
      <c r="DNC115" s="58"/>
      <c r="DND115" s="58"/>
      <c r="DNE115" s="58"/>
      <c r="DNF115" s="58"/>
      <c r="DNG115" s="58"/>
      <c r="DNH115" s="58"/>
      <c r="DNI115" s="58"/>
      <c r="DNJ115" s="58"/>
      <c r="DNK115" s="58"/>
      <c r="DNL115" s="58"/>
      <c r="DNM115" s="58"/>
      <c r="DNN115" s="58"/>
      <c r="DNO115" s="58"/>
      <c r="DNP115" s="58"/>
      <c r="DNQ115" s="58"/>
      <c r="DNR115" s="58"/>
      <c r="DNS115" s="58"/>
      <c r="DNT115" s="58"/>
      <c r="DNU115" s="58"/>
      <c r="DNV115" s="58"/>
      <c r="DNW115" s="58"/>
      <c r="DNX115" s="58"/>
      <c r="DNY115" s="58"/>
      <c r="DNZ115" s="58"/>
      <c r="DOA115" s="58"/>
      <c r="DOB115" s="58"/>
      <c r="DOC115" s="58"/>
      <c r="DOD115" s="58"/>
      <c r="DOE115" s="58"/>
      <c r="DOF115" s="58"/>
      <c r="DOG115" s="58"/>
      <c r="DOH115" s="58"/>
      <c r="DOI115" s="58"/>
      <c r="DOJ115" s="58"/>
      <c r="DOK115" s="58"/>
      <c r="DOL115" s="58"/>
      <c r="DOM115" s="58"/>
      <c r="DON115" s="58"/>
      <c r="DOO115" s="58"/>
      <c r="DOP115" s="58"/>
      <c r="DOQ115" s="58"/>
      <c r="DOR115" s="58"/>
      <c r="DOS115" s="58"/>
      <c r="DOT115" s="58"/>
      <c r="DOU115" s="58"/>
      <c r="DOV115" s="58"/>
      <c r="DOW115" s="58"/>
      <c r="DOX115" s="58"/>
      <c r="DOY115" s="58"/>
      <c r="DOZ115" s="58"/>
      <c r="DPA115" s="58"/>
      <c r="DPB115" s="58"/>
      <c r="DPC115" s="58"/>
      <c r="DPD115" s="58"/>
      <c r="DPE115" s="58"/>
      <c r="DPF115" s="58"/>
      <c r="DPG115" s="58"/>
      <c r="DPH115" s="58"/>
      <c r="DPI115" s="58"/>
      <c r="DPJ115" s="58"/>
      <c r="DPK115" s="58"/>
      <c r="DPL115" s="58"/>
      <c r="DPM115" s="58"/>
      <c r="DPN115" s="58"/>
      <c r="DPO115" s="58"/>
      <c r="DPP115" s="58"/>
      <c r="DPQ115" s="58"/>
      <c r="DPR115" s="58"/>
      <c r="DPS115" s="58"/>
      <c r="DPT115" s="58"/>
      <c r="DPU115" s="58"/>
      <c r="DPV115" s="58"/>
      <c r="DPW115" s="58"/>
      <c r="DPX115" s="58"/>
      <c r="DPY115" s="58"/>
      <c r="DPZ115" s="58"/>
      <c r="DQA115" s="58"/>
      <c r="DQB115" s="58"/>
      <c r="DQC115" s="58"/>
      <c r="DQD115" s="58"/>
      <c r="DQE115" s="58"/>
      <c r="DQF115" s="58"/>
      <c r="DQG115" s="58"/>
      <c r="DQH115" s="58"/>
      <c r="DQI115" s="58"/>
      <c r="DQJ115" s="58"/>
      <c r="DQK115" s="58"/>
      <c r="DQL115" s="58"/>
      <c r="DQM115" s="58"/>
      <c r="DQN115" s="58"/>
      <c r="DQO115" s="58"/>
      <c r="DQP115" s="58"/>
      <c r="DQQ115" s="58"/>
      <c r="DQR115" s="58"/>
      <c r="DQS115" s="58"/>
      <c r="DQT115" s="58"/>
      <c r="DQU115" s="58"/>
      <c r="DQV115" s="58"/>
      <c r="DQW115" s="58"/>
      <c r="DQX115" s="58"/>
      <c r="DQY115" s="58"/>
      <c r="DQZ115" s="58"/>
      <c r="DRA115" s="58"/>
      <c r="DRB115" s="58"/>
      <c r="DRC115" s="58"/>
      <c r="DRD115" s="58"/>
      <c r="DRE115" s="58"/>
      <c r="DRF115" s="58"/>
      <c r="DRG115" s="58"/>
      <c r="DRH115" s="58"/>
      <c r="DRI115" s="58"/>
      <c r="DRJ115" s="58"/>
      <c r="DRK115" s="58"/>
      <c r="DRL115" s="58"/>
      <c r="DRM115" s="58"/>
      <c r="DRN115" s="58"/>
      <c r="DRO115" s="58"/>
      <c r="DRP115" s="58"/>
      <c r="DRQ115" s="58"/>
      <c r="DRR115" s="58"/>
      <c r="DRS115" s="58"/>
      <c r="DRT115" s="58"/>
      <c r="DRU115" s="58"/>
      <c r="DRV115" s="58"/>
      <c r="DRW115" s="58"/>
      <c r="DRX115" s="58"/>
      <c r="DRY115" s="58"/>
      <c r="DRZ115" s="58"/>
      <c r="DSA115" s="58"/>
      <c r="DSB115" s="58"/>
      <c r="DSC115" s="58"/>
      <c r="DSD115" s="58"/>
      <c r="DSE115" s="58"/>
      <c r="DSF115" s="58"/>
      <c r="DSG115" s="58"/>
      <c r="DSH115" s="58"/>
      <c r="DSI115" s="58"/>
      <c r="DSJ115" s="58"/>
      <c r="DSK115" s="58"/>
      <c r="DSL115" s="58"/>
      <c r="DSM115" s="58"/>
      <c r="DSN115" s="58"/>
      <c r="DSO115" s="58"/>
      <c r="DSP115" s="58"/>
      <c r="DSQ115" s="58"/>
      <c r="DSR115" s="58"/>
      <c r="DSS115" s="58"/>
      <c r="DST115" s="58"/>
      <c r="DSU115" s="58"/>
      <c r="DSV115" s="58"/>
      <c r="DSW115" s="58"/>
      <c r="DSX115" s="58"/>
      <c r="DSY115" s="58"/>
      <c r="DSZ115" s="58"/>
      <c r="DTA115" s="58"/>
      <c r="DTB115" s="58"/>
      <c r="DTC115" s="58"/>
      <c r="DTD115" s="58"/>
      <c r="DTE115" s="58"/>
      <c r="DTF115" s="58"/>
      <c r="DTG115" s="58"/>
      <c r="DTH115" s="58"/>
      <c r="DTI115" s="58"/>
      <c r="DTJ115" s="58"/>
      <c r="DTK115" s="58"/>
      <c r="DTL115" s="58"/>
      <c r="DTM115" s="58"/>
      <c r="DTN115" s="58"/>
      <c r="DTO115" s="58"/>
      <c r="DTP115" s="58"/>
      <c r="DTQ115" s="58"/>
      <c r="DTR115" s="58"/>
      <c r="DTS115" s="58"/>
      <c r="DTT115" s="58"/>
      <c r="DTU115" s="58"/>
      <c r="DTV115" s="58"/>
      <c r="DTW115" s="58"/>
      <c r="DTX115" s="58"/>
      <c r="DTY115" s="58"/>
      <c r="DTZ115" s="58"/>
      <c r="DUA115" s="58"/>
      <c r="DUB115" s="58"/>
      <c r="DUC115" s="58"/>
      <c r="DUD115" s="58"/>
      <c r="DUE115" s="58"/>
      <c r="DUF115" s="58"/>
      <c r="DUG115" s="58"/>
      <c r="DUH115" s="58"/>
      <c r="DUI115" s="58"/>
      <c r="DUJ115" s="58"/>
      <c r="DUK115" s="58"/>
      <c r="DUL115" s="58"/>
      <c r="DUM115" s="58"/>
      <c r="DUN115" s="58"/>
      <c r="DUO115" s="58"/>
      <c r="DUP115" s="58"/>
      <c r="DUQ115" s="58"/>
      <c r="DUR115" s="58"/>
      <c r="DUS115" s="58"/>
      <c r="DUT115" s="58"/>
      <c r="DUU115" s="58"/>
      <c r="DUV115" s="58"/>
      <c r="DUW115" s="58"/>
      <c r="DUX115" s="58"/>
      <c r="DUY115" s="58"/>
      <c r="DUZ115" s="58"/>
      <c r="DVA115" s="58"/>
      <c r="DVB115" s="58"/>
      <c r="DVC115" s="58"/>
      <c r="DVD115" s="58"/>
      <c r="DVE115" s="58"/>
      <c r="DVF115" s="58"/>
      <c r="DVG115" s="58"/>
      <c r="DVH115" s="58"/>
      <c r="DVI115" s="58"/>
      <c r="DVJ115" s="58"/>
      <c r="DVK115" s="58"/>
      <c r="DVL115" s="58"/>
      <c r="DVM115" s="58"/>
      <c r="DVN115" s="58"/>
      <c r="DVO115" s="58"/>
      <c r="DVP115" s="58"/>
      <c r="DVQ115" s="58"/>
      <c r="DVR115" s="58"/>
      <c r="DVS115" s="58"/>
      <c r="DVT115" s="58"/>
      <c r="DVU115" s="58"/>
      <c r="DVV115" s="58"/>
      <c r="DVW115" s="58"/>
      <c r="DVX115" s="58"/>
      <c r="DVY115" s="58"/>
      <c r="DVZ115" s="58"/>
      <c r="DWA115" s="58"/>
      <c r="DWB115" s="58"/>
      <c r="DWC115" s="58"/>
      <c r="DWD115" s="58"/>
      <c r="DWE115" s="58"/>
      <c r="DWF115" s="58"/>
      <c r="DWG115" s="58"/>
      <c r="DWH115" s="58"/>
      <c r="DWI115" s="58"/>
      <c r="DWJ115" s="58"/>
      <c r="DWK115" s="58"/>
      <c r="DWL115" s="58"/>
      <c r="DWM115" s="58"/>
      <c r="DWN115" s="58"/>
      <c r="DWO115" s="58"/>
      <c r="DWP115" s="58"/>
      <c r="DWQ115" s="58"/>
      <c r="DWR115" s="58"/>
      <c r="DWS115" s="58"/>
      <c r="DWT115" s="58"/>
      <c r="DWU115" s="58"/>
      <c r="DWV115" s="58"/>
      <c r="DWW115" s="58"/>
      <c r="DWX115" s="58"/>
      <c r="DWY115" s="58"/>
      <c r="DWZ115" s="58"/>
      <c r="DXA115" s="58"/>
      <c r="DXB115" s="58"/>
      <c r="DXC115" s="58"/>
      <c r="DXD115" s="58"/>
      <c r="DXE115" s="58"/>
      <c r="DXF115" s="58"/>
      <c r="DXG115" s="58"/>
      <c r="DXH115" s="58"/>
      <c r="DXI115" s="58"/>
      <c r="DXJ115" s="58"/>
      <c r="DXK115" s="58"/>
      <c r="DXL115" s="58"/>
      <c r="DXM115" s="58"/>
      <c r="DXN115" s="58"/>
      <c r="DXO115" s="58"/>
      <c r="DXP115" s="58"/>
      <c r="DXQ115" s="58"/>
      <c r="DXR115" s="58"/>
      <c r="DXS115" s="58"/>
      <c r="DXT115" s="58"/>
      <c r="DXU115" s="58"/>
      <c r="DXV115" s="58"/>
      <c r="DXW115" s="58"/>
      <c r="DXX115" s="58"/>
      <c r="DXY115" s="58"/>
      <c r="DXZ115" s="58"/>
      <c r="DYA115" s="58"/>
      <c r="DYB115" s="58"/>
      <c r="DYC115" s="58"/>
      <c r="DYD115" s="58"/>
      <c r="DYE115" s="58"/>
      <c r="DYF115" s="58"/>
      <c r="DYG115" s="58"/>
      <c r="DYH115" s="58"/>
      <c r="DYI115" s="58"/>
      <c r="DYJ115" s="58"/>
      <c r="DYK115" s="58"/>
      <c r="DYL115" s="58"/>
      <c r="DYM115" s="58"/>
      <c r="DYN115" s="58"/>
      <c r="DYO115" s="58"/>
      <c r="DYP115" s="58"/>
      <c r="DYQ115" s="58"/>
      <c r="DYR115" s="58"/>
      <c r="DYS115" s="58"/>
      <c r="DYT115" s="58"/>
      <c r="DYU115" s="58"/>
      <c r="DYV115" s="58"/>
      <c r="DYW115" s="58"/>
      <c r="DYX115" s="58"/>
      <c r="DYY115" s="58"/>
      <c r="DYZ115" s="58"/>
      <c r="DZA115" s="58"/>
      <c r="DZB115" s="58"/>
      <c r="DZC115" s="58"/>
      <c r="DZD115" s="58"/>
      <c r="DZE115" s="58"/>
      <c r="DZF115" s="58"/>
      <c r="DZG115" s="58"/>
      <c r="DZH115" s="58"/>
      <c r="DZI115" s="58"/>
      <c r="DZJ115" s="58"/>
      <c r="DZK115" s="58"/>
      <c r="DZL115" s="58"/>
      <c r="DZM115" s="58"/>
      <c r="DZN115" s="58"/>
      <c r="DZO115" s="58"/>
      <c r="DZP115" s="58"/>
      <c r="DZQ115" s="58"/>
      <c r="DZR115" s="58"/>
      <c r="DZS115" s="58"/>
      <c r="DZT115" s="58"/>
      <c r="DZU115" s="58"/>
      <c r="DZV115" s="58"/>
      <c r="DZW115" s="58"/>
      <c r="DZX115" s="58"/>
      <c r="DZY115" s="58"/>
      <c r="DZZ115" s="58"/>
      <c r="EAA115" s="58"/>
      <c r="EAB115" s="58"/>
      <c r="EAC115" s="58"/>
      <c r="EAD115" s="58"/>
      <c r="EAE115" s="58"/>
      <c r="EAF115" s="58"/>
      <c r="EAG115" s="58"/>
      <c r="EAH115" s="58"/>
      <c r="EAI115" s="58"/>
      <c r="EAJ115" s="58"/>
      <c r="EAK115" s="58"/>
      <c r="EAL115" s="58"/>
      <c r="EAM115" s="58"/>
      <c r="EAN115" s="58"/>
      <c r="EAO115" s="58"/>
      <c r="EAP115" s="58"/>
      <c r="EAQ115" s="58"/>
      <c r="EAR115" s="58"/>
      <c r="EAS115" s="58"/>
      <c r="EAT115" s="58"/>
      <c r="EAU115" s="58"/>
      <c r="EAV115" s="58"/>
      <c r="EAW115" s="58"/>
      <c r="EAX115" s="58"/>
      <c r="EAY115" s="58"/>
      <c r="EAZ115" s="58"/>
      <c r="EBA115" s="58"/>
      <c r="EBB115" s="58"/>
      <c r="EBC115" s="58"/>
      <c r="EBD115" s="58"/>
      <c r="EBE115" s="58"/>
      <c r="EBF115" s="58"/>
      <c r="EBG115" s="58"/>
      <c r="EBH115" s="58"/>
      <c r="EBI115" s="58"/>
      <c r="EBJ115" s="58"/>
      <c r="EBK115" s="58"/>
      <c r="EBL115" s="58"/>
      <c r="EBM115" s="58"/>
      <c r="EBN115" s="58"/>
      <c r="EBO115" s="58"/>
      <c r="EBP115" s="58"/>
      <c r="EBQ115" s="58"/>
      <c r="EBR115" s="58"/>
      <c r="EBS115" s="58"/>
      <c r="EBT115" s="58"/>
      <c r="EBU115" s="58"/>
      <c r="EBV115" s="58"/>
      <c r="EBW115" s="58"/>
      <c r="EBX115" s="58"/>
      <c r="EBY115" s="58"/>
      <c r="EBZ115" s="58"/>
      <c r="ECA115" s="58"/>
      <c r="ECB115" s="58"/>
      <c r="ECC115" s="58"/>
      <c r="ECD115" s="58"/>
      <c r="ECE115" s="58"/>
      <c r="ECF115" s="58"/>
      <c r="ECG115" s="58"/>
      <c r="ECH115" s="58"/>
      <c r="ECI115" s="58"/>
      <c r="ECJ115" s="58"/>
      <c r="ECK115" s="58"/>
      <c r="ECL115" s="58"/>
      <c r="ECM115" s="58"/>
      <c r="ECN115" s="58"/>
      <c r="ECO115" s="58"/>
      <c r="ECP115" s="58"/>
      <c r="ECQ115" s="58"/>
      <c r="ECR115" s="58"/>
      <c r="ECS115" s="58"/>
      <c r="ECT115" s="58"/>
      <c r="ECU115" s="58"/>
      <c r="ECV115" s="58"/>
      <c r="ECW115" s="58"/>
      <c r="ECX115" s="58"/>
      <c r="ECY115" s="58"/>
      <c r="ECZ115" s="58"/>
      <c r="EDA115" s="58"/>
      <c r="EDB115" s="58"/>
      <c r="EDC115" s="58"/>
      <c r="EDD115" s="58"/>
      <c r="EDE115" s="58"/>
      <c r="EDF115" s="58"/>
      <c r="EDG115" s="58"/>
      <c r="EDH115" s="58"/>
      <c r="EDI115" s="58"/>
      <c r="EDJ115" s="58"/>
      <c r="EDK115" s="58"/>
      <c r="EDL115" s="58"/>
      <c r="EDM115" s="58"/>
      <c r="EDN115" s="58"/>
      <c r="EDO115" s="58"/>
      <c r="EDP115" s="58"/>
      <c r="EDQ115" s="58"/>
      <c r="EDR115" s="58"/>
      <c r="EDS115" s="58"/>
      <c r="EDT115" s="58"/>
      <c r="EDU115" s="58"/>
      <c r="EDV115" s="58"/>
      <c r="EDW115" s="58"/>
      <c r="EDX115" s="58"/>
      <c r="EDY115" s="58"/>
      <c r="EDZ115" s="58"/>
      <c r="EEA115" s="58"/>
      <c r="EEB115" s="58"/>
      <c r="EEC115" s="58"/>
      <c r="EED115" s="58"/>
      <c r="EEE115" s="58"/>
      <c r="EEF115" s="58"/>
      <c r="EEG115" s="58"/>
      <c r="EEH115" s="58"/>
      <c r="EEI115" s="58"/>
      <c r="EEJ115" s="58"/>
      <c r="EEK115" s="58"/>
      <c r="EEL115" s="58"/>
      <c r="EEM115" s="58"/>
      <c r="EEN115" s="58"/>
      <c r="EEO115" s="58"/>
      <c r="EEP115" s="58"/>
      <c r="EEQ115" s="58"/>
      <c r="EER115" s="58"/>
      <c r="EES115" s="58"/>
      <c r="EET115" s="58"/>
      <c r="EEU115" s="58"/>
      <c r="EEV115" s="58"/>
      <c r="EEW115" s="58"/>
      <c r="EEX115" s="58"/>
      <c r="EEY115" s="58"/>
      <c r="EEZ115" s="58"/>
      <c r="EFA115" s="58"/>
      <c r="EFB115" s="58"/>
      <c r="EFC115" s="58"/>
      <c r="EFD115" s="58"/>
      <c r="EFE115" s="58"/>
      <c r="EFF115" s="58"/>
      <c r="EFG115" s="58"/>
      <c r="EFH115" s="58"/>
      <c r="EFI115" s="58"/>
      <c r="EFJ115" s="58"/>
      <c r="EFK115" s="58"/>
      <c r="EFL115" s="58"/>
      <c r="EFM115" s="58"/>
      <c r="EFN115" s="58"/>
      <c r="EFO115" s="58"/>
      <c r="EFP115" s="58"/>
      <c r="EFQ115" s="58"/>
      <c r="EFR115" s="58"/>
      <c r="EFS115" s="58"/>
      <c r="EFT115" s="58"/>
      <c r="EFU115" s="58"/>
      <c r="EFV115" s="58"/>
      <c r="EFW115" s="58"/>
      <c r="EFX115" s="58"/>
      <c r="EFY115" s="58"/>
      <c r="EFZ115" s="58"/>
      <c r="EGA115" s="58"/>
      <c r="EGB115" s="58"/>
      <c r="EGC115" s="58"/>
      <c r="EGD115" s="58"/>
      <c r="EGE115" s="58"/>
      <c r="EGF115" s="58"/>
      <c r="EGG115" s="58"/>
      <c r="EGH115" s="58"/>
      <c r="EGI115" s="58"/>
      <c r="EGJ115" s="58"/>
      <c r="EGK115" s="58"/>
      <c r="EGL115" s="58"/>
      <c r="EGM115" s="58"/>
      <c r="EGN115" s="58"/>
      <c r="EGO115" s="58"/>
      <c r="EGP115" s="58"/>
      <c r="EGQ115" s="58"/>
      <c r="EGR115" s="58"/>
      <c r="EGS115" s="58"/>
      <c r="EGT115" s="58"/>
      <c r="EGU115" s="58"/>
      <c r="EGV115" s="58"/>
      <c r="EGW115" s="58"/>
      <c r="EGX115" s="58"/>
      <c r="EGY115" s="58"/>
      <c r="EGZ115" s="58"/>
      <c r="EHA115" s="58"/>
      <c r="EHB115" s="58"/>
      <c r="EHC115" s="58"/>
      <c r="EHD115" s="58"/>
      <c r="EHE115" s="58"/>
      <c r="EHF115" s="58"/>
      <c r="EHG115" s="58"/>
      <c r="EHH115" s="58"/>
      <c r="EHI115" s="58"/>
      <c r="EHJ115" s="58"/>
      <c r="EHK115" s="58"/>
      <c r="EHL115" s="58"/>
      <c r="EHM115" s="58"/>
      <c r="EHN115" s="58"/>
      <c r="EHO115" s="58"/>
      <c r="EHP115" s="58"/>
      <c r="EHQ115" s="58"/>
      <c r="EHR115" s="58"/>
      <c r="EHS115" s="58"/>
      <c r="EHT115" s="58"/>
      <c r="EHU115" s="58"/>
      <c r="EHV115" s="58"/>
      <c r="EHW115" s="58"/>
      <c r="EHX115" s="58"/>
      <c r="EHY115" s="58"/>
      <c r="EHZ115" s="58"/>
      <c r="EIA115" s="58"/>
      <c r="EIB115" s="58"/>
      <c r="EIC115" s="58"/>
      <c r="EID115" s="58"/>
      <c r="EIE115" s="58"/>
      <c r="EIF115" s="58"/>
      <c r="EIG115" s="58"/>
      <c r="EIH115" s="58"/>
      <c r="EII115" s="58"/>
      <c r="EIJ115" s="58"/>
      <c r="EIK115" s="58"/>
      <c r="EIL115" s="58"/>
      <c r="EIM115" s="58"/>
      <c r="EIN115" s="58"/>
      <c r="EIO115" s="58"/>
      <c r="EIP115" s="58"/>
      <c r="EIQ115" s="58"/>
      <c r="EIR115" s="58"/>
      <c r="EIS115" s="58"/>
      <c r="EIT115" s="58"/>
      <c r="EIU115" s="58"/>
      <c r="EIV115" s="58"/>
      <c r="EIW115" s="58"/>
      <c r="EIX115" s="58"/>
      <c r="EIY115" s="58"/>
      <c r="EIZ115" s="58"/>
      <c r="EJA115" s="58"/>
      <c r="EJB115" s="58"/>
      <c r="EJC115" s="58"/>
      <c r="EJD115" s="58"/>
      <c r="EJE115" s="58"/>
      <c r="EJF115" s="58"/>
      <c r="EJG115" s="58"/>
      <c r="EJH115" s="58"/>
      <c r="EJI115" s="58"/>
      <c r="EJJ115" s="58"/>
      <c r="EJK115" s="58"/>
      <c r="EJL115" s="58"/>
      <c r="EJM115" s="58"/>
      <c r="EJN115" s="58"/>
      <c r="EJO115" s="58"/>
      <c r="EJP115" s="58"/>
      <c r="EJQ115" s="58"/>
      <c r="EJR115" s="58"/>
      <c r="EJS115" s="58"/>
      <c r="EJT115" s="58"/>
      <c r="EJU115" s="58"/>
      <c r="EJV115" s="58"/>
      <c r="EJW115" s="58"/>
      <c r="EJX115" s="58"/>
      <c r="EJY115" s="58"/>
      <c r="EJZ115" s="58"/>
      <c r="EKA115" s="58"/>
      <c r="EKB115" s="58"/>
      <c r="EKC115" s="58"/>
      <c r="EKD115" s="58"/>
      <c r="EKE115" s="58"/>
      <c r="EKF115" s="58"/>
      <c r="EKG115" s="58"/>
      <c r="EKH115" s="58"/>
      <c r="EKI115" s="58"/>
      <c r="EKJ115" s="58"/>
      <c r="EKK115" s="58"/>
      <c r="EKL115" s="58"/>
      <c r="EKM115" s="58"/>
      <c r="EKN115" s="58"/>
      <c r="EKO115" s="58"/>
      <c r="EKP115" s="58"/>
      <c r="EKQ115" s="58"/>
      <c r="EKR115" s="58"/>
      <c r="EKS115" s="58"/>
      <c r="EKT115" s="58"/>
      <c r="EKU115" s="58"/>
      <c r="EKV115" s="58"/>
      <c r="EKW115" s="58"/>
      <c r="EKX115" s="58"/>
      <c r="EKY115" s="58"/>
      <c r="EKZ115" s="58"/>
      <c r="ELA115" s="58"/>
      <c r="ELB115" s="58"/>
      <c r="ELC115" s="58"/>
      <c r="ELD115" s="58"/>
      <c r="ELE115" s="58"/>
      <c r="ELF115" s="58"/>
      <c r="ELG115" s="58"/>
      <c r="ELH115" s="58"/>
      <c r="ELI115" s="58"/>
      <c r="ELJ115" s="58"/>
      <c r="ELK115" s="58"/>
      <c r="ELL115" s="58"/>
      <c r="ELM115" s="58"/>
      <c r="ELN115" s="58"/>
      <c r="ELO115" s="58"/>
      <c r="ELP115" s="58"/>
      <c r="ELQ115" s="58"/>
      <c r="ELR115" s="58"/>
      <c r="ELS115" s="58"/>
      <c r="ELT115" s="58"/>
      <c r="ELU115" s="58"/>
      <c r="ELV115" s="58"/>
      <c r="ELW115" s="58"/>
      <c r="ELX115" s="58"/>
      <c r="ELY115" s="58"/>
      <c r="ELZ115" s="58"/>
      <c r="EMA115" s="58"/>
      <c r="EMB115" s="58"/>
      <c r="EMC115" s="58"/>
      <c r="EMD115" s="58"/>
      <c r="EME115" s="58"/>
      <c r="EMF115" s="58"/>
      <c r="EMG115" s="58"/>
      <c r="EMH115" s="58"/>
      <c r="EMI115" s="58"/>
      <c r="EMJ115" s="58"/>
      <c r="EMK115" s="58"/>
      <c r="EML115" s="58"/>
      <c r="EMM115" s="58"/>
      <c r="EMN115" s="58"/>
      <c r="EMO115" s="58"/>
      <c r="EMP115" s="58"/>
      <c r="EMQ115" s="58"/>
      <c r="EMR115" s="58"/>
      <c r="EMS115" s="58"/>
      <c r="EMT115" s="58"/>
      <c r="EMU115" s="58"/>
      <c r="EMV115" s="58"/>
      <c r="EMW115" s="58"/>
      <c r="EMX115" s="58"/>
      <c r="EMY115" s="58"/>
      <c r="EMZ115" s="58"/>
      <c r="ENA115" s="58"/>
      <c r="ENB115" s="58"/>
      <c r="ENC115" s="58"/>
      <c r="END115" s="58"/>
      <c r="ENE115" s="58"/>
      <c r="ENF115" s="58"/>
      <c r="ENG115" s="58"/>
      <c r="ENH115" s="58"/>
      <c r="ENI115" s="58"/>
      <c r="ENJ115" s="58"/>
      <c r="ENK115" s="58"/>
      <c r="ENL115" s="58"/>
      <c r="ENM115" s="58"/>
      <c r="ENN115" s="58"/>
      <c r="ENO115" s="58"/>
      <c r="ENP115" s="58"/>
      <c r="ENQ115" s="58"/>
      <c r="ENR115" s="58"/>
      <c r="ENS115" s="58"/>
      <c r="ENT115" s="58"/>
      <c r="ENU115" s="58"/>
      <c r="ENV115" s="58"/>
      <c r="ENW115" s="58"/>
      <c r="ENX115" s="58"/>
      <c r="ENY115" s="58"/>
      <c r="ENZ115" s="58"/>
      <c r="EOA115" s="58"/>
      <c r="EOB115" s="58"/>
      <c r="EOC115" s="58"/>
      <c r="EOD115" s="58"/>
      <c r="EOE115" s="58"/>
      <c r="EOF115" s="58"/>
      <c r="EOG115" s="58"/>
      <c r="EOH115" s="58"/>
      <c r="EOI115" s="58"/>
      <c r="EOJ115" s="58"/>
      <c r="EOK115" s="58"/>
      <c r="EOL115" s="58"/>
      <c r="EOM115" s="58"/>
      <c r="EON115" s="58"/>
      <c r="EOO115" s="58"/>
      <c r="EOP115" s="58"/>
      <c r="EOQ115" s="58"/>
      <c r="EOR115" s="58"/>
      <c r="EOS115" s="58"/>
      <c r="EOT115" s="58"/>
      <c r="EOU115" s="58"/>
      <c r="EOV115" s="58"/>
      <c r="EOW115" s="58"/>
      <c r="EOX115" s="58"/>
      <c r="EOY115" s="58"/>
      <c r="EOZ115" s="58"/>
      <c r="EPA115" s="58"/>
      <c r="EPB115" s="58"/>
      <c r="EPC115" s="58"/>
      <c r="EPD115" s="58"/>
      <c r="EPE115" s="58"/>
      <c r="EPF115" s="58"/>
      <c r="EPG115" s="58"/>
      <c r="EPH115" s="58"/>
      <c r="EPI115" s="58"/>
      <c r="EPJ115" s="58"/>
      <c r="EPK115" s="58"/>
      <c r="EPL115" s="58"/>
      <c r="EPM115" s="58"/>
      <c r="EPN115" s="58"/>
      <c r="EPO115" s="58"/>
      <c r="EPP115" s="58"/>
      <c r="EPQ115" s="58"/>
      <c r="EPR115" s="58"/>
      <c r="EPS115" s="58"/>
      <c r="EPT115" s="58"/>
      <c r="EPU115" s="58"/>
      <c r="EPV115" s="58"/>
      <c r="EPW115" s="58"/>
      <c r="EPX115" s="58"/>
      <c r="EPY115" s="58"/>
      <c r="EPZ115" s="58"/>
      <c r="EQA115" s="58"/>
      <c r="EQB115" s="58"/>
      <c r="EQC115" s="58"/>
      <c r="EQD115" s="58"/>
      <c r="EQE115" s="58"/>
      <c r="EQF115" s="58"/>
      <c r="EQG115" s="58"/>
      <c r="EQH115" s="58"/>
      <c r="EQI115" s="58"/>
      <c r="EQJ115" s="58"/>
      <c r="EQK115" s="58"/>
      <c r="EQL115" s="58"/>
      <c r="EQM115" s="58"/>
      <c r="EQN115" s="58"/>
      <c r="EQO115" s="58"/>
      <c r="EQP115" s="58"/>
      <c r="EQQ115" s="58"/>
      <c r="EQR115" s="58"/>
      <c r="EQS115" s="58"/>
      <c r="EQT115" s="58"/>
      <c r="EQU115" s="58"/>
      <c r="EQV115" s="58"/>
      <c r="EQW115" s="58"/>
      <c r="EQX115" s="58"/>
      <c r="EQY115" s="58"/>
      <c r="EQZ115" s="58"/>
      <c r="ERA115" s="58"/>
      <c r="ERB115" s="58"/>
      <c r="ERC115" s="58"/>
      <c r="ERD115" s="58"/>
      <c r="ERE115" s="58"/>
      <c r="ERF115" s="58"/>
      <c r="ERG115" s="58"/>
      <c r="ERH115" s="58"/>
      <c r="ERI115" s="58"/>
      <c r="ERJ115" s="58"/>
      <c r="ERK115" s="58"/>
      <c r="ERL115" s="58"/>
      <c r="ERM115" s="58"/>
      <c r="ERN115" s="58"/>
      <c r="ERO115" s="58"/>
      <c r="ERP115" s="58"/>
      <c r="ERQ115" s="58"/>
      <c r="ERR115" s="58"/>
      <c r="ERS115" s="58"/>
      <c r="ERT115" s="58"/>
      <c r="ERU115" s="58"/>
      <c r="ERV115" s="58"/>
      <c r="ERW115" s="58"/>
      <c r="ERX115" s="58"/>
      <c r="ERY115" s="58"/>
      <c r="ERZ115" s="58"/>
      <c r="ESA115" s="58"/>
      <c r="ESB115" s="58"/>
      <c r="ESC115" s="58"/>
      <c r="ESD115" s="58"/>
      <c r="ESE115" s="58"/>
      <c r="ESF115" s="58"/>
      <c r="ESG115" s="58"/>
      <c r="ESH115" s="58"/>
      <c r="ESI115" s="58"/>
      <c r="ESJ115" s="58"/>
      <c r="ESK115" s="58"/>
      <c r="ESL115" s="58"/>
      <c r="ESM115" s="58"/>
      <c r="ESN115" s="58"/>
      <c r="ESO115" s="58"/>
      <c r="ESP115" s="58"/>
      <c r="ESQ115" s="58"/>
      <c r="ESR115" s="58"/>
      <c r="ESS115" s="58"/>
      <c r="EST115" s="58"/>
      <c r="ESU115" s="58"/>
      <c r="ESV115" s="58"/>
      <c r="ESW115" s="58"/>
      <c r="ESX115" s="58"/>
      <c r="ESY115" s="58"/>
      <c r="ESZ115" s="58"/>
      <c r="ETA115" s="58"/>
      <c r="ETB115" s="58"/>
      <c r="ETC115" s="58"/>
      <c r="ETD115" s="58"/>
      <c r="ETE115" s="58"/>
      <c r="ETF115" s="58"/>
      <c r="ETG115" s="58"/>
      <c r="ETH115" s="58"/>
      <c r="ETI115" s="58"/>
      <c r="ETJ115" s="58"/>
      <c r="ETK115" s="58"/>
      <c r="ETL115" s="58"/>
      <c r="ETM115" s="58"/>
      <c r="ETN115" s="58"/>
      <c r="ETO115" s="58"/>
      <c r="ETP115" s="58"/>
      <c r="ETQ115" s="58"/>
      <c r="ETR115" s="58"/>
      <c r="ETS115" s="58"/>
      <c r="ETT115" s="58"/>
      <c r="ETU115" s="58"/>
      <c r="ETV115" s="58"/>
      <c r="ETW115" s="58"/>
      <c r="ETX115" s="58"/>
      <c r="ETY115" s="58"/>
      <c r="ETZ115" s="58"/>
      <c r="EUA115" s="58"/>
      <c r="EUB115" s="58"/>
      <c r="EUC115" s="58"/>
      <c r="EUD115" s="58"/>
      <c r="EUE115" s="58"/>
      <c r="EUF115" s="58"/>
      <c r="EUG115" s="58"/>
      <c r="EUH115" s="58"/>
      <c r="EUI115" s="58"/>
      <c r="EUJ115" s="58"/>
      <c r="EUK115" s="58"/>
      <c r="EUL115" s="58"/>
      <c r="EUM115" s="58"/>
      <c r="EUN115" s="58"/>
      <c r="EUO115" s="58"/>
      <c r="EUP115" s="58"/>
      <c r="EUQ115" s="58"/>
      <c r="EUR115" s="58"/>
      <c r="EUS115" s="58"/>
      <c r="EUT115" s="58"/>
      <c r="EUU115" s="58"/>
      <c r="EUV115" s="58"/>
      <c r="EUW115" s="58"/>
      <c r="EUX115" s="58"/>
      <c r="EUY115" s="58"/>
      <c r="EUZ115" s="58"/>
      <c r="EVA115" s="58"/>
      <c r="EVB115" s="58"/>
      <c r="EVC115" s="58"/>
      <c r="EVD115" s="58"/>
      <c r="EVE115" s="58"/>
      <c r="EVF115" s="58"/>
      <c r="EVG115" s="58"/>
      <c r="EVH115" s="58"/>
      <c r="EVI115" s="58"/>
      <c r="EVJ115" s="58"/>
      <c r="EVK115" s="58"/>
      <c r="EVL115" s="58"/>
      <c r="EVM115" s="58"/>
      <c r="EVN115" s="58"/>
      <c r="EVO115" s="58"/>
      <c r="EVP115" s="58"/>
      <c r="EVQ115" s="58"/>
      <c r="EVR115" s="58"/>
      <c r="EVS115" s="58"/>
      <c r="EVT115" s="58"/>
      <c r="EVU115" s="58"/>
      <c r="EVV115" s="58"/>
      <c r="EVW115" s="58"/>
      <c r="EVX115" s="58"/>
      <c r="EVY115" s="58"/>
      <c r="EVZ115" s="58"/>
      <c r="EWA115" s="58"/>
      <c r="EWB115" s="58"/>
      <c r="EWC115" s="58"/>
      <c r="EWD115" s="58"/>
      <c r="EWE115" s="58"/>
      <c r="EWF115" s="58"/>
      <c r="EWG115" s="58"/>
      <c r="EWH115" s="58"/>
      <c r="EWI115" s="58"/>
      <c r="EWJ115" s="58"/>
      <c r="EWK115" s="58"/>
      <c r="EWL115" s="58"/>
      <c r="EWM115" s="58"/>
      <c r="EWN115" s="58"/>
      <c r="EWO115" s="58"/>
      <c r="EWP115" s="58"/>
      <c r="EWQ115" s="58"/>
      <c r="EWR115" s="58"/>
      <c r="EWS115" s="58"/>
      <c r="EWT115" s="58"/>
      <c r="EWU115" s="58"/>
      <c r="EWV115" s="58"/>
      <c r="EWW115" s="58"/>
      <c r="EWX115" s="58"/>
      <c r="EWY115" s="58"/>
      <c r="EWZ115" s="58"/>
      <c r="EXA115" s="58"/>
      <c r="EXB115" s="58"/>
      <c r="EXC115" s="58"/>
      <c r="EXD115" s="58"/>
      <c r="EXE115" s="58"/>
      <c r="EXF115" s="58"/>
      <c r="EXG115" s="58"/>
      <c r="EXH115" s="58"/>
      <c r="EXI115" s="58"/>
      <c r="EXJ115" s="58"/>
      <c r="EXK115" s="58"/>
      <c r="EXL115" s="58"/>
      <c r="EXM115" s="58"/>
      <c r="EXN115" s="58"/>
      <c r="EXO115" s="58"/>
      <c r="EXP115" s="58"/>
      <c r="EXQ115" s="58"/>
      <c r="EXR115" s="58"/>
      <c r="EXS115" s="58"/>
      <c r="EXT115" s="58"/>
      <c r="EXU115" s="58"/>
      <c r="EXV115" s="58"/>
      <c r="EXW115" s="58"/>
      <c r="EXX115" s="58"/>
      <c r="EXY115" s="58"/>
      <c r="EXZ115" s="58"/>
      <c r="EYA115" s="58"/>
      <c r="EYB115" s="58"/>
      <c r="EYC115" s="58"/>
      <c r="EYD115" s="58"/>
      <c r="EYE115" s="58"/>
      <c r="EYF115" s="58"/>
      <c r="EYG115" s="58"/>
      <c r="EYH115" s="58"/>
      <c r="EYI115" s="58"/>
      <c r="EYJ115" s="58"/>
      <c r="EYK115" s="58"/>
      <c r="EYL115" s="58"/>
      <c r="EYM115" s="58"/>
      <c r="EYN115" s="58"/>
      <c r="EYO115" s="58"/>
      <c r="EYP115" s="58"/>
      <c r="EYQ115" s="58"/>
      <c r="EYR115" s="58"/>
      <c r="EYS115" s="58"/>
      <c r="EYT115" s="58"/>
      <c r="EYU115" s="58"/>
      <c r="EYV115" s="58"/>
      <c r="EYW115" s="58"/>
      <c r="EYX115" s="58"/>
      <c r="EYY115" s="58"/>
      <c r="EYZ115" s="58"/>
      <c r="EZA115" s="58"/>
      <c r="EZB115" s="58"/>
      <c r="EZC115" s="58"/>
      <c r="EZD115" s="58"/>
      <c r="EZE115" s="58"/>
      <c r="EZF115" s="58"/>
      <c r="EZG115" s="58"/>
      <c r="EZH115" s="58"/>
      <c r="EZI115" s="58"/>
      <c r="EZJ115" s="58"/>
      <c r="EZK115" s="58"/>
      <c r="EZL115" s="58"/>
      <c r="EZM115" s="58"/>
      <c r="EZN115" s="58"/>
      <c r="EZO115" s="58"/>
      <c r="EZP115" s="58"/>
      <c r="EZQ115" s="58"/>
      <c r="EZR115" s="58"/>
      <c r="EZS115" s="58"/>
      <c r="EZT115" s="58"/>
      <c r="EZU115" s="58"/>
      <c r="EZV115" s="58"/>
      <c r="EZW115" s="58"/>
      <c r="EZX115" s="58"/>
      <c r="EZY115" s="58"/>
      <c r="EZZ115" s="58"/>
      <c r="FAA115" s="58"/>
      <c r="FAB115" s="58"/>
      <c r="FAC115" s="58"/>
      <c r="FAD115" s="58"/>
      <c r="FAE115" s="58"/>
      <c r="FAF115" s="58"/>
      <c r="FAG115" s="58"/>
      <c r="FAH115" s="58"/>
      <c r="FAI115" s="58"/>
      <c r="FAJ115" s="58"/>
      <c r="FAK115" s="58"/>
      <c r="FAL115" s="58"/>
      <c r="FAM115" s="58"/>
      <c r="FAN115" s="58"/>
      <c r="FAO115" s="58"/>
      <c r="FAP115" s="58"/>
      <c r="FAQ115" s="58"/>
      <c r="FAR115" s="58"/>
      <c r="FAS115" s="58"/>
      <c r="FAT115" s="58"/>
      <c r="FAU115" s="58"/>
      <c r="FAV115" s="58"/>
      <c r="FAW115" s="58"/>
      <c r="FAX115" s="58"/>
      <c r="FAY115" s="58"/>
      <c r="FAZ115" s="58"/>
      <c r="FBA115" s="58"/>
      <c r="FBB115" s="58"/>
      <c r="FBC115" s="58"/>
      <c r="FBD115" s="58"/>
      <c r="FBE115" s="58"/>
      <c r="FBF115" s="58"/>
      <c r="FBG115" s="58"/>
      <c r="FBH115" s="58"/>
      <c r="FBI115" s="58"/>
      <c r="FBJ115" s="58"/>
      <c r="FBK115" s="58"/>
      <c r="FBL115" s="58"/>
      <c r="FBM115" s="58"/>
      <c r="FBN115" s="58"/>
      <c r="FBO115" s="58"/>
      <c r="FBP115" s="58"/>
      <c r="FBQ115" s="58"/>
      <c r="FBR115" s="58"/>
      <c r="FBS115" s="58"/>
      <c r="FBT115" s="58"/>
      <c r="FBU115" s="58"/>
      <c r="FBV115" s="58"/>
      <c r="FBW115" s="58"/>
      <c r="FBX115" s="58"/>
      <c r="FBY115" s="58"/>
      <c r="FBZ115" s="58"/>
      <c r="FCA115" s="58"/>
      <c r="FCB115" s="58"/>
      <c r="FCC115" s="58"/>
      <c r="FCD115" s="58"/>
      <c r="FCE115" s="58"/>
      <c r="FCF115" s="58"/>
      <c r="FCG115" s="58"/>
      <c r="FCH115" s="58"/>
      <c r="FCI115" s="58"/>
      <c r="FCJ115" s="58"/>
      <c r="FCK115" s="58"/>
      <c r="FCL115" s="58"/>
      <c r="FCM115" s="58"/>
      <c r="FCN115" s="58"/>
      <c r="FCO115" s="58"/>
      <c r="FCP115" s="58"/>
      <c r="FCQ115" s="58"/>
      <c r="FCR115" s="58"/>
      <c r="FCS115" s="58"/>
      <c r="FCT115" s="58"/>
      <c r="FCU115" s="58"/>
      <c r="FCV115" s="58"/>
      <c r="FCW115" s="58"/>
      <c r="FCX115" s="58"/>
      <c r="FCY115" s="58"/>
      <c r="FCZ115" s="58"/>
      <c r="FDA115" s="58"/>
      <c r="FDB115" s="58"/>
      <c r="FDC115" s="58"/>
      <c r="FDD115" s="58"/>
      <c r="FDE115" s="58"/>
      <c r="FDF115" s="58"/>
      <c r="FDG115" s="58"/>
      <c r="FDH115" s="58"/>
      <c r="FDI115" s="58"/>
      <c r="FDJ115" s="58"/>
      <c r="FDK115" s="58"/>
      <c r="FDL115" s="58"/>
      <c r="FDM115" s="58"/>
      <c r="FDN115" s="58"/>
      <c r="FDO115" s="58"/>
      <c r="FDP115" s="58"/>
      <c r="FDQ115" s="58"/>
      <c r="FDR115" s="58"/>
      <c r="FDS115" s="58"/>
      <c r="FDT115" s="58"/>
      <c r="FDU115" s="58"/>
      <c r="FDV115" s="58"/>
      <c r="FDW115" s="58"/>
      <c r="FDX115" s="58"/>
      <c r="FDY115" s="58"/>
      <c r="FDZ115" s="58"/>
      <c r="FEA115" s="58"/>
      <c r="FEB115" s="58"/>
      <c r="FEC115" s="58"/>
      <c r="FED115" s="58"/>
      <c r="FEE115" s="58"/>
      <c r="FEF115" s="58"/>
      <c r="FEG115" s="58"/>
      <c r="FEH115" s="58"/>
      <c r="FEI115" s="58"/>
      <c r="FEJ115" s="58"/>
      <c r="FEK115" s="58"/>
      <c r="FEL115" s="58"/>
      <c r="FEM115" s="58"/>
      <c r="FEN115" s="58"/>
      <c r="FEO115" s="58"/>
      <c r="FEP115" s="58"/>
      <c r="FEQ115" s="58"/>
      <c r="FER115" s="58"/>
      <c r="FES115" s="58"/>
      <c r="FET115" s="58"/>
      <c r="FEU115" s="58"/>
      <c r="FEV115" s="58"/>
      <c r="FEW115" s="58"/>
      <c r="FEX115" s="58"/>
      <c r="FEY115" s="58"/>
      <c r="FEZ115" s="58"/>
      <c r="FFA115" s="58"/>
      <c r="FFB115" s="58"/>
      <c r="FFC115" s="58"/>
      <c r="FFD115" s="58"/>
      <c r="FFE115" s="58"/>
      <c r="FFF115" s="58"/>
      <c r="FFG115" s="58"/>
      <c r="FFH115" s="58"/>
      <c r="FFI115" s="58"/>
      <c r="FFJ115" s="58"/>
      <c r="FFK115" s="58"/>
      <c r="FFL115" s="58"/>
      <c r="FFM115" s="58"/>
      <c r="FFN115" s="58"/>
      <c r="FFO115" s="58"/>
      <c r="FFP115" s="58"/>
      <c r="FFQ115" s="58"/>
      <c r="FFR115" s="58"/>
      <c r="FFS115" s="58"/>
      <c r="FFT115" s="58"/>
      <c r="FFU115" s="58"/>
      <c r="FFV115" s="58"/>
      <c r="FFW115" s="58"/>
      <c r="FFX115" s="58"/>
      <c r="FFY115" s="58"/>
      <c r="FFZ115" s="58"/>
      <c r="FGA115" s="58"/>
      <c r="FGB115" s="58"/>
      <c r="FGC115" s="58"/>
      <c r="FGD115" s="58"/>
      <c r="FGE115" s="58"/>
      <c r="FGF115" s="58"/>
      <c r="FGG115" s="58"/>
      <c r="FGH115" s="58"/>
      <c r="FGI115" s="58"/>
      <c r="FGJ115" s="58"/>
      <c r="FGK115" s="58"/>
      <c r="FGL115" s="58"/>
      <c r="FGM115" s="58"/>
      <c r="FGN115" s="58"/>
      <c r="FGO115" s="58"/>
      <c r="FGP115" s="58"/>
      <c r="FGQ115" s="58"/>
      <c r="FGR115" s="58"/>
      <c r="FGS115" s="58"/>
      <c r="FGT115" s="58"/>
      <c r="FGU115" s="58"/>
      <c r="FGV115" s="58"/>
      <c r="FGW115" s="58"/>
      <c r="FGX115" s="58"/>
      <c r="FGY115" s="58"/>
      <c r="FGZ115" s="58"/>
      <c r="FHA115" s="58"/>
      <c r="FHB115" s="58"/>
      <c r="FHC115" s="58"/>
      <c r="FHD115" s="58"/>
      <c r="FHE115" s="58"/>
      <c r="FHF115" s="58"/>
      <c r="FHG115" s="58"/>
      <c r="FHH115" s="58"/>
      <c r="FHI115" s="58"/>
      <c r="FHJ115" s="58"/>
      <c r="FHK115" s="58"/>
      <c r="FHL115" s="58"/>
      <c r="FHM115" s="58"/>
      <c r="FHN115" s="58"/>
      <c r="FHO115" s="58"/>
      <c r="FHP115" s="58"/>
      <c r="FHQ115" s="58"/>
      <c r="FHR115" s="58"/>
      <c r="FHS115" s="58"/>
      <c r="FHT115" s="58"/>
      <c r="FHU115" s="58"/>
      <c r="FHV115" s="58"/>
      <c r="FHW115" s="58"/>
      <c r="FHX115" s="58"/>
      <c r="FHY115" s="58"/>
      <c r="FHZ115" s="58"/>
      <c r="FIA115" s="58"/>
      <c r="FIB115" s="58"/>
      <c r="FIC115" s="58"/>
      <c r="FID115" s="58"/>
      <c r="FIE115" s="58"/>
      <c r="FIF115" s="58"/>
      <c r="FIG115" s="58"/>
      <c r="FIH115" s="58"/>
      <c r="FII115" s="58"/>
      <c r="FIJ115" s="58"/>
      <c r="FIK115" s="58"/>
      <c r="FIL115" s="58"/>
      <c r="FIM115" s="58"/>
      <c r="FIN115" s="58"/>
      <c r="FIO115" s="58"/>
      <c r="FIP115" s="58"/>
      <c r="FIQ115" s="58"/>
      <c r="FIR115" s="58"/>
      <c r="FIS115" s="58"/>
      <c r="FIT115" s="58"/>
      <c r="FIU115" s="58"/>
      <c r="FIV115" s="58"/>
      <c r="FIW115" s="58"/>
      <c r="FIX115" s="58"/>
      <c r="FIY115" s="58"/>
      <c r="FIZ115" s="58"/>
      <c r="FJA115" s="58"/>
      <c r="FJB115" s="58"/>
      <c r="FJC115" s="58"/>
      <c r="FJD115" s="58"/>
      <c r="FJE115" s="58"/>
      <c r="FJF115" s="58"/>
      <c r="FJG115" s="58"/>
      <c r="FJH115" s="58"/>
      <c r="FJI115" s="58"/>
      <c r="FJJ115" s="58"/>
      <c r="FJK115" s="58"/>
      <c r="FJL115" s="58"/>
      <c r="FJM115" s="58"/>
      <c r="FJN115" s="58"/>
      <c r="FJO115" s="58"/>
      <c r="FJP115" s="58"/>
      <c r="FJQ115" s="58"/>
      <c r="FJR115" s="58"/>
      <c r="FJS115" s="58"/>
      <c r="FJT115" s="58"/>
      <c r="FJU115" s="58"/>
      <c r="FJV115" s="58"/>
      <c r="FJW115" s="58"/>
      <c r="FJX115" s="58"/>
      <c r="FJY115" s="58"/>
      <c r="FJZ115" s="58"/>
      <c r="FKA115" s="58"/>
      <c r="FKB115" s="58"/>
      <c r="FKC115" s="58"/>
      <c r="FKD115" s="58"/>
      <c r="FKE115" s="58"/>
      <c r="FKF115" s="58"/>
      <c r="FKG115" s="58"/>
      <c r="FKH115" s="58"/>
      <c r="FKI115" s="58"/>
      <c r="FKJ115" s="58"/>
      <c r="FKK115" s="58"/>
      <c r="FKL115" s="58"/>
      <c r="FKM115" s="58"/>
      <c r="FKN115" s="58"/>
      <c r="FKO115" s="58"/>
      <c r="FKP115" s="58"/>
      <c r="FKQ115" s="58"/>
      <c r="FKR115" s="58"/>
      <c r="FKS115" s="58"/>
      <c r="FKT115" s="58"/>
      <c r="FKU115" s="58"/>
      <c r="FKV115" s="58"/>
      <c r="FKW115" s="58"/>
      <c r="FKX115" s="58"/>
      <c r="FKY115" s="58"/>
      <c r="FKZ115" s="58"/>
      <c r="FLA115" s="58"/>
      <c r="FLB115" s="58"/>
      <c r="FLC115" s="58"/>
      <c r="FLD115" s="58"/>
      <c r="FLE115" s="58"/>
      <c r="FLF115" s="58"/>
      <c r="FLG115" s="58"/>
      <c r="FLH115" s="58"/>
      <c r="FLI115" s="58"/>
      <c r="FLJ115" s="58"/>
      <c r="FLK115" s="58"/>
      <c r="FLL115" s="58"/>
      <c r="FLM115" s="58"/>
      <c r="FLN115" s="58"/>
      <c r="FLO115" s="58"/>
      <c r="FLP115" s="58"/>
      <c r="FLQ115" s="58"/>
      <c r="FLR115" s="58"/>
      <c r="FLS115" s="58"/>
      <c r="FLT115" s="58"/>
      <c r="FLU115" s="58"/>
      <c r="FLV115" s="58"/>
      <c r="FLW115" s="58"/>
      <c r="FLX115" s="58"/>
      <c r="FLY115" s="58"/>
      <c r="FLZ115" s="58"/>
      <c r="FMA115" s="58"/>
      <c r="FMB115" s="58"/>
      <c r="FMC115" s="58"/>
      <c r="FMD115" s="58"/>
      <c r="FME115" s="58"/>
      <c r="FMF115" s="58"/>
      <c r="FMG115" s="58"/>
      <c r="FMH115" s="58"/>
      <c r="FMI115" s="58"/>
      <c r="FMJ115" s="58"/>
      <c r="FMK115" s="58"/>
      <c r="FML115" s="58"/>
      <c r="FMM115" s="58"/>
      <c r="FMN115" s="58"/>
      <c r="FMO115" s="58"/>
      <c r="FMP115" s="58"/>
      <c r="FMQ115" s="58"/>
      <c r="FMR115" s="58"/>
      <c r="FMS115" s="58"/>
      <c r="FMT115" s="58"/>
      <c r="FMU115" s="58"/>
      <c r="FMV115" s="58"/>
      <c r="FMW115" s="58"/>
      <c r="FMX115" s="58"/>
      <c r="FMY115" s="58"/>
      <c r="FMZ115" s="58"/>
      <c r="FNA115" s="58"/>
      <c r="FNB115" s="58"/>
      <c r="FNC115" s="58"/>
      <c r="FND115" s="58"/>
      <c r="FNE115" s="58"/>
      <c r="FNF115" s="58"/>
      <c r="FNG115" s="58"/>
      <c r="FNH115" s="58"/>
      <c r="FNI115" s="58"/>
      <c r="FNJ115" s="58"/>
      <c r="FNK115" s="58"/>
      <c r="FNL115" s="58"/>
      <c r="FNM115" s="58"/>
      <c r="FNN115" s="58"/>
      <c r="FNO115" s="58"/>
      <c r="FNP115" s="58"/>
      <c r="FNQ115" s="58"/>
      <c r="FNR115" s="58"/>
      <c r="FNS115" s="58"/>
      <c r="FNT115" s="58"/>
      <c r="FNU115" s="58"/>
      <c r="FNV115" s="58"/>
      <c r="FNW115" s="58"/>
      <c r="FNX115" s="58"/>
      <c r="FNY115" s="58"/>
      <c r="FNZ115" s="58"/>
      <c r="FOA115" s="58"/>
      <c r="FOB115" s="58"/>
      <c r="FOC115" s="58"/>
      <c r="FOD115" s="58"/>
      <c r="FOE115" s="58"/>
      <c r="FOF115" s="58"/>
      <c r="FOG115" s="58"/>
      <c r="FOH115" s="58"/>
      <c r="FOI115" s="58"/>
      <c r="FOJ115" s="58"/>
      <c r="FOK115" s="58"/>
      <c r="FOL115" s="58"/>
      <c r="FOM115" s="58"/>
      <c r="FON115" s="58"/>
      <c r="FOO115" s="58"/>
      <c r="FOP115" s="58"/>
      <c r="FOQ115" s="58"/>
      <c r="FOR115" s="58"/>
      <c r="FOS115" s="58"/>
      <c r="FOT115" s="58"/>
      <c r="FOU115" s="58"/>
      <c r="FOV115" s="58"/>
      <c r="FOW115" s="58"/>
      <c r="FOX115" s="58"/>
      <c r="FOY115" s="58"/>
      <c r="FOZ115" s="58"/>
      <c r="FPA115" s="58"/>
      <c r="FPB115" s="58"/>
      <c r="FPC115" s="58"/>
      <c r="FPD115" s="58"/>
      <c r="FPE115" s="58"/>
      <c r="FPF115" s="58"/>
      <c r="FPG115" s="58"/>
      <c r="FPH115" s="58"/>
      <c r="FPI115" s="58"/>
      <c r="FPJ115" s="58"/>
      <c r="FPK115" s="58"/>
      <c r="FPL115" s="58"/>
      <c r="FPM115" s="58"/>
      <c r="FPN115" s="58"/>
      <c r="FPO115" s="58"/>
      <c r="FPP115" s="58"/>
      <c r="FPQ115" s="58"/>
      <c r="FPR115" s="58"/>
      <c r="FPS115" s="58"/>
      <c r="FPT115" s="58"/>
      <c r="FPU115" s="58"/>
      <c r="FPV115" s="58"/>
      <c r="FPW115" s="58"/>
      <c r="FPX115" s="58"/>
      <c r="FPY115" s="58"/>
      <c r="FPZ115" s="58"/>
      <c r="FQA115" s="58"/>
      <c r="FQB115" s="58"/>
      <c r="FQC115" s="58"/>
      <c r="FQD115" s="58"/>
      <c r="FQE115" s="58"/>
      <c r="FQF115" s="58"/>
      <c r="FQG115" s="58"/>
      <c r="FQH115" s="58"/>
      <c r="FQI115" s="58"/>
      <c r="FQJ115" s="58"/>
      <c r="FQK115" s="58"/>
      <c r="FQL115" s="58"/>
      <c r="FQM115" s="58"/>
      <c r="FQN115" s="58"/>
      <c r="FQO115" s="58"/>
      <c r="FQP115" s="58"/>
      <c r="FQQ115" s="58"/>
      <c r="FQR115" s="58"/>
      <c r="FQS115" s="58"/>
      <c r="FQT115" s="58"/>
      <c r="FQU115" s="58"/>
      <c r="FQV115" s="58"/>
      <c r="FQW115" s="58"/>
      <c r="FQX115" s="58"/>
      <c r="FQY115" s="58"/>
      <c r="FQZ115" s="58"/>
      <c r="FRA115" s="58"/>
      <c r="FRB115" s="58"/>
      <c r="FRC115" s="58"/>
      <c r="FRD115" s="58"/>
      <c r="FRE115" s="58"/>
      <c r="FRF115" s="58"/>
      <c r="FRG115" s="58"/>
      <c r="FRH115" s="58"/>
      <c r="FRI115" s="58"/>
      <c r="FRJ115" s="58"/>
      <c r="FRK115" s="58"/>
      <c r="FRL115" s="58"/>
      <c r="FRM115" s="58"/>
      <c r="FRN115" s="58"/>
      <c r="FRO115" s="58"/>
      <c r="FRP115" s="58"/>
      <c r="FRQ115" s="58"/>
      <c r="FRR115" s="58"/>
      <c r="FRS115" s="58"/>
      <c r="FRT115" s="58"/>
      <c r="FRU115" s="58"/>
      <c r="FRV115" s="58"/>
      <c r="FRW115" s="58"/>
      <c r="FRX115" s="58"/>
      <c r="FRY115" s="58"/>
      <c r="FRZ115" s="58"/>
      <c r="FSA115" s="58"/>
      <c r="FSB115" s="58"/>
      <c r="FSC115" s="58"/>
      <c r="FSD115" s="58"/>
      <c r="FSE115" s="58"/>
      <c r="FSF115" s="58"/>
      <c r="FSG115" s="58"/>
      <c r="FSH115" s="58"/>
      <c r="FSI115" s="58"/>
      <c r="FSJ115" s="58"/>
      <c r="FSK115" s="58"/>
      <c r="FSL115" s="58"/>
      <c r="FSM115" s="58"/>
      <c r="FSN115" s="58"/>
      <c r="FSO115" s="58"/>
      <c r="FSP115" s="58"/>
      <c r="FSQ115" s="58"/>
      <c r="FSR115" s="58"/>
      <c r="FSS115" s="58"/>
      <c r="FST115" s="58"/>
      <c r="FSU115" s="58"/>
      <c r="FSV115" s="58"/>
      <c r="FSW115" s="58"/>
      <c r="FSX115" s="58"/>
      <c r="FSY115" s="58"/>
      <c r="FSZ115" s="58"/>
      <c r="FTA115" s="58"/>
      <c r="FTB115" s="58"/>
      <c r="FTC115" s="58"/>
      <c r="FTD115" s="58"/>
      <c r="FTE115" s="58"/>
      <c r="FTF115" s="58"/>
      <c r="FTG115" s="58"/>
      <c r="FTH115" s="58"/>
      <c r="FTI115" s="58"/>
      <c r="FTJ115" s="58"/>
      <c r="FTK115" s="58"/>
      <c r="FTL115" s="58"/>
      <c r="FTM115" s="58"/>
      <c r="FTN115" s="58"/>
      <c r="FTO115" s="58"/>
      <c r="FTP115" s="58"/>
      <c r="FTQ115" s="58"/>
      <c r="FTR115" s="58"/>
      <c r="FTS115" s="58"/>
      <c r="FTT115" s="58"/>
      <c r="FTU115" s="58"/>
      <c r="FTV115" s="58"/>
      <c r="FTW115" s="58"/>
      <c r="FTX115" s="58"/>
      <c r="FTY115" s="58"/>
      <c r="FTZ115" s="58"/>
      <c r="FUA115" s="58"/>
      <c r="FUB115" s="58"/>
      <c r="FUC115" s="58"/>
      <c r="FUD115" s="58"/>
      <c r="FUE115" s="58"/>
      <c r="FUF115" s="58"/>
      <c r="FUG115" s="58"/>
      <c r="FUH115" s="58"/>
      <c r="FUI115" s="58"/>
      <c r="FUJ115" s="58"/>
      <c r="FUK115" s="58"/>
      <c r="FUL115" s="58"/>
      <c r="FUM115" s="58"/>
      <c r="FUN115" s="58"/>
      <c r="FUO115" s="58"/>
      <c r="FUP115" s="58"/>
      <c r="FUQ115" s="58"/>
      <c r="FUR115" s="58"/>
      <c r="FUS115" s="58"/>
      <c r="FUT115" s="58"/>
      <c r="FUU115" s="58"/>
      <c r="FUV115" s="58"/>
      <c r="FUW115" s="58"/>
      <c r="FUX115" s="58"/>
      <c r="FUY115" s="58"/>
      <c r="FUZ115" s="58"/>
      <c r="FVA115" s="58"/>
      <c r="FVB115" s="58"/>
      <c r="FVC115" s="58"/>
      <c r="FVD115" s="58"/>
      <c r="FVE115" s="58"/>
      <c r="FVF115" s="58"/>
      <c r="FVG115" s="58"/>
      <c r="FVH115" s="58"/>
      <c r="FVI115" s="58"/>
      <c r="FVJ115" s="58"/>
      <c r="FVK115" s="58"/>
      <c r="FVL115" s="58"/>
      <c r="FVM115" s="58"/>
      <c r="FVN115" s="58"/>
      <c r="FVO115" s="58"/>
      <c r="FVP115" s="58"/>
      <c r="FVQ115" s="58"/>
      <c r="FVR115" s="58"/>
      <c r="FVS115" s="58"/>
      <c r="FVT115" s="58"/>
      <c r="FVU115" s="58"/>
      <c r="FVV115" s="58"/>
      <c r="FVW115" s="58"/>
      <c r="FVX115" s="58"/>
      <c r="FVY115" s="58"/>
      <c r="FVZ115" s="58"/>
      <c r="FWA115" s="58"/>
      <c r="FWB115" s="58"/>
      <c r="FWC115" s="58"/>
      <c r="FWD115" s="58"/>
      <c r="FWE115" s="58"/>
      <c r="FWF115" s="58"/>
      <c r="FWG115" s="58"/>
      <c r="FWH115" s="58"/>
      <c r="FWI115" s="58"/>
      <c r="FWJ115" s="58"/>
      <c r="FWK115" s="58"/>
      <c r="FWL115" s="58"/>
      <c r="FWM115" s="58"/>
      <c r="FWN115" s="58"/>
      <c r="FWO115" s="58"/>
      <c r="FWP115" s="58"/>
      <c r="FWQ115" s="58"/>
      <c r="FWR115" s="58"/>
      <c r="FWS115" s="58"/>
      <c r="FWT115" s="58"/>
      <c r="FWU115" s="58"/>
      <c r="FWV115" s="58"/>
      <c r="FWW115" s="58"/>
      <c r="FWX115" s="58"/>
      <c r="FWY115" s="58"/>
      <c r="FWZ115" s="58"/>
      <c r="FXA115" s="58"/>
      <c r="FXB115" s="58"/>
      <c r="FXC115" s="58"/>
      <c r="FXD115" s="58"/>
      <c r="FXE115" s="58"/>
      <c r="FXF115" s="58"/>
      <c r="FXG115" s="58"/>
      <c r="FXH115" s="58"/>
      <c r="FXI115" s="58"/>
      <c r="FXJ115" s="58"/>
      <c r="FXK115" s="58"/>
      <c r="FXL115" s="58"/>
      <c r="FXM115" s="58"/>
      <c r="FXN115" s="58"/>
      <c r="FXO115" s="58"/>
      <c r="FXP115" s="58"/>
      <c r="FXQ115" s="58"/>
      <c r="FXR115" s="58"/>
      <c r="FXS115" s="58"/>
      <c r="FXT115" s="58"/>
      <c r="FXU115" s="58"/>
      <c r="FXV115" s="58"/>
      <c r="FXW115" s="58"/>
      <c r="FXX115" s="58"/>
      <c r="FXY115" s="58"/>
      <c r="FXZ115" s="58"/>
      <c r="FYA115" s="58"/>
      <c r="FYB115" s="58"/>
      <c r="FYC115" s="58"/>
      <c r="FYD115" s="58"/>
      <c r="FYE115" s="58"/>
      <c r="FYF115" s="58"/>
      <c r="FYG115" s="58"/>
      <c r="FYH115" s="58"/>
      <c r="FYI115" s="58"/>
      <c r="FYJ115" s="58"/>
      <c r="FYK115" s="58"/>
      <c r="FYL115" s="58"/>
      <c r="FYM115" s="58"/>
      <c r="FYN115" s="58"/>
      <c r="FYO115" s="58"/>
      <c r="FYP115" s="58"/>
      <c r="FYQ115" s="58"/>
      <c r="FYR115" s="58"/>
      <c r="FYS115" s="58"/>
      <c r="FYT115" s="58"/>
      <c r="FYU115" s="58"/>
      <c r="FYV115" s="58"/>
      <c r="FYW115" s="58"/>
      <c r="FYX115" s="58"/>
      <c r="FYY115" s="58"/>
      <c r="FYZ115" s="58"/>
      <c r="FZA115" s="58"/>
      <c r="FZB115" s="58"/>
      <c r="FZC115" s="58"/>
      <c r="FZD115" s="58"/>
      <c r="FZE115" s="58"/>
      <c r="FZF115" s="58"/>
      <c r="FZG115" s="58"/>
      <c r="FZH115" s="58"/>
      <c r="FZI115" s="58"/>
      <c r="FZJ115" s="58"/>
      <c r="FZK115" s="58"/>
      <c r="FZL115" s="58"/>
      <c r="FZM115" s="58"/>
      <c r="FZN115" s="58"/>
      <c r="FZO115" s="58"/>
      <c r="FZP115" s="58"/>
      <c r="FZQ115" s="58"/>
      <c r="FZR115" s="58"/>
      <c r="FZS115" s="58"/>
      <c r="FZT115" s="58"/>
      <c r="FZU115" s="58"/>
      <c r="FZV115" s="58"/>
      <c r="FZW115" s="58"/>
      <c r="FZX115" s="58"/>
      <c r="FZY115" s="58"/>
      <c r="FZZ115" s="58"/>
      <c r="GAA115" s="58"/>
      <c r="GAB115" s="58"/>
      <c r="GAC115" s="58"/>
      <c r="GAD115" s="58"/>
      <c r="GAE115" s="58"/>
      <c r="GAF115" s="58"/>
      <c r="GAG115" s="58"/>
      <c r="GAH115" s="58"/>
      <c r="GAI115" s="58"/>
      <c r="GAJ115" s="58"/>
      <c r="GAK115" s="58"/>
      <c r="GAL115" s="58"/>
      <c r="GAM115" s="58"/>
      <c r="GAN115" s="58"/>
      <c r="GAO115" s="58"/>
      <c r="GAP115" s="58"/>
      <c r="GAQ115" s="58"/>
      <c r="GAR115" s="58"/>
      <c r="GAS115" s="58"/>
      <c r="GAT115" s="58"/>
      <c r="GAU115" s="58"/>
      <c r="GAV115" s="58"/>
      <c r="GAW115" s="58"/>
      <c r="GAX115" s="58"/>
      <c r="GAY115" s="58"/>
      <c r="GAZ115" s="58"/>
      <c r="GBA115" s="58"/>
      <c r="GBB115" s="58"/>
      <c r="GBC115" s="58"/>
      <c r="GBD115" s="58"/>
      <c r="GBE115" s="58"/>
      <c r="GBF115" s="58"/>
      <c r="GBG115" s="58"/>
      <c r="GBH115" s="58"/>
      <c r="GBI115" s="58"/>
      <c r="GBJ115" s="58"/>
      <c r="GBK115" s="58"/>
      <c r="GBL115" s="58"/>
      <c r="GBM115" s="58"/>
      <c r="GBN115" s="58"/>
      <c r="GBO115" s="58"/>
      <c r="GBP115" s="58"/>
      <c r="GBQ115" s="58"/>
      <c r="GBR115" s="58"/>
      <c r="GBS115" s="58"/>
      <c r="GBT115" s="58"/>
      <c r="GBU115" s="58"/>
      <c r="GBV115" s="58"/>
      <c r="GBW115" s="58"/>
      <c r="GBX115" s="58"/>
      <c r="GBY115" s="58"/>
      <c r="GBZ115" s="58"/>
      <c r="GCA115" s="58"/>
      <c r="GCB115" s="58"/>
      <c r="GCC115" s="58"/>
      <c r="GCD115" s="58"/>
      <c r="GCE115" s="58"/>
      <c r="GCF115" s="58"/>
      <c r="GCG115" s="58"/>
      <c r="GCH115" s="58"/>
      <c r="GCI115" s="58"/>
      <c r="GCJ115" s="58"/>
      <c r="GCK115" s="58"/>
      <c r="GCL115" s="58"/>
      <c r="GCM115" s="58"/>
      <c r="GCN115" s="58"/>
      <c r="GCO115" s="58"/>
      <c r="GCP115" s="58"/>
      <c r="GCQ115" s="58"/>
      <c r="GCR115" s="58"/>
      <c r="GCS115" s="58"/>
      <c r="GCT115" s="58"/>
      <c r="GCU115" s="58"/>
      <c r="GCV115" s="58"/>
      <c r="GCW115" s="58"/>
      <c r="GCX115" s="58"/>
      <c r="GCY115" s="58"/>
      <c r="GCZ115" s="58"/>
      <c r="GDA115" s="58"/>
      <c r="GDB115" s="58"/>
      <c r="GDC115" s="58"/>
      <c r="GDD115" s="58"/>
      <c r="GDE115" s="58"/>
      <c r="GDF115" s="58"/>
      <c r="GDG115" s="58"/>
      <c r="GDH115" s="58"/>
      <c r="GDI115" s="58"/>
      <c r="GDJ115" s="58"/>
      <c r="GDK115" s="58"/>
      <c r="GDL115" s="58"/>
      <c r="GDM115" s="58"/>
      <c r="GDN115" s="58"/>
      <c r="GDO115" s="58"/>
      <c r="GDP115" s="58"/>
      <c r="GDQ115" s="58"/>
      <c r="GDR115" s="58"/>
      <c r="GDS115" s="58"/>
      <c r="GDT115" s="58"/>
      <c r="GDU115" s="58"/>
      <c r="GDV115" s="58"/>
      <c r="GDW115" s="58"/>
      <c r="GDX115" s="58"/>
      <c r="GDY115" s="58"/>
      <c r="GDZ115" s="58"/>
      <c r="GEA115" s="58"/>
      <c r="GEB115" s="58"/>
      <c r="GEC115" s="58"/>
      <c r="GED115" s="58"/>
      <c r="GEE115" s="58"/>
      <c r="GEF115" s="58"/>
      <c r="GEG115" s="58"/>
      <c r="GEH115" s="58"/>
      <c r="GEI115" s="58"/>
      <c r="GEJ115" s="58"/>
      <c r="GEK115" s="58"/>
      <c r="GEL115" s="58"/>
      <c r="GEM115" s="58"/>
      <c r="GEN115" s="58"/>
      <c r="GEO115" s="58"/>
      <c r="GEP115" s="58"/>
      <c r="GEQ115" s="58"/>
      <c r="GER115" s="58"/>
      <c r="GES115" s="58"/>
      <c r="GET115" s="58"/>
      <c r="GEU115" s="58"/>
      <c r="GEV115" s="58"/>
      <c r="GEW115" s="58"/>
      <c r="GEX115" s="58"/>
      <c r="GEY115" s="58"/>
      <c r="GEZ115" s="58"/>
      <c r="GFA115" s="58"/>
      <c r="GFB115" s="58"/>
      <c r="GFC115" s="58"/>
      <c r="GFD115" s="58"/>
      <c r="GFE115" s="58"/>
      <c r="GFF115" s="58"/>
      <c r="GFG115" s="58"/>
      <c r="GFH115" s="58"/>
      <c r="GFI115" s="58"/>
      <c r="GFJ115" s="58"/>
      <c r="GFK115" s="58"/>
      <c r="GFL115" s="58"/>
      <c r="GFM115" s="58"/>
      <c r="GFN115" s="58"/>
      <c r="GFO115" s="58"/>
      <c r="GFP115" s="58"/>
      <c r="GFQ115" s="58"/>
      <c r="GFR115" s="58"/>
      <c r="GFS115" s="58"/>
      <c r="GFT115" s="58"/>
      <c r="GFU115" s="58"/>
      <c r="GFV115" s="58"/>
      <c r="GFW115" s="58"/>
      <c r="GFX115" s="58"/>
      <c r="GFY115" s="58"/>
      <c r="GFZ115" s="58"/>
      <c r="GGA115" s="58"/>
      <c r="GGB115" s="58"/>
      <c r="GGC115" s="58"/>
      <c r="GGD115" s="58"/>
      <c r="GGE115" s="58"/>
      <c r="GGF115" s="58"/>
      <c r="GGG115" s="58"/>
      <c r="GGH115" s="58"/>
      <c r="GGI115" s="58"/>
      <c r="GGJ115" s="58"/>
      <c r="GGK115" s="58"/>
      <c r="GGL115" s="58"/>
      <c r="GGM115" s="58"/>
      <c r="GGN115" s="58"/>
      <c r="GGO115" s="58"/>
      <c r="GGP115" s="58"/>
      <c r="GGQ115" s="58"/>
      <c r="GGR115" s="58"/>
      <c r="GGS115" s="58"/>
      <c r="GGT115" s="58"/>
      <c r="GGU115" s="58"/>
      <c r="GGV115" s="58"/>
      <c r="GGW115" s="58"/>
      <c r="GGX115" s="58"/>
      <c r="GGY115" s="58"/>
      <c r="GGZ115" s="58"/>
      <c r="GHA115" s="58"/>
      <c r="GHB115" s="58"/>
      <c r="GHC115" s="58"/>
      <c r="GHD115" s="58"/>
      <c r="GHE115" s="58"/>
      <c r="GHF115" s="58"/>
      <c r="GHG115" s="58"/>
      <c r="GHH115" s="58"/>
      <c r="GHI115" s="58"/>
      <c r="GHJ115" s="58"/>
      <c r="GHK115" s="58"/>
      <c r="GHL115" s="58"/>
      <c r="GHM115" s="58"/>
      <c r="GHN115" s="58"/>
      <c r="GHO115" s="58"/>
      <c r="GHP115" s="58"/>
      <c r="GHQ115" s="58"/>
      <c r="GHR115" s="58"/>
      <c r="GHS115" s="58"/>
      <c r="GHT115" s="58"/>
      <c r="GHU115" s="58"/>
      <c r="GHV115" s="58"/>
      <c r="GHW115" s="58"/>
      <c r="GHX115" s="58"/>
      <c r="GHY115" s="58"/>
      <c r="GHZ115" s="58"/>
      <c r="GIA115" s="58"/>
      <c r="GIB115" s="58"/>
      <c r="GIC115" s="58"/>
      <c r="GID115" s="58"/>
      <c r="GIE115" s="58"/>
      <c r="GIF115" s="58"/>
      <c r="GIG115" s="58"/>
      <c r="GIH115" s="58"/>
      <c r="GII115" s="58"/>
      <c r="GIJ115" s="58"/>
      <c r="GIK115" s="58"/>
      <c r="GIL115" s="58"/>
      <c r="GIM115" s="58"/>
      <c r="GIN115" s="58"/>
      <c r="GIO115" s="58"/>
      <c r="GIP115" s="58"/>
      <c r="GIQ115" s="58"/>
      <c r="GIR115" s="58"/>
      <c r="GIS115" s="58"/>
      <c r="GIT115" s="58"/>
      <c r="GIU115" s="58"/>
      <c r="GIV115" s="58"/>
      <c r="GIW115" s="58"/>
      <c r="GIX115" s="58"/>
      <c r="GIY115" s="58"/>
      <c r="GIZ115" s="58"/>
      <c r="GJA115" s="58"/>
      <c r="GJB115" s="58"/>
      <c r="GJC115" s="58"/>
      <c r="GJD115" s="58"/>
      <c r="GJE115" s="58"/>
      <c r="GJF115" s="58"/>
      <c r="GJG115" s="58"/>
      <c r="GJH115" s="58"/>
      <c r="GJI115" s="58"/>
      <c r="GJJ115" s="58"/>
      <c r="GJK115" s="58"/>
      <c r="GJL115" s="58"/>
      <c r="GJM115" s="58"/>
      <c r="GJN115" s="58"/>
      <c r="GJO115" s="58"/>
      <c r="GJP115" s="58"/>
      <c r="GJQ115" s="58"/>
      <c r="GJR115" s="58"/>
      <c r="GJS115" s="58"/>
      <c r="GJT115" s="58"/>
      <c r="GJU115" s="58"/>
      <c r="GJV115" s="58"/>
      <c r="GJW115" s="58"/>
      <c r="GJX115" s="58"/>
      <c r="GJY115" s="58"/>
      <c r="GJZ115" s="58"/>
      <c r="GKA115" s="58"/>
      <c r="GKB115" s="58"/>
      <c r="GKC115" s="58"/>
      <c r="GKD115" s="58"/>
      <c r="GKE115" s="58"/>
      <c r="GKF115" s="58"/>
      <c r="GKG115" s="58"/>
      <c r="GKH115" s="58"/>
      <c r="GKI115" s="58"/>
      <c r="GKJ115" s="58"/>
      <c r="GKK115" s="58"/>
      <c r="GKL115" s="58"/>
      <c r="GKM115" s="58"/>
      <c r="GKN115" s="58"/>
      <c r="GKO115" s="58"/>
      <c r="GKP115" s="58"/>
      <c r="GKQ115" s="58"/>
      <c r="GKR115" s="58"/>
      <c r="GKS115" s="58"/>
      <c r="GKT115" s="58"/>
      <c r="GKU115" s="58"/>
      <c r="GKV115" s="58"/>
      <c r="GKW115" s="58"/>
      <c r="GKX115" s="58"/>
      <c r="GKY115" s="58"/>
      <c r="GKZ115" s="58"/>
      <c r="GLA115" s="58"/>
      <c r="GLB115" s="58"/>
      <c r="GLC115" s="58"/>
      <c r="GLD115" s="58"/>
      <c r="GLE115" s="58"/>
      <c r="GLF115" s="58"/>
      <c r="GLG115" s="58"/>
      <c r="GLH115" s="58"/>
      <c r="GLI115" s="58"/>
      <c r="GLJ115" s="58"/>
      <c r="GLK115" s="58"/>
      <c r="GLL115" s="58"/>
      <c r="GLM115" s="58"/>
      <c r="GLN115" s="58"/>
      <c r="GLO115" s="58"/>
      <c r="GLP115" s="58"/>
      <c r="GLQ115" s="58"/>
      <c r="GLR115" s="58"/>
      <c r="GLS115" s="58"/>
      <c r="GLT115" s="58"/>
      <c r="GLU115" s="58"/>
      <c r="GLV115" s="58"/>
      <c r="GLW115" s="58"/>
      <c r="GLX115" s="58"/>
      <c r="GLY115" s="58"/>
      <c r="GLZ115" s="58"/>
      <c r="GMA115" s="58"/>
      <c r="GMB115" s="58"/>
      <c r="GMC115" s="58"/>
      <c r="GMD115" s="58"/>
      <c r="GME115" s="58"/>
      <c r="GMF115" s="58"/>
      <c r="GMG115" s="58"/>
      <c r="GMH115" s="58"/>
      <c r="GMI115" s="58"/>
      <c r="GMJ115" s="58"/>
      <c r="GMK115" s="58"/>
      <c r="GML115" s="58"/>
      <c r="GMM115" s="58"/>
      <c r="GMN115" s="58"/>
      <c r="GMO115" s="58"/>
      <c r="GMP115" s="58"/>
      <c r="GMQ115" s="58"/>
      <c r="GMR115" s="58"/>
      <c r="GMS115" s="58"/>
      <c r="GMT115" s="58"/>
      <c r="GMU115" s="58"/>
      <c r="GMV115" s="58"/>
      <c r="GMW115" s="58"/>
      <c r="GMX115" s="58"/>
      <c r="GMY115" s="58"/>
      <c r="GMZ115" s="58"/>
      <c r="GNA115" s="58"/>
      <c r="GNB115" s="58"/>
      <c r="GNC115" s="58"/>
      <c r="GND115" s="58"/>
      <c r="GNE115" s="58"/>
      <c r="GNF115" s="58"/>
      <c r="GNG115" s="58"/>
      <c r="GNH115" s="58"/>
      <c r="GNI115" s="58"/>
      <c r="GNJ115" s="58"/>
      <c r="GNK115" s="58"/>
      <c r="GNL115" s="58"/>
      <c r="GNM115" s="58"/>
      <c r="GNN115" s="58"/>
      <c r="GNO115" s="58"/>
      <c r="GNP115" s="58"/>
      <c r="GNQ115" s="58"/>
      <c r="GNR115" s="58"/>
      <c r="GNS115" s="58"/>
      <c r="GNT115" s="58"/>
      <c r="GNU115" s="58"/>
      <c r="GNV115" s="58"/>
      <c r="GNW115" s="58"/>
      <c r="GNX115" s="58"/>
      <c r="GNY115" s="58"/>
      <c r="GNZ115" s="58"/>
      <c r="GOA115" s="58"/>
      <c r="GOB115" s="58"/>
      <c r="GOC115" s="58"/>
      <c r="GOD115" s="58"/>
      <c r="GOE115" s="58"/>
      <c r="GOF115" s="58"/>
      <c r="GOG115" s="58"/>
      <c r="GOH115" s="58"/>
      <c r="GOI115" s="58"/>
      <c r="GOJ115" s="58"/>
      <c r="GOK115" s="58"/>
      <c r="GOL115" s="58"/>
      <c r="GOM115" s="58"/>
      <c r="GON115" s="58"/>
      <c r="GOO115" s="58"/>
      <c r="GOP115" s="58"/>
      <c r="GOQ115" s="58"/>
      <c r="GOR115" s="58"/>
      <c r="GOS115" s="58"/>
      <c r="GOT115" s="58"/>
      <c r="GOU115" s="58"/>
      <c r="GOV115" s="58"/>
      <c r="GOW115" s="58"/>
      <c r="GOX115" s="58"/>
      <c r="GOY115" s="58"/>
      <c r="GOZ115" s="58"/>
      <c r="GPA115" s="58"/>
      <c r="GPB115" s="58"/>
      <c r="GPC115" s="58"/>
      <c r="GPD115" s="58"/>
      <c r="GPE115" s="58"/>
      <c r="GPF115" s="58"/>
      <c r="GPG115" s="58"/>
      <c r="GPH115" s="58"/>
      <c r="GPI115" s="58"/>
      <c r="GPJ115" s="58"/>
      <c r="GPK115" s="58"/>
      <c r="GPL115" s="58"/>
      <c r="GPM115" s="58"/>
      <c r="GPN115" s="58"/>
      <c r="GPO115" s="58"/>
      <c r="GPP115" s="58"/>
      <c r="GPQ115" s="58"/>
      <c r="GPR115" s="58"/>
      <c r="GPS115" s="58"/>
      <c r="GPT115" s="58"/>
      <c r="GPU115" s="58"/>
      <c r="GPV115" s="58"/>
      <c r="GPW115" s="58"/>
      <c r="GPX115" s="58"/>
      <c r="GPY115" s="58"/>
      <c r="GPZ115" s="58"/>
      <c r="GQA115" s="58"/>
      <c r="GQB115" s="58"/>
      <c r="GQC115" s="58"/>
      <c r="GQD115" s="58"/>
      <c r="GQE115" s="58"/>
      <c r="GQF115" s="58"/>
      <c r="GQG115" s="58"/>
      <c r="GQH115" s="58"/>
      <c r="GQI115" s="58"/>
      <c r="GQJ115" s="58"/>
      <c r="GQK115" s="58"/>
      <c r="GQL115" s="58"/>
      <c r="GQM115" s="58"/>
      <c r="GQN115" s="58"/>
      <c r="GQO115" s="58"/>
      <c r="GQP115" s="58"/>
      <c r="GQQ115" s="58"/>
      <c r="GQR115" s="58"/>
      <c r="GQS115" s="58"/>
      <c r="GQT115" s="58"/>
      <c r="GQU115" s="58"/>
      <c r="GQV115" s="58"/>
      <c r="GQW115" s="58"/>
      <c r="GQX115" s="58"/>
      <c r="GQY115" s="58"/>
      <c r="GQZ115" s="58"/>
      <c r="GRA115" s="58"/>
      <c r="GRB115" s="58"/>
      <c r="GRC115" s="58"/>
      <c r="GRD115" s="58"/>
      <c r="GRE115" s="58"/>
      <c r="GRF115" s="58"/>
      <c r="GRG115" s="58"/>
      <c r="GRH115" s="58"/>
      <c r="GRI115" s="58"/>
      <c r="GRJ115" s="58"/>
      <c r="GRK115" s="58"/>
      <c r="GRL115" s="58"/>
      <c r="GRM115" s="58"/>
      <c r="GRN115" s="58"/>
      <c r="GRO115" s="58"/>
      <c r="GRP115" s="58"/>
      <c r="GRQ115" s="58"/>
      <c r="GRR115" s="58"/>
      <c r="GRS115" s="58"/>
      <c r="GRT115" s="58"/>
      <c r="GRU115" s="58"/>
      <c r="GRV115" s="58"/>
      <c r="GRW115" s="58"/>
      <c r="GRX115" s="58"/>
      <c r="GRY115" s="58"/>
      <c r="GRZ115" s="58"/>
      <c r="GSA115" s="58"/>
      <c r="GSB115" s="58"/>
      <c r="GSC115" s="58"/>
      <c r="GSD115" s="58"/>
      <c r="GSE115" s="58"/>
      <c r="GSF115" s="58"/>
      <c r="GSG115" s="58"/>
      <c r="GSH115" s="58"/>
      <c r="GSI115" s="58"/>
      <c r="GSJ115" s="58"/>
      <c r="GSK115" s="58"/>
      <c r="GSL115" s="58"/>
      <c r="GSM115" s="58"/>
      <c r="GSN115" s="58"/>
      <c r="GSO115" s="58"/>
      <c r="GSP115" s="58"/>
      <c r="GSQ115" s="58"/>
      <c r="GSR115" s="58"/>
      <c r="GSS115" s="58"/>
      <c r="GST115" s="58"/>
      <c r="GSU115" s="58"/>
      <c r="GSV115" s="58"/>
      <c r="GSW115" s="58"/>
      <c r="GSX115" s="58"/>
      <c r="GSY115" s="58"/>
      <c r="GSZ115" s="58"/>
      <c r="GTA115" s="58"/>
      <c r="GTB115" s="58"/>
      <c r="GTC115" s="58"/>
      <c r="GTD115" s="58"/>
      <c r="GTE115" s="58"/>
      <c r="GTF115" s="58"/>
      <c r="GTG115" s="58"/>
      <c r="GTH115" s="58"/>
      <c r="GTI115" s="58"/>
      <c r="GTJ115" s="58"/>
      <c r="GTK115" s="58"/>
      <c r="GTL115" s="58"/>
      <c r="GTM115" s="58"/>
      <c r="GTN115" s="58"/>
      <c r="GTO115" s="58"/>
      <c r="GTP115" s="58"/>
      <c r="GTQ115" s="58"/>
      <c r="GTR115" s="58"/>
      <c r="GTS115" s="58"/>
      <c r="GTT115" s="58"/>
      <c r="GTU115" s="58"/>
      <c r="GTV115" s="58"/>
      <c r="GTW115" s="58"/>
      <c r="GTX115" s="58"/>
      <c r="GTY115" s="58"/>
      <c r="GTZ115" s="58"/>
      <c r="GUA115" s="58"/>
      <c r="GUB115" s="58"/>
      <c r="GUC115" s="58"/>
      <c r="GUD115" s="58"/>
      <c r="GUE115" s="58"/>
      <c r="GUF115" s="58"/>
      <c r="GUG115" s="58"/>
      <c r="GUH115" s="58"/>
      <c r="GUI115" s="58"/>
      <c r="GUJ115" s="58"/>
      <c r="GUK115" s="58"/>
      <c r="GUL115" s="58"/>
      <c r="GUM115" s="58"/>
      <c r="GUN115" s="58"/>
      <c r="GUO115" s="58"/>
      <c r="GUP115" s="58"/>
      <c r="GUQ115" s="58"/>
      <c r="GUR115" s="58"/>
      <c r="GUS115" s="58"/>
      <c r="GUT115" s="58"/>
      <c r="GUU115" s="58"/>
      <c r="GUV115" s="58"/>
      <c r="GUW115" s="58"/>
      <c r="GUX115" s="58"/>
      <c r="GUY115" s="58"/>
      <c r="GUZ115" s="58"/>
      <c r="GVA115" s="58"/>
      <c r="GVB115" s="58"/>
      <c r="GVC115" s="58"/>
      <c r="GVD115" s="58"/>
      <c r="GVE115" s="58"/>
      <c r="GVF115" s="58"/>
      <c r="GVG115" s="58"/>
      <c r="GVH115" s="58"/>
      <c r="GVI115" s="58"/>
      <c r="GVJ115" s="58"/>
      <c r="GVK115" s="58"/>
      <c r="GVL115" s="58"/>
      <c r="GVM115" s="58"/>
      <c r="GVN115" s="58"/>
      <c r="GVO115" s="58"/>
      <c r="GVP115" s="58"/>
      <c r="GVQ115" s="58"/>
      <c r="GVR115" s="58"/>
      <c r="GVS115" s="58"/>
      <c r="GVT115" s="58"/>
      <c r="GVU115" s="58"/>
      <c r="GVV115" s="58"/>
      <c r="GVW115" s="58"/>
      <c r="GVX115" s="58"/>
      <c r="GVY115" s="58"/>
      <c r="GVZ115" s="58"/>
      <c r="GWA115" s="58"/>
      <c r="GWB115" s="58"/>
      <c r="GWC115" s="58"/>
      <c r="GWD115" s="58"/>
      <c r="GWE115" s="58"/>
      <c r="GWF115" s="58"/>
      <c r="GWG115" s="58"/>
      <c r="GWH115" s="58"/>
      <c r="GWI115" s="58"/>
      <c r="GWJ115" s="58"/>
      <c r="GWK115" s="58"/>
      <c r="GWL115" s="58"/>
      <c r="GWM115" s="58"/>
      <c r="GWN115" s="58"/>
      <c r="GWO115" s="58"/>
      <c r="GWP115" s="58"/>
      <c r="GWQ115" s="58"/>
      <c r="GWR115" s="58"/>
      <c r="GWS115" s="58"/>
      <c r="GWT115" s="58"/>
      <c r="GWU115" s="58"/>
      <c r="GWV115" s="58"/>
      <c r="GWW115" s="58"/>
      <c r="GWX115" s="58"/>
      <c r="GWY115" s="58"/>
      <c r="GWZ115" s="58"/>
      <c r="GXA115" s="58"/>
      <c r="GXB115" s="58"/>
      <c r="GXC115" s="58"/>
      <c r="GXD115" s="58"/>
      <c r="GXE115" s="58"/>
      <c r="GXF115" s="58"/>
      <c r="GXG115" s="58"/>
      <c r="GXH115" s="58"/>
      <c r="GXI115" s="58"/>
      <c r="GXJ115" s="58"/>
      <c r="GXK115" s="58"/>
      <c r="GXL115" s="58"/>
      <c r="GXM115" s="58"/>
      <c r="GXN115" s="58"/>
      <c r="GXO115" s="58"/>
      <c r="GXP115" s="58"/>
      <c r="GXQ115" s="58"/>
      <c r="GXR115" s="58"/>
      <c r="GXS115" s="58"/>
      <c r="GXT115" s="58"/>
      <c r="GXU115" s="58"/>
      <c r="GXV115" s="58"/>
      <c r="GXW115" s="58"/>
      <c r="GXX115" s="58"/>
      <c r="GXY115" s="58"/>
      <c r="GXZ115" s="58"/>
      <c r="GYA115" s="58"/>
      <c r="GYB115" s="58"/>
      <c r="GYC115" s="58"/>
      <c r="GYD115" s="58"/>
      <c r="GYE115" s="58"/>
      <c r="GYF115" s="58"/>
      <c r="GYG115" s="58"/>
      <c r="GYH115" s="58"/>
      <c r="GYI115" s="58"/>
      <c r="GYJ115" s="58"/>
      <c r="GYK115" s="58"/>
      <c r="GYL115" s="58"/>
      <c r="GYM115" s="58"/>
      <c r="GYN115" s="58"/>
      <c r="GYO115" s="58"/>
      <c r="GYP115" s="58"/>
      <c r="GYQ115" s="58"/>
      <c r="GYR115" s="58"/>
      <c r="GYS115" s="58"/>
      <c r="GYT115" s="58"/>
      <c r="GYU115" s="58"/>
      <c r="GYV115" s="58"/>
      <c r="GYW115" s="58"/>
      <c r="GYX115" s="58"/>
      <c r="GYY115" s="58"/>
      <c r="GYZ115" s="58"/>
      <c r="GZA115" s="58"/>
      <c r="GZB115" s="58"/>
      <c r="GZC115" s="58"/>
      <c r="GZD115" s="58"/>
      <c r="GZE115" s="58"/>
      <c r="GZF115" s="58"/>
      <c r="GZG115" s="58"/>
      <c r="GZH115" s="58"/>
      <c r="GZI115" s="58"/>
      <c r="GZJ115" s="58"/>
      <c r="GZK115" s="58"/>
      <c r="GZL115" s="58"/>
      <c r="GZM115" s="58"/>
      <c r="GZN115" s="58"/>
      <c r="GZO115" s="58"/>
      <c r="GZP115" s="58"/>
      <c r="GZQ115" s="58"/>
      <c r="GZR115" s="58"/>
      <c r="GZS115" s="58"/>
      <c r="GZT115" s="58"/>
      <c r="GZU115" s="58"/>
      <c r="GZV115" s="58"/>
      <c r="GZW115" s="58"/>
      <c r="GZX115" s="58"/>
      <c r="GZY115" s="58"/>
      <c r="GZZ115" s="58"/>
      <c r="HAA115" s="58"/>
      <c r="HAB115" s="58"/>
      <c r="HAC115" s="58"/>
      <c r="HAD115" s="58"/>
      <c r="HAE115" s="58"/>
      <c r="HAF115" s="58"/>
      <c r="HAG115" s="58"/>
      <c r="HAH115" s="58"/>
      <c r="HAI115" s="58"/>
      <c r="HAJ115" s="58"/>
      <c r="HAK115" s="58"/>
      <c r="HAL115" s="58"/>
      <c r="HAM115" s="58"/>
      <c r="HAN115" s="58"/>
      <c r="HAO115" s="58"/>
      <c r="HAP115" s="58"/>
      <c r="HAQ115" s="58"/>
      <c r="HAR115" s="58"/>
      <c r="HAS115" s="58"/>
      <c r="HAT115" s="58"/>
      <c r="HAU115" s="58"/>
      <c r="HAV115" s="58"/>
      <c r="HAW115" s="58"/>
      <c r="HAX115" s="58"/>
      <c r="HAY115" s="58"/>
      <c r="HAZ115" s="58"/>
      <c r="HBA115" s="58"/>
      <c r="HBB115" s="58"/>
      <c r="HBC115" s="58"/>
      <c r="HBD115" s="58"/>
      <c r="HBE115" s="58"/>
      <c r="HBF115" s="58"/>
      <c r="HBG115" s="58"/>
      <c r="HBH115" s="58"/>
      <c r="HBI115" s="58"/>
      <c r="HBJ115" s="58"/>
      <c r="HBK115" s="58"/>
      <c r="HBL115" s="58"/>
      <c r="HBM115" s="58"/>
      <c r="HBN115" s="58"/>
      <c r="HBO115" s="58"/>
      <c r="HBP115" s="58"/>
      <c r="HBQ115" s="58"/>
      <c r="HBR115" s="58"/>
      <c r="HBS115" s="58"/>
      <c r="HBT115" s="58"/>
      <c r="HBU115" s="58"/>
      <c r="HBV115" s="58"/>
      <c r="HBW115" s="58"/>
      <c r="HBX115" s="58"/>
      <c r="HBY115" s="58"/>
      <c r="HBZ115" s="58"/>
      <c r="HCA115" s="58"/>
      <c r="HCB115" s="58"/>
      <c r="HCC115" s="58"/>
      <c r="HCD115" s="58"/>
      <c r="HCE115" s="58"/>
      <c r="HCF115" s="58"/>
      <c r="HCG115" s="58"/>
      <c r="HCH115" s="58"/>
      <c r="HCI115" s="58"/>
      <c r="HCJ115" s="58"/>
      <c r="HCK115" s="58"/>
      <c r="HCL115" s="58"/>
      <c r="HCM115" s="58"/>
      <c r="HCN115" s="58"/>
      <c r="HCO115" s="58"/>
      <c r="HCP115" s="58"/>
      <c r="HCQ115" s="58"/>
      <c r="HCR115" s="58"/>
      <c r="HCS115" s="58"/>
      <c r="HCT115" s="58"/>
      <c r="HCU115" s="58"/>
      <c r="HCV115" s="58"/>
      <c r="HCW115" s="58"/>
      <c r="HCX115" s="58"/>
      <c r="HCY115" s="58"/>
      <c r="HCZ115" s="58"/>
      <c r="HDA115" s="58"/>
      <c r="HDB115" s="58"/>
      <c r="HDC115" s="58"/>
      <c r="HDD115" s="58"/>
      <c r="HDE115" s="58"/>
      <c r="HDF115" s="58"/>
      <c r="HDG115" s="58"/>
      <c r="HDH115" s="58"/>
      <c r="HDI115" s="58"/>
      <c r="HDJ115" s="58"/>
      <c r="HDK115" s="58"/>
      <c r="HDL115" s="58"/>
      <c r="HDM115" s="58"/>
      <c r="HDN115" s="58"/>
      <c r="HDO115" s="58"/>
      <c r="HDP115" s="58"/>
      <c r="HDQ115" s="58"/>
      <c r="HDR115" s="58"/>
      <c r="HDS115" s="58"/>
      <c r="HDT115" s="58"/>
      <c r="HDU115" s="58"/>
      <c r="HDV115" s="58"/>
      <c r="HDW115" s="58"/>
      <c r="HDX115" s="58"/>
      <c r="HDY115" s="58"/>
      <c r="HDZ115" s="58"/>
      <c r="HEA115" s="58"/>
      <c r="HEB115" s="58"/>
      <c r="HEC115" s="58"/>
      <c r="HED115" s="58"/>
      <c r="HEE115" s="58"/>
      <c r="HEF115" s="58"/>
      <c r="HEG115" s="58"/>
      <c r="HEH115" s="58"/>
      <c r="HEI115" s="58"/>
      <c r="HEJ115" s="58"/>
      <c r="HEK115" s="58"/>
      <c r="HEL115" s="58"/>
      <c r="HEM115" s="58"/>
      <c r="HEN115" s="58"/>
      <c r="HEO115" s="58"/>
      <c r="HEP115" s="58"/>
      <c r="HEQ115" s="58"/>
      <c r="HER115" s="58"/>
      <c r="HES115" s="58"/>
      <c r="HET115" s="58"/>
      <c r="HEU115" s="58"/>
      <c r="HEV115" s="58"/>
      <c r="HEW115" s="58"/>
      <c r="HEX115" s="58"/>
      <c r="HEY115" s="58"/>
      <c r="HEZ115" s="58"/>
      <c r="HFA115" s="58"/>
      <c r="HFB115" s="58"/>
      <c r="HFC115" s="58"/>
      <c r="HFD115" s="58"/>
      <c r="HFE115" s="58"/>
      <c r="HFF115" s="58"/>
      <c r="HFG115" s="58"/>
      <c r="HFH115" s="58"/>
      <c r="HFI115" s="58"/>
      <c r="HFJ115" s="58"/>
      <c r="HFK115" s="58"/>
      <c r="HFL115" s="58"/>
      <c r="HFM115" s="58"/>
      <c r="HFN115" s="58"/>
      <c r="HFO115" s="58"/>
      <c r="HFP115" s="58"/>
      <c r="HFQ115" s="58"/>
      <c r="HFR115" s="58"/>
      <c r="HFS115" s="58"/>
      <c r="HFT115" s="58"/>
      <c r="HFU115" s="58"/>
      <c r="HFV115" s="58"/>
      <c r="HFW115" s="58"/>
      <c r="HFX115" s="58"/>
      <c r="HFY115" s="58"/>
      <c r="HFZ115" s="58"/>
      <c r="HGA115" s="58"/>
      <c r="HGB115" s="58"/>
      <c r="HGC115" s="58"/>
      <c r="HGD115" s="58"/>
      <c r="HGE115" s="58"/>
      <c r="HGF115" s="58"/>
      <c r="HGG115" s="58"/>
      <c r="HGH115" s="58"/>
      <c r="HGI115" s="58"/>
      <c r="HGJ115" s="58"/>
      <c r="HGK115" s="58"/>
      <c r="HGL115" s="58"/>
      <c r="HGM115" s="58"/>
      <c r="HGN115" s="58"/>
      <c r="HGO115" s="58"/>
      <c r="HGP115" s="58"/>
      <c r="HGQ115" s="58"/>
      <c r="HGR115" s="58"/>
      <c r="HGS115" s="58"/>
      <c r="HGT115" s="58"/>
      <c r="HGU115" s="58"/>
      <c r="HGV115" s="58"/>
      <c r="HGW115" s="58"/>
      <c r="HGX115" s="58"/>
      <c r="HGY115" s="58"/>
      <c r="HGZ115" s="58"/>
      <c r="HHA115" s="58"/>
      <c r="HHB115" s="58"/>
      <c r="HHC115" s="58"/>
      <c r="HHD115" s="58"/>
      <c r="HHE115" s="58"/>
      <c r="HHF115" s="58"/>
      <c r="HHG115" s="58"/>
      <c r="HHH115" s="58"/>
      <c r="HHI115" s="58"/>
      <c r="HHJ115" s="58"/>
      <c r="HHK115" s="58"/>
      <c r="HHL115" s="58"/>
      <c r="HHM115" s="58"/>
      <c r="HHN115" s="58"/>
      <c r="HHO115" s="58"/>
      <c r="HHP115" s="58"/>
      <c r="HHQ115" s="58"/>
      <c r="HHR115" s="58"/>
      <c r="HHS115" s="58"/>
      <c r="HHT115" s="58"/>
      <c r="HHU115" s="58"/>
      <c r="HHV115" s="58"/>
      <c r="HHW115" s="58"/>
      <c r="HHX115" s="58"/>
      <c r="HHY115" s="58"/>
      <c r="HHZ115" s="58"/>
      <c r="HIA115" s="58"/>
      <c r="HIB115" s="58"/>
      <c r="HIC115" s="58"/>
      <c r="HID115" s="58"/>
      <c r="HIE115" s="58"/>
      <c r="HIF115" s="58"/>
      <c r="HIG115" s="58"/>
      <c r="HIH115" s="58"/>
      <c r="HII115" s="58"/>
      <c r="HIJ115" s="58"/>
      <c r="HIK115" s="58"/>
      <c r="HIL115" s="58"/>
      <c r="HIM115" s="58"/>
      <c r="HIN115" s="58"/>
      <c r="HIO115" s="58"/>
      <c r="HIP115" s="58"/>
      <c r="HIQ115" s="58"/>
      <c r="HIR115" s="58"/>
      <c r="HIS115" s="58"/>
      <c r="HIT115" s="58"/>
      <c r="HIU115" s="58"/>
      <c r="HIV115" s="58"/>
      <c r="HIW115" s="58"/>
      <c r="HIX115" s="58"/>
      <c r="HIY115" s="58"/>
      <c r="HIZ115" s="58"/>
      <c r="HJA115" s="58"/>
      <c r="HJB115" s="58"/>
      <c r="HJC115" s="58"/>
      <c r="HJD115" s="58"/>
      <c r="HJE115" s="58"/>
      <c r="HJF115" s="58"/>
      <c r="HJG115" s="58"/>
      <c r="HJH115" s="58"/>
      <c r="HJI115" s="58"/>
      <c r="HJJ115" s="58"/>
      <c r="HJK115" s="58"/>
      <c r="HJL115" s="58"/>
      <c r="HJM115" s="58"/>
      <c r="HJN115" s="58"/>
      <c r="HJO115" s="58"/>
      <c r="HJP115" s="58"/>
      <c r="HJQ115" s="58"/>
      <c r="HJR115" s="58"/>
      <c r="HJS115" s="58"/>
      <c r="HJT115" s="58"/>
      <c r="HJU115" s="58"/>
      <c r="HJV115" s="58"/>
      <c r="HJW115" s="58"/>
      <c r="HJX115" s="58"/>
      <c r="HJY115" s="58"/>
      <c r="HJZ115" s="58"/>
      <c r="HKA115" s="58"/>
      <c r="HKB115" s="58"/>
      <c r="HKC115" s="58"/>
      <c r="HKD115" s="58"/>
      <c r="HKE115" s="58"/>
      <c r="HKF115" s="58"/>
      <c r="HKG115" s="58"/>
      <c r="HKH115" s="58"/>
      <c r="HKI115" s="58"/>
      <c r="HKJ115" s="58"/>
      <c r="HKK115" s="58"/>
      <c r="HKL115" s="58"/>
      <c r="HKM115" s="58"/>
      <c r="HKN115" s="58"/>
      <c r="HKO115" s="58"/>
      <c r="HKP115" s="58"/>
      <c r="HKQ115" s="58"/>
      <c r="HKR115" s="58"/>
      <c r="HKS115" s="58"/>
      <c r="HKT115" s="58"/>
      <c r="HKU115" s="58"/>
      <c r="HKV115" s="58"/>
      <c r="HKW115" s="58"/>
      <c r="HKX115" s="58"/>
      <c r="HKY115" s="58"/>
      <c r="HKZ115" s="58"/>
      <c r="HLA115" s="58"/>
      <c r="HLB115" s="58"/>
      <c r="HLC115" s="58"/>
      <c r="HLD115" s="58"/>
      <c r="HLE115" s="58"/>
      <c r="HLF115" s="58"/>
      <c r="HLG115" s="58"/>
      <c r="HLH115" s="58"/>
      <c r="HLI115" s="58"/>
      <c r="HLJ115" s="58"/>
      <c r="HLK115" s="58"/>
      <c r="HLL115" s="58"/>
      <c r="HLM115" s="58"/>
      <c r="HLN115" s="58"/>
      <c r="HLO115" s="58"/>
      <c r="HLP115" s="58"/>
      <c r="HLQ115" s="58"/>
      <c r="HLR115" s="58"/>
      <c r="HLS115" s="58"/>
      <c r="HLT115" s="58"/>
      <c r="HLU115" s="58"/>
      <c r="HLV115" s="58"/>
      <c r="HLW115" s="58"/>
      <c r="HLX115" s="58"/>
      <c r="HLY115" s="58"/>
      <c r="HLZ115" s="58"/>
      <c r="HMA115" s="58"/>
      <c r="HMB115" s="58"/>
      <c r="HMC115" s="58"/>
      <c r="HMD115" s="58"/>
      <c r="HME115" s="58"/>
      <c r="HMF115" s="58"/>
      <c r="HMG115" s="58"/>
      <c r="HMH115" s="58"/>
      <c r="HMI115" s="58"/>
      <c r="HMJ115" s="58"/>
      <c r="HMK115" s="58"/>
      <c r="HML115" s="58"/>
      <c r="HMM115" s="58"/>
      <c r="HMN115" s="58"/>
      <c r="HMO115" s="58"/>
      <c r="HMP115" s="58"/>
      <c r="HMQ115" s="58"/>
      <c r="HMR115" s="58"/>
      <c r="HMS115" s="58"/>
      <c r="HMT115" s="58"/>
      <c r="HMU115" s="58"/>
      <c r="HMV115" s="58"/>
      <c r="HMW115" s="58"/>
      <c r="HMX115" s="58"/>
      <c r="HMY115" s="58"/>
      <c r="HMZ115" s="58"/>
      <c r="HNA115" s="58"/>
      <c r="HNB115" s="58"/>
      <c r="HNC115" s="58"/>
      <c r="HND115" s="58"/>
      <c r="HNE115" s="58"/>
      <c r="HNF115" s="58"/>
      <c r="HNG115" s="58"/>
      <c r="HNH115" s="58"/>
      <c r="HNI115" s="58"/>
      <c r="HNJ115" s="58"/>
      <c r="HNK115" s="58"/>
      <c r="HNL115" s="58"/>
      <c r="HNM115" s="58"/>
      <c r="HNN115" s="58"/>
      <c r="HNO115" s="58"/>
      <c r="HNP115" s="58"/>
      <c r="HNQ115" s="58"/>
      <c r="HNR115" s="58"/>
      <c r="HNS115" s="58"/>
      <c r="HNT115" s="58"/>
      <c r="HNU115" s="58"/>
      <c r="HNV115" s="58"/>
      <c r="HNW115" s="58"/>
      <c r="HNX115" s="58"/>
      <c r="HNY115" s="58"/>
      <c r="HNZ115" s="58"/>
      <c r="HOA115" s="58"/>
      <c r="HOB115" s="58"/>
      <c r="HOC115" s="58"/>
      <c r="HOD115" s="58"/>
      <c r="HOE115" s="58"/>
      <c r="HOF115" s="58"/>
      <c r="HOG115" s="58"/>
      <c r="HOH115" s="58"/>
      <c r="HOI115" s="58"/>
      <c r="HOJ115" s="58"/>
      <c r="HOK115" s="58"/>
      <c r="HOL115" s="58"/>
      <c r="HOM115" s="58"/>
      <c r="HON115" s="58"/>
      <c r="HOO115" s="58"/>
      <c r="HOP115" s="58"/>
      <c r="HOQ115" s="58"/>
      <c r="HOR115" s="58"/>
      <c r="HOS115" s="58"/>
      <c r="HOT115" s="58"/>
      <c r="HOU115" s="58"/>
      <c r="HOV115" s="58"/>
      <c r="HOW115" s="58"/>
      <c r="HOX115" s="58"/>
      <c r="HOY115" s="58"/>
      <c r="HOZ115" s="58"/>
      <c r="HPA115" s="58"/>
      <c r="HPB115" s="58"/>
      <c r="HPC115" s="58"/>
      <c r="HPD115" s="58"/>
      <c r="HPE115" s="58"/>
      <c r="HPF115" s="58"/>
      <c r="HPG115" s="58"/>
      <c r="HPH115" s="58"/>
      <c r="HPI115" s="58"/>
      <c r="HPJ115" s="58"/>
      <c r="HPK115" s="58"/>
      <c r="HPL115" s="58"/>
      <c r="HPM115" s="58"/>
      <c r="HPN115" s="58"/>
      <c r="HPO115" s="58"/>
      <c r="HPP115" s="58"/>
      <c r="HPQ115" s="58"/>
      <c r="HPR115" s="58"/>
      <c r="HPS115" s="58"/>
      <c r="HPT115" s="58"/>
      <c r="HPU115" s="58"/>
      <c r="HPV115" s="58"/>
      <c r="HPW115" s="58"/>
      <c r="HPX115" s="58"/>
      <c r="HPY115" s="58"/>
      <c r="HPZ115" s="58"/>
      <c r="HQA115" s="58"/>
      <c r="HQB115" s="58"/>
      <c r="HQC115" s="58"/>
      <c r="HQD115" s="58"/>
      <c r="HQE115" s="58"/>
      <c r="HQF115" s="58"/>
      <c r="HQG115" s="58"/>
      <c r="HQH115" s="58"/>
      <c r="HQI115" s="58"/>
      <c r="HQJ115" s="58"/>
      <c r="HQK115" s="58"/>
      <c r="HQL115" s="58"/>
      <c r="HQM115" s="58"/>
      <c r="HQN115" s="58"/>
      <c r="HQO115" s="58"/>
      <c r="HQP115" s="58"/>
      <c r="HQQ115" s="58"/>
      <c r="HQR115" s="58"/>
      <c r="HQS115" s="58"/>
      <c r="HQT115" s="58"/>
      <c r="HQU115" s="58"/>
      <c r="HQV115" s="58"/>
      <c r="HQW115" s="58"/>
      <c r="HQX115" s="58"/>
      <c r="HQY115" s="58"/>
      <c r="HQZ115" s="58"/>
      <c r="HRA115" s="58"/>
      <c r="HRB115" s="58"/>
      <c r="HRC115" s="58"/>
      <c r="HRD115" s="58"/>
      <c r="HRE115" s="58"/>
      <c r="HRF115" s="58"/>
      <c r="HRG115" s="58"/>
      <c r="HRH115" s="58"/>
      <c r="HRI115" s="58"/>
      <c r="HRJ115" s="58"/>
      <c r="HRK115" s="58"/>
      <c r="HRL115" s="58"/>
      <c r="HRM115" s="58"/>
      <c r="HRN115" s="58"/>
      <c r="HRO115" s="58"/>
      <c r="HRP115" s="58"/>
      <c r="HRQ115" s="58"/>
      <c r="HRR115" s="58"/>
      <c r="HRS115" s="58"/>
      <c r="HRT115" s="58"/>
      <c r="HRU115" s="58"/>
      <c r="HRV115" s="58"/>
      <c r="HRW115" s="58"/>
      <c r="HRX115" s="58"/>
      <c r="HRY115" s="58"/>
      <c r="HRZ115" s="58"/>
      <c r="HSA115" s="58"/>
      <c r="HSB115" s="58"/>
      <c r="HSC115" s="58"/>
      <c r="HSD115" s="58"/>
      <c r="HSE115" s="58"/>
      <c r="HSF115" s="58"/>
      <c r="HSG115" s="58"/>
      <c r="HSH115" s="58"/>
      <c r="HSI115" s="58"/>
      <c r="HSJ115" s="58"/>
      <c r="HSK115" s="58"/>
      <c r="HSL115" s="58"/>
      <c r="HSM115" s="58"/>
      <c r="HSN115" s="58"/>
      <c r="HSO115" s="58"/>
      <c r="HSP115" s="58"/>
      <c r="HSQ115" s="58"/>
      <c r="HSR115" s="58"/>
      <c r="HSS115" s="58"/>
      <c r="HST115" s="58"/>
      <c r="HSU115" s="58"/>
      <c r="HSV115" s="58"/>
      <c r="HSW115" s="58"/>
      <c r="HSX115" s="58"/>
      <c r="HSY115" s="58"/>
      <c r="HSZ115" s="58"/>
      <c r="HTA115" s="58"/>
      <c r="HTB115" s="58"/>
      <c r="HTC115" s="58"/>
      <c r="HTD115" s="58"/>
      <c r="HTE115" s="58"/>
      <c r="HTF115" s="58"/>
      <c r="HTG115" s="58"/>
      <c r="HTH115" s="58"/>
      <c r="HTI115" s="58"/>
      <c r="HTJ115" s="58"/>
      <c r="HTK115" s="58"/>
      <c r="HTL115" s="58"/>
      <c r="HTM115" s="58"/>
      <c r="HTN115" s="58"/>
      <c r="HTO115" s="58"/>
      <c r="HTP115" s="58"/>
      <c r="HTQ115" s="58"/>
      <c r="HTR115" s="58"/>
      <c r="HTS115" s="58"/>
      <c r="HTT115" s="58"/>
      <c r="HTU115" s="58"/>
      <c r="HTV115" s="58"/>
      <c r="HTW115" s="58"/>
      <c r="HTX115" s="58"/>
      <c r="HTY115" s="58"/>
      <c r="HTZ115" s="58"/>
      <c r="HUA115" s="58"/>
      <c r="HUB115" s="58"/>
      <c r="HUC115" s="58"/>
      <c r="HUD115" s="58"/>
      <c r="HUE115" s="58"/>
      <c r="HUF115" s="58"/>
      <c r="HUG115" s="58"/>
      <c r="HUH115" s="58"/>
      <c r="HUI115" s="58"/>
      <c r="HUJ115" s="58"/>
      <c r="HUK115" s="58"/>
      <c r="HUL115" s="58"/>
      <c r="HUM115" s="58"/>
      <c r="HUN115" s="58"/>
      <c r="HUO115" s="58"/>
      <c r="HUP115" s="58"/>
      <c r="HUQ115" s="58"/>
      <c r="HUR115" s="58"/>
      <c r="HUS115" s="58"/>
      <c r="HUT115" s="58"/>
      <c r="HUU115" s="58"/>
      <c r="HUV115" s="58"/>
      <c r="HUW115" s="58"/>
      <c r="HUX115" s="58"/>
      <c r="HUY115" s="58"/>
      <c r="HUZ115" s="58"/>
      <c r="HVA115" s="58"/>
      <c r="HVB115" s="58"/>
      <c r="HVC115" s="58"/>
      <c r="HVD115" s="58"/>
      <c r="HVE115" s="58"/>
      <c r="HVF115" s="58"/>
      <c r="HVG115" s="58"/>
      <c r="HVH115" s="58"/>
      <c r="HVI115" s="58"/>
      <c r="HVJ115" s="58"/>
      <c r="HVK115" s="58"/>
      <c r="HVL115" s="58"/>
      <c r="HVM115" s="58"/>
      <c r="HVN115" s="58"/>
      <c r="HVO115" s="58"/>
      <c r="HVP115" s="58"/>
      <c r="HVQ115" s="58"/>
      <c r="HVR115" s="58"/>
      <c r="HVS115" s="58"/>
      <c r="HVT115" s="58"/>
      <c r="HVU115" s="58"/>
      <c r="HVV115" s="58"/>
      <c r="HVW115" s="58"/>
      <c r="HVX115" s="58"/>
      <c r="HVY115" s="58"/>
      <c r="HVZ115" s="58"/>
      <c r="HWA115" s="58"/>
      <c r="HWB115" s="58"/>
      <c r="HWC115" s="58"/>
      <c r="HWD115" s="58"/>
      <c r="HWE115" s="58"/>
      <c r="HWF115" s="58"/>
      <c r="HWG115" s="58"/>
      <c r="HWH115" s="58"/>
      <c r="HWI115" s="58"/>
      <c r="HWJ115" s="58"/>
      <c r="HWK115" s="58"/>
      <c r="HWL115" s="58"/>
      <c r="HWM115" s="58"/>
      <c r="HWN115" s="58"/>
      <c r="HWO115" s="58"/>
      <c r="HWP115" s="58"/>
      <c r="HWQ115" s="58"/>
      <c r="HWR115" s="58"/>
      <c r="HWS115" s="58"/>
      <c r="HWT115" s="58"/>
      <c r="HWU115" s="58"/>
      <c r="HWV115" s="58"/>
      <c r="HWW115" s="58"/>
      <c r="HWX115" s="58"/>
      <c r="HWY115" s="58"/>
      <c r="HWZ115" s="58"/>
      <c r="HXA115" s="58"/>
      <c r="HXB115" s="58"/>
      <c r="HXC115" s="58"/>
      <c r="HXD115" s="58"/>
      <c r="HXE115" s="58"/>
      <c r="HXF115" s="58"/>
      <c r="HXG115" s="58"/>
      <c r="HXH115" s="58"/>
      <c r="HXI115" s="58"/>
      <c r="HXJ115" s="58"/>
      <c r="HXK115" s="58"/>
      <c r="HXL115" s="58"/>
      <c r="HXM115" s="58"/>
      <c r="HXN115" s="58"/>
      <c r="HXO115" s="58"/>
      <c r="HXP115" s="58"/>
      <c r="HXQ115" s="58"/>
      <c r="HXR115" s="58"/>
      <c r="HXS115" s="58"/>
      <c r="HXT115" s="58"/>
      <c r="HXU115" s="58"/>
      <c r="HXV115" s="58"/>
      <c r="HXW115" s="58"/>
      <c r="HXX115" s="58"/>
      <c r="HXY115" s="58"/>
      <c r="HXZ115" s="58"/>
      <c r="HYA115" s="58"/>
      <c r="HYB115" s="58"/>
      <c r="HYC115" s="58"/>
      <c r="HYD115" s="58"/>
      <c r="HYE115" s="58"/>
      <c r="HYF115" s="58"/>
      <c r="HYG115" s="58"/>
      <c r="HYH115" s="58"/>
      <c r="HYI115" s="58"/>
      <c r="HYJ115" s="58"/>
      <c r="HYK115" s="58"/>
      <c r="HYL115" s="58"/>
      <c r="HYM115" s="58"/>
      <c r="HYN115" s="58"/>
      <c r="HYO115" s="58"/>
      <c r="HYP115" s="58"/>
      <c r="HYQ115" s="58"/>
      <c r="HYR115" s="58"/>
      <c r="HYS115" s="58"/>
      <c r="HYT115" s="58"/>
      <c r="HYU115" s="58"/>
      <c r="HYV115" s="58"/>
      <c r="HYW115" s="58"/>
      <c r="HYX115" s="58"/>
      <c r="HYY115" s="58"/>
      <c r="HYZ115" s="58"/>
      <c r="HZA115" s="58"/>
      <c r="HZB115" s="58"/>
      <c r="HZC115" s="58"/>
      <c r="HZD115" s="58"/>
      <c r="HZE115" s="58"/>
      <c r="HZF115" s="58"/>
      <c r="HZG115" s="58"/>
      <c r="HZH115" s="58"/>
      <c r="HZI115" s="58"/>
      <c r="HZJ115" s="58"/>
      <c r="HZK115" s="58"/>
      <c r="HZL115" s="58"/>
      <c r="HZM115" s="58"/>
      <c r="HZN115" s="58"/>
      <c r="HZO115" s="58"/>
      <c r="HZP115" s="58"/>
      <c r="HZQ115" s="58"/>
      <c r="HZR115" s="58"/>
      <c r="HZS115" s="58"/>
      <c r="HZT115" s="58"/>
      <c r="HZU115" s="58"/>
      <c r="HZV115" s="58"/>
      <c r="HZW115" s="58"/>
      <c r="HZX115" s="58"/>
      <c r="HZY115" s="58"/>
      <c r="HZZ115" s="58"/>
      <c r="IAA115" s="58"/>
      <c r="IAB115" s="58"/>
      <c r="IAC115" s="58"/>
      <c r="IAD115" s="58"/>
      <c r="IAE115" s="58"/>
      <c r="IAF115" s="58"/>
      <c r="IAG115" s="58"/>
      <c r="IAH115" s="58"/>
      <c r="IAI115" s="58"/>
      <c r="IAJ115" s="58"/>
      <c r="IAK115" s="58"/>
      <c r="IAL115" s="58"/>
      <c r="IAM115" s="58"/>
      <c r="IAN115" s="58"/>
      <c r="IAO115" s="58"/>
      <c r="IAP115" s="58"/>
      <c r="IAQ115" s="58"/>
      <c r="IAR115" s="58"/>
      <c r="IAS115" s="58"/>
      <c r="IAT115" s="58"/>
      <c r="IAU115" s="58"/>
      <c r="IAV115" s="58"/>
      <c r="IAW115" s="58"/>
      <c r="IAX115" s="58"/>
      <c r="IAY115" s="58"/>
      <c r="IAZ115" s="58"/>
      <c r="IBA115" s="58"/>
      <c r="IBB115" s="58"/>
      <c r="IBC115" s="58"/>
      <c r="IBD115" s="58"/>
      <c r="IBE115" s="58"/>
      <c r="IBF115" s="58"/>
      <c r="IBG115" s="58"/>
      <c r="IBH115" s="58"/>
      <c r="IBI115" s="58"/>
      <c r="IBJ115" s="58"/>
      <c r="IBK115" s="58"/>
      <c r="IBL115" s="58"/>
      <c r="IBM115" s="58"/>
      <c r="IBN115" s="58"/>
      <c r="IBO115" s="58"/>
      <c r="IBP115" s="58"/>
      <c r="IBQ115" s="58"/>
      <c r="IBR115" s="58"/>
      <c r="IBS115" s="58"/>
      <c r="IBT115" s="58"/>
      <c r="IBU115" s="58"/>
      <c r="IBV115" s="58"/>
      <c r="IBW115" s="58"/>
      <c r="IBX115" s="58"/>
      <c r="IBY115" s="58"/>
      <c r="IBZ115" s="58"/>
      <c r="ICA115" s="58"/>
      <c r="ICB115" s="58"/>
      <c r="ICC115" s="58"/>
      <c r="ICD115" s="58"/>
      <c r="ICE115" s="58"/>
      <c r="ICF115" s="58"/>
      <c r="ICG115" s="58"/>
      <c r="ICH115" s="58"/>
      <c r="ICI115" s="58"/>
      <c r="ICJ115" s="58"/>
      <c r="ICK115" s="58"/>
      <c r="ICL115" s="58"/>
      <c r="ICM115" s="58"/>
      <c r="ICN115" s="58"/>
      <c r="ICO115" s="58"/>
      <c r="ICP115" s="58"/>
      <c r="ICQ115" s="58"/>
      <c r="ICR115" s="58"/>
      <c r="ICS115" s="58"/>
      <c r="ICT115" s="58"/>
      <c r="ICU115" s="58"/>
      <c r="ICV115" s="58"/>
      <c r="ICW115" s="58"/>
      <c r="ICX115" s="58"/>
      <c r="ICY115" s="58"/>
      <c r="ICZ115" s="58"/>
      <c r="IDA115" s="58"/>
      <c r="IDB115" s="58"/>
      <c r="IDC115" s="58"/>
      <c r="IDD115" s="58"/>
      <c r="IDE115" s="58"/>
      <c r="IDF115" s="58"/>
      <c r="IDG115" s="58"/>
      <c r="IDH115" s="58"/>
      <c r="IDI115" s="58"/>
      <c r="IDJ115" s="58"/>
      <c r="IDK115" s="58"/>
      <c r="IDL115" s="58"/>
      <c r="IDM115" s="58"/>
      <c r="IDN115" s="58"/>
      <c r="IDO115" s="58"/>
      <c r="IDP115" s="58"/>
      <c r="IDQ115" s="58"/>
      <c r="IDR115" s="58"/>
      <c r="IDS115" s="58"/>
      <c r="IDT115" s="58"/>
      <c r="IDU115" s="58"/>
      <c r="IDV115" s="58"/>
      <c r="IDW115" s="58"/>
      <c r="IDX115" s="58"/>
      <c r="IDY115" s="58"/>
      <c r="IDZ115" s="58"/>
      <c r="IEA115" s="58"/>
      <c r="IEB115" s="58"/>
      <c r="IEC115" s="58"/>
      <c r="IED115" s="58"/>
      <c r="IEE115" s="58"/>
      <c r="IEF115" s="58"/>
      <c r="IEG115" s="58"/>
      <c r="IEH115" s="58"/>
      <c r="IEI115" s="58"/>
      <c r="IEJ115" s="58"/>
      <c r="IEK115" s="58"/>
      <c r="IEL115" s="58"/>
      <c r="IEM115" s="58"/>
      <c r="IEN115" s="58"/>
      <c r="IEO115" s="58"/>
      <c r="IEP115" s="58"/>
      <c r="IEQ115" s="58"/>
      <c r="IER115" s="58"/>
      <c r="IES115" s="58"/>
      <c r="IET115" s="58"/>
      <c r="IEU115" s="58"/>
      <c r="IEV115" s="58"/>
      <c r="IEW115" s="58"/>
      <c r="IEX115" s="58"/>
      <c r="IEY115" s="58"/>
      <c r="IEZ115" s="58"/>
      <c r="IFA115" s="58"/>
      <c r="IFB115" s="58"/>
      <c r="IFC115" s="58"/>
      <c r="IFD115" s="58"/>
      <c r="IFE115" s="58"/>
      <c r="IFF115" s="58"/>
      <c r="IFG115" s="58"/>
      <c r="IFH115" s="58"/>
      <c r="IFI115" s="58"/>
      <c r="IFJ115" s="58"/>
      <c r="IFK115" s="58"/>
      <c r="IFL115" s="58"/>
      <c r="IFM115" s="58"/>
      <c r="IFN115" s="58"/>
      <c r="IFO115" s="58"/>
      <c r="IFP115" s="58"/>
      <c r="IFQ115" s="58"/>
      <c r="IFR115" s="58"/>
      <c r="IFS115" s="58"/>
      <c r="IFT115" s="58"/>
      <c r="IFU115" s="58"/>
      <c r="IFV115" s="58"/>
      <c r="IFW115" s="58"/>
      <c r="IFX115" s="58"/>
      <c r="IFY115" s="58"/>
      <c r="IFZ115" s="58"/>
      <c r="IGA115" s="58"/>
      <c r="IGB115" s="58"/>
      <c r="IGC115" s="58"/>
      <c r="IGD115" s="58"/>
      <c r="IGE115" s="58"/>
      <c r="IGF115" s="58"/>
      <c r="IGG115" s="58"/>
      <c r="IGH115" s="58"/>
      <c r="IGI115" s="58"/>
      <c r="IGJ115" s="58"/>
      <c r="IGK115" s="58"/>
      <c r="IGL115" s="58"/>
      <c r="IGM115" s="58"/>
      <c r="IGN115" s="58"/>
      <c r="IGO115" s="58"/>
      <c r="IGP115" s="58"/>
      <c r="IGQ115" s="58"/>
      <c r="IGR115" s="58"/>
      <c r="IGS115" s="58"/>
      <c r="IGT115" s="58"/>
      <c r="IGU115" s="58"/>
      <c r="IGV115" s="58"/>
      <c r="IGW115" s="58"/>
      <c r="IGX115" s="58"/>
      <c r="IGY115" s="58"/>
      <c r="IGZ115" s="58"/>
      <c r="IHA115" s="58"/>
      <c r="IHB115" s="58"/>
      <c r="IHC115" s="58"/>
      <c r="IHD115" s="58"/>
      <c r="IHE115" s="58"/>
      <c r="IHF115" s="58"/>
      <c r="IHG115" s="58"/>
      <c r="IHH115" s="58"/>
      <c r="IHI115" s="58"/>
      <c r="IHJ115" s="58"/>
      <c r="IHK115" s="58"/>
      <c r="IHL115" s="58"/>
      <c r="IHM115" s="58"/>
      <c r="IHN115" s="58"/>
      <c r="IHO115" s="58"/>
      <c r="IHP115" s="58"/>
      <c r="IHQ115" s="58"/>
      <c r="IHR115" s="58"/>
      <c r="IHS115" s="58"/>
      <c r="IHT115" s="58"/>
      <c r="IHU115" s="58"/>
      <c r="IHV115" s="58"/>
      <c r="IHW115" s="58"/>
      <c r="IHX115" s="58"/>
      <c r="IHY115" s="58"/>
      <c r="IHZ115" s="58"/>
      <c r="IIA115" s="58"/>
      <c r="IIB115" s="58"/>
      <c r="IIC115" s="58"/>
      <c r="IID115" s="58"/>
      <c r="IIE115" s="58"/>
      <c r="IIF115" s="58"/>
      <c r="IIG115" s="58"/>
      <c r="IIH115" s="58"/>
      <c r="III115" s="58"/>
      <c r="IIJ115" s="58"/>
      <c r="IIK115" s="58"/>
      <c r="IIL115" s="58"/>
      <c r="IIM115" s="58"/>
      <c r="IIN115" s="58"/>
      <c r="IIO115" s="58"/>
      <c r="IIP115" s="58"/>
      <c r="IIQ115" s="58"/>
      <c r="IIR115" s="58"/>
      <c r="IIS115" s="58"/>
      <c r="IIT115" s="58"/>
      <c r="IIU115" s="58"/>
      <c r="IIV115" s="58"/>
      <c r="IIW115" s="58"/>
      <c r="IIX115" s="58"/>
      <c r="IIY115" s="58"/>
      <c r="IIZ115" s="58"/>
      <c r="IJA115" s="58"/>
      <c r="IJB115" s="58"/>
      <c r="IJC115" s="58"/>
      <c r="IJD115" s="58"/>
      <c r="IJE115" s="58"/>
      <c r="IJF115" s="58"/>
      <c r="IJG115" s="58"/>
      <c r="IJH115" s="58"/>
      <c r="IJI115" s="58"/>
      <c r="IJJ115" s="58"/>
      <c r="IJK115" s="58"/>
      <c r="IJL115" s="58"/>
      <c r="IJM115" s="58"/>
      <c r="IJN115" s="58"/>
      <c r="IJO115" s="58"/>
      <c r="IJP115" s="58"/>
      <c r="IJQ115" s="58"/>
      <c r="IJR115" s="58"/>
      <c r="IJS115" s="58"/>
      <c r="IJT115" s="58"/>
      <c r="IJU115" s="58"/>
      <c r="IJV115" s="58"/>
      <c r="IJW115" s="58"/>
      <c r="IJX115" s="58"/>
      <c r="IJY115" s="58"/>
      <c r="IJZ115" s="58"/>
      <c r="IKA115" s="58"/>
      <c r="IKB115" s="58"/>
      <c r="IKC115" s="58"/>
      <c r="IKD115" s="58"/>
      <c r="IKE115" s="58"/>
      <c r="IKF115" s="58"/>
      <c r="IKG115" s="58"/>
      <c r="IKH115" s="58"/>
      <c r="IKI115" s="58"/>
      <c r="IKJ115" s="58"/>
      <c r="IKK115" s="58"/>
      <c r="IKL115" s="58"/>
      <c r="IKM115" s="58"/>
      <c r="IKN115" s="58"/>
      <c r="IKO115" s="58"/>
      <c r="IKP115" s="58"/>
      <c r="IKQ115" s="58"/>
      <c r="IKR115" s="58"/>
      <c r="IKS115" s="58"/>
      <c r="IKT115" s="58"/>
      <c r="IKU115" s="58"/>
      <c r="IKV115" s="58"/>
      <c r="IKW115" s="58"/>
      <c r="IKX115" s="58"/>
      <c r="IKY115" s="58"/>
      <c r="IKZ115" s="58"/>
      <c r="ILA115" s="58"/>
      <c r="ILB115" s="58"/>
      <c r="ILC115" s="58"/>
      <c r="ILD115" s="58"/>
      <c r="ILE115" s="58"/>
      <c r="ILF115" s="58"/>
      <c r="ILG115" s="58"/>
      <c r="ILH115" s="58"/>
      <c r="ILI115" s="58"/>
      <c r="ILJ115" s="58"/>
      <c r="ILK115" s="58"/>
      <c r="ILL115" s="58"/>
      <c r="ILM115" s="58"/>
      <c r="ILN115" s="58"/>
      <c r="ILO115" s="58"/>
      <c r="ILP115" s="58"/>
      <c r="ILQ115" s="58"/>
      <c r="ILR115" s="58"/>
      <c r="ILS115" s="58"/>
      <c r="ILT115" s="58"/>
      <c r="ILU115" s="58"/>
      <c r="ILV115" s="58"/>
      <c r="ILW115" s="58"/>
      <c r="ILX115" s="58"/>
      <c r="ILY115" s="58"/>
      <c r="ILZ115" s="58"/>
      <c r="IMA115" s="58"/>
      <c r="IMB115" s="58"/>
      <c r="IMC115" s="58"/>
      <c r="IMD115" s="58"/>
      <c r="IME115" s="58"/>
      <c r="IMF115" s="58"/>
      <c r="IMG115" s="58"/>
      <c r="IMH115" s="58"/>
      <c r="IMI115" s="58"/>
      <c r="IMJ115" s="58"/>
      <c r="IMK115" s="58"/>
      <c r="IML115" s="58"/>
      <c r="IMM115" s="58"/>
      <c r="IMN115" s="58"/>
      <c r="IMO115" s="58"/>
      <c r="IMP115" s="58"/>
      <c r="IMQ115" s="58"/>
      <c r="IMR115" s="58"/>
      <c r="IMS115" s="58"/>
      <c r="IMT115" s="58"/>
      <c r="IMU115" s="58"/>
      <c r="IMV115" s="58"/>
      <c r="IMW115" s="58"/>
      <c r="IMX115" s="58"/>
      <c r="IMY115" s="58"/>
      <c r="IMZ115" s="58"/>
      <c r="INA115" s="58"/>
      <c r="INB115" s="58"/>
      <c r="INC115" s="58"/>
      <c r="IND115" s="58"/>
      <c r="INE115" s="58"/>
      <c r="INF115" s="58"/>
      <c r="ING115" s="58"/>
      <c r="INH115" s="58"/>
      <c r="INI115" s="58"/>
      <c r="INJ115" s="58"/>
      <c r="INK115" s="58"/>
      <c r="INL115" s="58"/>
      <c r="INM115" s="58"/>
      <c r="INN115" s="58"/>
      <c r="INO115" s="58"/>
      <c r="INP115" s="58"/>
      <c r="INQ115" s="58"/>
      <c r="INR115" s="58"/>
      <c r="INS115" s="58"/>
      <c r="INT115" s="58"/>
      <c r="INU115" s="58"/>
      <c r="INV115" s="58"/>
      <c r="INW115" s="58"/>
      <c r="INX115" s="58"/>
      <c r="INY115" s="58"/>
      <c r="INZ115" s="58"/>
      <c r="IOA115" s="58"/>
      <c r="IOB115" s="58"/>
      <c r="IOC115" s="58"/>
      <c r="IOD115" s="58"/>
      <c r="IOE115" s="58"/>
      <c r="IOF115" s="58"/>
      <c r="IOG115" s="58"/>
      <c r="IOH115" s="58"/>
      <c r="IOI115" s="58"/>
      <c r="IOJ115" s="58"/>
      <c r="IOK115" s="58"/>
      <c r="IOL115" s="58"/>
      <c r="IOM115" s="58"/>
      <c r="ION115" s="58"/>
      <c r="IOO115" s="58"/>
      <c r="IOP115" s="58"/>
      <c r="IOQ115" s="58"/>
      <c r="IOR115" s="58"/>
      <c r="IOS115" s="58"/>
      <c r="IOT115" s="58"/>
      <c r="IOU115" s="58"/>
      <c r="IOV115" s="58"/>
      <c r="IOW115" s="58"/>
      <c r="IOX115" s="58"/>
      <c r="IOY115" s="58"/>
      <c r="IOZ115" s="58"/>
      <c r="IPA115" s="58"/>
      <c r="IPB115" s="58"/>
      <c r="IPC115" s="58"/>
      <c r="IPD115" s="58"/>
      <c r="IPE115" s="58"/>
      <c r="IPF115" s="58"/>
      <c r="IPG115" s="58"/>
      <c r="IPH115" s="58"/>
      <c r="IPI115" s="58"/>
      <c r="IPJ115" s="58"/>
      <c r="IPK115" s="58"/>
      <c r="IPL115" s="58"/>
      <c r="IPM115" s="58"/>
      <c r="IPN115" s="58"/>
      <c r="IPO115" s="58"/>
      <c r="IPP115" s="58"/>
      <c r="IPQ115" s="58"/>
      <c r="IPR115" s="58"/>
      <c r="IPS115" s="58"/>
      <c r="IPT115" s="58"/>
      <c r="IPU115" s="58"/>
      <c r="IPV115" s="58"/>
      <c r="IPW115" s="58"/>
      <c r="IPX115" s="58"/>
      <c r="IPY115" s="58"/>
      <c r="IPZ115" s="58"/>
      <c r="IQA115" s="58"/>
      <c r="IQB115" s="58"/>
      <c r="IQC115" s="58"/>
      <c r="IQD115" s="58"/>
      <c r="IQE115" s="58"/>
      <c r="IQF115" s="58"/>
      <c r="IQG115" s="58"/>
      <c r="IQH115" s="58"/>
      <c r="IQI115" s="58"/>
      <c r="IQJ115" s="58"/>
      <c r="IQK115" s="58"/>
      <c r="IQL115" s="58"/>
      <c r="IQM115" s="58"/>
      <c r="IQN115" s="58"/>
      <c r="IQO115" s="58"/>
      <c r="IQP115" s="58"/>
      <c r="IQQ115" s="58"/>
      <c r="IQR115" s="58"/>
      <c r="IQS115" s="58"/>
      <c r="IQT115" s="58"/>
      <c r="IQU115" s="58"/>
      <c r="IQV115" s="58"/>
      <c r="IQW115" s="58"/>
      <c r="IQX115" s="58"/>
      <c r="IQY115" s="58"/>
      <c r="IQZ115" s="58"/>
      <c r="IRA115" s="58"/>
      <c r="IRB115" s="58"/>
      <c r="IRC115" s="58"/>
      <c r="IRD115" s="58"/>
      <c r="IRE115" s="58"/>
      <c r="IRF115" s="58"/>
      <c r="IRG115" s="58"/>
      <c r="IRH115" s="58"/>
      <c r="IRI115" s="58"/>
      <c r="IRJ115" s="58"/>
      <c r="IRK115" s="58"/>
      <c r="IRL115" s="58"/>
      <c r="IRM115" s="58"/>
      <c r="IRN115" s="58"/>
      <c r="IRO115" s="58"/>
      <c r="IRP115" s="58"/>
      <c r="IRQ115" s="58"/>
      <c r="IRR115" s="58"/>
      <c r="IRS115" s="58"/>
      <c r="IRT115" s="58"/>
      <c r="IRU115" s="58"/>
      <c r="IRV115" s="58"/>
      <c r="IRW115" s="58"/>
      <c r="IRX115" s="58"/>
      <c r="IRY115" s="58"/>
      <c r="IRZ115" s="58"/>
      <c r="ISA115" s="58"/>
      <c r="ISB115" s="58"/>
      <c r="ISC115" s="58"/>
      <c r="ISD115" s="58"/>
      <c r="ISE115" s="58"/>
      <c r="ISF115" s="58"/>
      <c r="ISG115" s="58"/>
      <c r="ISH115" s="58"/>
      <c r="ISI115" s="58"/>
      <c r="ISJ115" s="58"/>
      <c r="ISK115" s="58"/>
      <c r="ISL115" s="58"/>
      <c r="ISM115" s="58"/>
      <c r="ISN115" s="58"/>
      <c r="ISO115" s="58"/>
      <c r="ISP115" s="58"/>
      <c r="ISQ115" s="58"/>
      <c r="ISR115" s="58"/>
      <c r="ISS115" s="58"/>
      <c r="IST115" s="58"/>
      <c r="ISU115" s="58"/>
      <c r="ISV115" s="58"/>
      <c r="ISW115" s="58"/>
      <c r="ISX115" s="58"/>
      <c r="ISY115" s="58"/>
      <c r="ISZ115" s="58"/>
      <c r="ITA115" s="58"/>
      <c r="ITB115" s="58"/>
      <c r="ITC115" s="58"/>
      <c r="ITD115" s="58"/>
      <c r="ITE115" s="58"/>
      <c r="ITF115" s="58"/>
      <c r="ITG115" s="58"/>
      <c r="ITH115" s="58"/>
      <c r="ITI115" s="58"/>
      <c r="ITJ115" s="58"/>
      <c r="ITK115" s="58"/>
      <c r="ITL115" s="58"/>
      <c r="ITM115" s="58"/>
      <c r="ITN115" s="58"/>
      <c r="ITO115" s="58"/>
      <c r="ITP115" s="58"/>
      <c r="ITQ115" s="58"/>
      <c r="ITR115" s="58"/>
      <c r="ITS115" s="58"/>
      <c r="ITT115" s="58"/>
      <c r="ITU115" s="58"/>
      <c r="ITV115" s="58"/>
      <c r="ITW115" s="58"/>
      <c r="ITX115" s="58"/>
      <c r="ITY115" s="58"/>
      <c r="ITZ115" s="58"/>
      <c r="IUA115" s="58"/>
      <c r="IUB115" s="58"/>
      <c r="IUC115" s="58"/>
      <c r="IUD115" s="58"/>
      <c r="IUE115" s="58"/>
      <c r="IUF115" s="58"/>
      <c r="IUG115" s="58"/>
      <c r="IUH115" s="58"/>
      <c r="IUI115" s="58"/>
      <c r="IUJ115" s="58"/>
      <c r="IUK115" s="58"/>
      <c r="IUL115" s="58"/>
      <c r="IUM115" s="58"/>
      <c r="IUN115" s="58"/>
      <c r="IUO115" s="58"/>
      <c r="IUP115" s="58"/>
      <c r="IUQ115" s="58"/>
      <c r="IUR115" s="58"/>
      <c r="IUS115" s="58"/>
      <c r="IUT115" s="58"/>
      <c r="IUU115" s="58"/>
      <c r="IUV115" s="58"/>
      <c r="IUW115" s="58"/>
      <c r="IUX115" s="58"/>
      <c r="IUY115" s="58"/>
      <c r="IUZ115" s="58"/>
      <c r="IVA115" s="58"/>
      <c r="IVB115" s="58"/>
      <c r="IVC115" s="58"/>
      <c r="IVD115" s="58"/>
      <c r="IVE115" s="58"/>
      <c r="IVF115" s="58"/>
      <c r="IVG115" s="58"/>
      <c r="IVH115" s="58"/>
      <c r="IVI115" s="58"/>
      <c r="IVJ115" s="58"/>
      <c r="IVK115" s="58"/>
      <c r="IVL115" s="58"/>
      <c r="IVM115" s="58"/>
      <c r="IVN115" s="58"/>
      <c r="IVO115" s="58"/>
      <c r="IVP115" s="58"/>
      <c r="IVQ115" s="58"/>
      <c r="IVR115" s="58"/>
      <c r="IVS115" s="58"/>
      <c r="IVT115" s="58"/>
      <c r="IVU115" s="58"/>
      <c r="IVV115" s="58"/>
      <c r="IVW115" s="58"/>
      <c r="IVX115" s="58"/>
      <c r="IVY115" s="58"/>
      <c r="IVZ115" s="58"/>
      <c r="IWA115" s="58"/>
      <c r="IWB115" s="58"/>
      <c r="IWC115" s="58"/>
      <c r="IWD115" s="58"/>
      <c r="IWE115" s="58"/>
      <c r="IWF115" s="58"/>
      <c r="IWG115" s="58"/>
      <c r="IWH115" s="58"/>
      <c r="IWI115" s="58"/>
      <c r="IWJ115" s="58"/>
      <c r="IWK115" s="58"/>
      <c r="IWL115" s="58"/>
      <c r="IWM115" s="58"/>
      <c r="IWN115" s="58"/>
      <c r="IWO115" s="58"/>
      <c r="IWP115" s="58"/>
      <c r="IWQ115" s="58"/>
      <c r="IWR115" s="58"/>
      <c r="IWS115" s="58"/>
      <c r="IWT115" s="58"/>
      <c r="IWU115" s="58"/>
      <c r="IWV115" s="58"/>
      <c r="IWW115" s="58"/>
      <c r="IWX115" s="58"/>
      <c r="IWY115" s="58"/>
      <c r="IWZ115" s="58"/>
      <c r="IXA115" s="58"/>
      <c r="IXB115" s="58"/>
      <c r="IXC115" s="58"/>
      <c r="IXD115" s="58"/>
      <c r="IXE115" s="58"/>
      <c r="IXF115" s="58"/>
      <c r="IXG115" s="58"/>
      <c r="IXH115" s="58"/>
      <c r="IXI115" s="58"/>
      <c r="IXJ115" s="58"/>
      <c r="IXK115" s="58"/>
      <c r="IXL115" s="58"/>
      <c r="IXM115" s="58"/>
      <c r="IXN115" s="58"/>
      <c r="IXO115" s="58"/>
      <c r="IXP115" s="58"/>
      <c r="IXQ115" s="58"/>
      <c r="IXR115" s="58"/>
      <c r="IXS115" s="58"/>
      <c r="IXT115" s="58"/>
      <c r="IXU115" s="58"/>
      <c r="IXV115" s="58"/>
      <c r="IXW115" s="58"/>
      <c r="IXX115" s="58"/>
      <c r="IXY115" s="58"/>
      <c r="IXZ115" s="58"/>
      <c r="IYA115" s="58"/>
      <c r="IYB115" s="58"/>
      <c r="IYC115" s="58"/>
      <c r="IYD115" s="58"/>
      <c r="IYE115" s="58"/>
      <c r="IYF115" s="58"/>
      <c r="IYG115" s="58"/>
      <c r="IYH115" s="58"/>
      <c r="IYI115" s="58"/>
      <c r="IYJ115" s="58"/>
      <c r="IYK115" s="58"/>
      <c r="IYL115" s="58"/>
      <c r="IYM115" s="58"/>
      <c r="IYN115" s="58"/>
      <c r="IYO115" s="58"/>
      <c r="IYP115" s="58"/>
      <c r="IYQ115" s="58"/>
      <c r="IYR115" s="58"/>
      <c r="IYS115" s="58"/>
      <c r="IYT115" s="58"/>
      <c r="IYU115" s="58"/>
      <c r="IYV115" s="58"/>
      <c r="IYW115" s="58"/>
      <c r="IYX115" s="58"/>
      <c r="IYY115" s="58"/>
      <c r="IYZ115" s="58"/>
      <c r="IZA115" s="58"/>
      <c r="IZB115" s="58"/>
      <c r="IZC115" s="58"/>
      <c r="IZD115" s="58"/>
      <c r="IZE115" s="58"/>
      <c r="IZF115" s="58"/>
      <c r="IZG115" s="58"/>
      <c r="IZH115" s="58"/>
      <c r="IZI115" s="58"/>
      <c r="IZJ115" s="58"/>
      <c r="IZK115" s="58"/>
      <c r="IZL115" s="58"/>
      <c r="IZM115" s="58"/>
      <c r="IZN115" s="58"/>
      <c r="IZO115" s="58"/>
      <c r="IZP115" s="58"/>
      <c r="IZQ115" s="58"/>
      <c r="IZR115" s="58"/>
      <c r="IZS115" s="58"/>
      <c r="IZT115" s="58"/>
      <c r="IZU115" s="58"/>
      <c r="IZV115" s="58"/>
      <c r="IZW115" s="58"/>
      <c r="IZX115" s="58"/>
      <c r="IZY115" s="58"/>
      <c r="IZZ115" s="58"/>
      <c r="JAA115" s="58"/>
      <c r="JAB115" s="58"/>
      <c r="JAC115" s="58"/>
      <c r="JAD115" s="58"/>
      <c r="JAE115" s="58"/>
      <c r="JAF115" s="58"/>
      <c r="JAG115" s="58"/>
      <c r="JAH115" s="58"/>
      <c r="JAI115" s="58"/>
      <c r="JAJ115" s="58"/>
      <c r="JAK115" s="58"/>
      <c r="JAL115" s="58"/>
      <c r="JAM115" s="58"/>
      <c r="JAN115" s="58"/>
      <c r="JAO115" s="58"/>
      <c r="JAP115" s="58"/>
      <c r="JAQ115" s="58"/>
      <c r="JAR115" s="58"/>
      <c r="JAS115" s="58"/>
      <c r="JAT115" s="58"/>
      <c r="JAU115" s="58"/>
      <c r="JAV115" s="58"/>
      <c r="JAW115" s="58"/>
      <c r="JAX115" s="58"/>
      <c r="JAY115" s="58"/>
      <c r="JAZ115" s="58"/>
      <c r="JBA115" s="58"/>
      <c r="JBB115" s="58"/>
      <c r="JBC115" s="58"/>
      <c r="JBD115" s="58"/>
      <c r="JBE115" s="58"/>
      <c r="JBF115" s="58"/>
      <c r="JBG115" s="58"/>
      <c r="JBH115" s="58"/>
      <c r="JBI115" s="58"/>
      <c r="JBJ115" s="58"/>
      <c r="JBK115" s="58"/>
      <c r="JBL115" s="58"/>
      <c r="JBM115" s="58"/>
      <c r="JBN115" s="58"/>
      <c r="JBO115" s="58"/>
      <c r="JBP115" s="58"/>
      <c r="JBQ115" s="58"/>
      <c r="JBR115" s="58"/>
      <c r="JBS115" s="58"/>
      <c r="JBT115" s="58"/>
      <c r="JBU115" s="58"/>
      <c r="JBV115" s="58"/>
      <c r="JBW115" s="58"/>
      <c r="JBX115" s="58"/>
      <c r="JBY115" s="58"/>
      <c r="JBZ115" s="58"/>
      <c r="JCA115" s="58"/>
      <c r="JCB115" s="58"/>
      <c r="JCC115" s="58"/>
      <c r="JCD115" s="58"/>
      <c r="JCE115" s="58"/>
      <c r="JCF115" s="58"/>
      <c r="JCG115" s="58"/>
      <c r="JCH115" s="58"/>
      <c r="JCI115" s="58"/>
      <c r="JCJ115" s="58"/>
      <c r="JCK115" s="58"/>
      <c r="JCL115" s="58"/>
      <c r="JCM115" s="58"/>
      <c r="JCN115" s="58"/>
      <c r="JCO115" s="58"/>
      <c r="JCP115" s="58"/>
      <c r="JCQ115" s="58"/>
      <c r="JCR115" s="58"/>
      <c r="JCS115" s="58"/>
      <c r="JCT115" s="58"/>
      <c r="JCU115" s="58"/>
      <c r="JCV115" s="58"/>
      <c r="JCW115" s="58"/>
      <c r="JCX115" s="58"/>
      <c r="JCY115" s="58"/>
      <c r="JCZ115" s="58"/>
      <c r="JDA115" s="58"/>
      <c r="JDB115" s="58"/>
      <c r="JDC115" s="58"/>
      <c r="JDD115" s="58"/>
      <c r="JDE115" s="58"/>
      <c r="JDF115" s="58"/>
      <c r="JDG115" s="58"/>
      <c r="JDH115" s="58"/>
      <c r="JDI115" s="58"/>
      <c r="JDJ115" s="58"/>
      <c r="JDK115" s="58"/>
      <c r="JDL115" s="58"/>
      <c r="JDM115" s="58"/>
      <c r="JDN115" s="58"/>
      <c r="JDO115" s="58"/>
      <c r="JDP115" s="58"/>
      <c r="JDQ115" s="58"/>
      <c r="JDR115" s="58"/>
      <c r="JDS115" s="58"/>
      <c r="JDT115" s="58"/>
      <c r="JDU115" s="58"/>
      <c r="JDV115" s="58"/>
      <c r="JDW115" s="58"/>
      <c r="JDX115" s="58"/>
      <c r="JDY115" s="58"/>
      <c r="JDZ115" s="58"/>
      <c r="JEA115" s="58"/>
      <c r="JEB115" s="58"/>
      <c r="JEC115" s="58"/>
      <c r="JED115" s="58"/>
      <c r="JEE115" s="58"/>
      <c r="JEF115" s="58"/>
      <c r="JEG115" s="58"/>
      <c r="JEH115" s="58"/>
      <c r="JEI115" s="58"/>
      <c r="JEJ115" s="58"/>
      <c r="JEK115" s="58"/>
      <c r="JEL115" s="58"/>
      <c r="JEM115" s="58"/>
      <c r="JEN115" s="58"/>
      <c r="JEO115" s="58"/>
      <c r="JEP115" s="58"/>
      <c r="JEQ115" s="58"/>
      <c r="JER115" s="58"/>
      <c r="JES115" s="58"/>
      <c r="JET115" s="58"/>
      <c r="JEU115" s="58"/>
      <c r="JEV115" s="58"/>
      <c r="JEW115" s="58"/>
      <c r="JEX115" s="58"/>
      <c r="JEY115" s="58"/>
      <c r="JEZ115" s="58"/>
      <c r="JFA115" s="58"/>
      <c r="JFB115" s="58"/>
      <c r="JFC115" s="58"/>
      <c r="JFD115" s="58"/>
      <c r="JFE115" s="58"/>
      <c r="JFF115" s="58"/>
      <c r="JFG115" s="58"/>
      <c r="JFH115" s="58"/>
      <c r="JFI115" s="58"/>
      <c r="JFJ115" s="58"/>
      <c r="JFK115" s="58"/>
      <c r="JFL115" s="58"/>
      <c r="JFM115" s="58"/>
      <c r="JFN115" s="58"/>
      <c r="JFO115" s="58"/>
      <c r="JFP115" s="58"/>
      <c r="JFQ115" s="58"/>
      <c r="JFR115" s="58"/>
      <c r="JFS115" s="58"/>
      <c r="JFT115" s="58"/>
      <c r="JFU115" s="58"/>
      <c r="JFV115" s="58"/>
      <c r="JFW115" s="58"/>
      <c r="JFX115" s="58"/>
      <c r="JFY115" s="58"/>
      <c r="JFZ115" s="58"/>
      <c r="JGA115" s="58"/>
      <c r="JGB115" s="58"/>
      <c r="JGC115" s="58"/>
      <c r="JGD115" s="58"/>
      <c r="JGE115" s="58"/>
      <c r="JGF115" s="58"/>
      <c r="JGG115" s="58"/>
      <c r="JGH115" s="58"/>
      <c r="JGI115" s="58"/>
      <c r="JGJ115" s="58"/>
      <c r="JGK115" s="58"/>
      <c r="JGL115" s="58"/>
      <c r="JGM115" s="58"/>
      <c r="JGN115" s="58"/>
      <c r="JGO115" s="58"/>
      <c r="JGP115" s="58"/>
      <c r="JGQ115" s="58"/>
      <c r="JGR115" s="58"/>
      <c r="JGS115" s="58"/>
      <c r="JGT115" s="58"/>
      <c r="JGU115" s="58"/>
      <c r="JGV115" s="58"/>
      <c r="JGW115" s="58"/>
      <c r="JGX115" s="58"/>
      <c r="JGY115" s="58"/>
      <c r="JGZ115" s="58"/>
      <c r="JHA115" s="58"/>
      <c r="JHB115" s="58"/>
      <c r="JHC115" s="58"/>
      <c r="JHD115" s="58"/>
      <c r="JHE115" s="58"/>
      <c r="JHF115" s="58"/>
      <c r="JHG115" s="58"/>
      <c r="JHH115" s="58"/>
      <c r="JHI115" s="58"/>
      <c r="JHJ115" s="58"/>
      <c r="JHK115" s="58"/>
      <c r="JHL115" s="58"/>
      <c r="JHM115" s="58"/>
      <c r="JHN115" s="58"/>
      <c r="JHO115" s="58"/>
      <c r="JHP115" s="58"/>
      <c r="JHQ115" s="58"/>
      <c r="JHR115" s="58"/>
      <c r="JHS115" s="58"/>
      <c r="JHT115" s="58"/>
      <c r="JHU115" s="58"/>
      <c r="JHV115" s="58"/>
      <c r="JHW115" s="58"/>
      <c r="JHX115" s="58"/>
      <c r="JHY115" s="58"/>
      <c r="JHZ115" s="58"/>
      <c r="JIA115" s="58"/>
      <c r="JIB115" s="58"/>
      <c r="JIC115" s="58"/>
      <c r="JID115" s="58"/>
      <c r="JIE115" s="58"/>
      <c r="JIF115" s="58"/>
      <c r="JIG115" s="58"/>
      <c r="JIH115" s="58"/>
      <c r="JII115" s="58"/>
      <c r="JIJ115" s="58"/>
      <c r="JIK115" s="58"/>
      <c r="JIL115" s="58"/>
      <c r="JIM115" s="58"/>
      <c r="JIN115" s="58"/>
      <c r="JIO115" s="58"/>
      <c r="JIP115" s="58"/>
      <c r="JIQ115" s="58"/>
      <c r="JIR115" s="58"/>
      <c r="JIS115" s="58"/>
      <c r="JIT115" s="58"/>
      <c r="JIU115" s="58"/>
      <c r="JIV115" s="58"/>
      <c r="JIW115" s="58"/>
      <c r="JIX115" s="58"/>
      <c r="JIY115" s="58"/>
      <c r="JIZ115" s="58"/>
      <c r="JJA115" s="58"/>
      <c r="JJB115" s="58"/>
      <c r="JJC115" s="58"/>
      <c r="JJD115" s="58"/>
      <c r="JJE115" s="58"/>
      <c r="JJF115" s="58"/>
      <c r="JJG115" s="58"/>
      <c r="JJH115" s="58"/>
      <c r="JJI115" s="58"/>
      <c r="JJJ115" s="58"/>
      <c r="JJK115" s="58"/>
      <c r="JJL115" s="58"/>
      <c r="JJM115" s="58"/>
      <c r="JJN115" s="58"/>
      <c r="JJO115" s="58"/>
      <c r="JJP115" s="58"/>
      <c r="JJQ115" s="58"/>
      <c r="JJR115" s="58"/>
      <c r="JJS115" s="58"/>
      <c r="JJT115" s="58"/>
      <c r="JJU115" s="58"/>
      <c r="JJV115" s="58"/>
      <c r="JJW115" s="58"/>
      <c r="JJX115" s="58"/>
      <c r="JJY115" s="58"/>
      <c r="JJZ115" s="58"/>
      <c r="JKA115" s="58"/>
      <c r="JKB115" s="58"/>
      <c r="JKC115" s="58"/>
      <c r="JKD115" s="58"/>
      <c r="JKE115" s="58"/>
      <c r="JKF115" s="58"/>
      <c r="JKG115" s="58"/>
      <c r="JKH115" s="58"/>
      <c r="JKI115" s="58"/>
      <c r="JKJ115" s="58"/>
      <c r="JKK115" s="58"/>
      <c r="JKL115" s="58"/>
      <c r="JKM115" s="58"/>
      <c r="JKN115" s="58"/>
      <c r="JKO115" s="58"/>
      <c r="JKP115" s="58"/>
      <c r="JKQ115" s="58"/>
      <c r="JKR115" s="58"/>
      <c r="JKS115" s="58"/>
      <c r="JKT115" s="58"/>
      <c r="JKU115" s="58"/>
      <c r="JKV115" s="58"/>
      <c r="JKW115" s="58"/>
      <c r="JKX115" s="58"/>
      <c r="JKY115" s="58"/>
      <c r="JKZ115" s="58"/>
      <c r="JLA115" s="58"/>
      <c r="JLB115" s="58"/>
      <c r="JLC115" s="58"/>
      <c r="JLD115" s="58"/>
      <c r="JLE115" s="58"/>
      <c r="JLF115" s="58"/>
      <c r="JLG115" s="58"/>
      <c r="JLH115" s="58"/>
      <c r="JLI115" s="58"/>
      <c r="JLJ115" s="58"/>
      <c r="JLK115" s="58"/>
      <c r="JLL115" s="58"/>
      <c r="JLM115" s="58"/>
      <c r="JLN115" s="58"/>
      <c r="JLO115" s="58"/>
      <c r="JLP115" s="58"/>
      <c r="JLQ115" s="58"/>
      <c r="JLR115" s="58"/>
      <c r="JLS115" s="58"/>
      <c r="JLT115" s="58"/>
      <c r="JLU115" s="58"/>
      <c r="JLV115" s="58"/>
      <c r="JLW115" s="58"/>
      <c r="JLX115" s="58"/>
      <c r="JLY115" s="58"/>
      <c r="JLZ115" s="58"/>
      <c r="JMA115" s="58"/>
      <c r="JMB115" s="58"/>
      <c r="JMC115" s="58"/>
      <c r="JMD115" s="58"/>
      <c r="JME115" s="58"/>
      <c r="JMF115" s="58"/>
      <c r="JMG115" s="58"/>
      <c r="JMH115" s="58"/>
      <c r="JMI115" s="58"/>
      <c r="JMJ115" s="58"/>
      <c r="JMK115" s="58"/>
      <c r="JML115" s="58"/>
      <c r="JMM115" s="58"/>
      <c r="JMN115" s="58"/>
      <c r="JMO115" s="58"/>
      <c r="JMP115" s="58"/>
      <c r="JMQ115" s="58"/>
      <c r="JMR115" s="58"/>
      <c r="JMS115" s="58"/>
      <c r="JMT115" s="58"/>
      <c r="JMU115" s="58"/>
      <c r="JMV115" s="58"/>
      <c r="JMW115" s="58"/>
      <c r="JMX115" s="58"/>
      <c r="JMY115" s="58"/>
      <c r="JMZ115" s="58"/>
      <c r="JNA115" s="58"/>
      <c r="JNB115" s="58"/>
      <c r="JNC115" s="58"/>
      <c r="JND115" s="58"/>
      <c r="JNE115" s="58"/>
      <c r="JNF115" s="58"/>
      <c r="JNG115" s="58"/>
      <c r="JNH115" s="58"/>
      <c r="JNI115" s="58"/>
      <c r="JNJ115" s="58"/>
      <c r="JNK115" s="58"/>
      <c r="JNL115" s="58"/>
      <c r="JNM115" s="58"/>
      <c r="JNN115" s="58"/>
      <c r="JNO115" s="58"/>
      <c r="JNP115" s="58"/>
      <c r="JNQ115" s="58"/>
      <c r="JNR115" s="58"/>
      <c r="JNS115" s="58"/>
      <c r="JNT115" s="58"/>
      <c r="JNU115" s="58"/>
      <c r="JNV115" s="58"/>
      <c r="JNW115" s="58"/>
      <c r="JNX115" s="58"/>
      <c r="JNY115" s="58"/>
      <c r="JNZ115" s="58"/>
      <c r="JOA115" s="58"/>
      <c r="JOB115" s="58"/>
      <c r="JOC115" s="58"/>
      <c r="JOD115" s="58"/>
      <c r="JOE115" s="58"/>
      <c r="JOF115" s="58"/>
      <c r="JOG115" s="58"/>
      <c r="JOH115" s="58"/>
      <c r="JOI115" s="58"/>
      <c r="JOJ115" s="58"/>
      <c r="JOK115" s="58"/>
      <c r="JOL115" s="58"/>
      <c r="JOM115" s="58"/>
      <c r="JON115" s="58"/>
      <c r="JOO115" s="58"/>
      <c r="JOP115" s="58"/>
      <c r="JOQ115" s="58"/>
      <c r="JOR115" s="58"/>
      <c r="JOS115" s="58"/>
      <c r="JOT115" s="58"/>
      <c r="JOU115" s="58"/>
      <c r="JOV115" s="58"/>
      <c r="JOW115" s="58"/>
      <c r="JOX115" s="58"/>
      <c r="JOY115" s="58"/>
      <c r="JOZ115" s="58"/>
      <c r="JPA115" s="58"/>
      <c r="JPB115" s="58"/>
      <c r="JPC115" s="58"/>
      <c r="JPD115" s="58"/>
      <c r="JPE115" s="58"/>
      <c r="JPF115" s="58"/>
      <c r="JPG115" s="58"/>
      <c r="JPH115" s="58"/>
      <c r="JPI115" s="58"/>
      <c r="JPJ115" s="58"/>
      <c r="JPK115" s="58"/>
      <c r="JPL115" s="58"/>
      <c r="JPM115" s="58"/>
      <c r="JPN115" s="58"/>
      <c r="JPO115" s="58"/>
      <c r="JPP115" s="58"/>
      <c r="JPQ115" s="58"/>
      <c r="JPR115" s="58"/>
      <c r="JPS115" s="58"/>
      <c r="JPT115" s="58"/>
      <c r="JPU115" s="58"/>
      <c r="JPV115" s="58"/>
      <c r="JPW115" s="58"/>
      <c r="JPX115" s="58"/>
      <c r="JPY115" s="58"/>
      <c r="JPZ115" s="58"/>
      <c r="JQA115" s="58"/>
      <c r="JQB115" s="58"/>
      <c r="JQC115" s="58"/>
      <c r="JQD115" s="58"/>
      <c r="JQE115" s="58"/>
      <c r="JQF115" s="58"/>
      <c r="JQG115" s="58"/>
      <c r="JQH115" s="58"/>
      <c r="JQI115" s="58"/>
      <c r="JQJ115" s="58"/>
      <c r="JQK115" s="58"/>
      <c r="JQL115" s="58"/>
      <c r="JQM115" s="58"/>
      <c r="JQN115" s="58"/>
      <c r="JQO115" s="58"/>
      <c r="JQP115" s="58"/>
      <c r="JQQ115" s="58"/>
      <c r="JQR115" s="58"/>
      <c r="JQS115" s="58"/>
      <c r="JQT115" s="58"/>
      <c r="JQU115" s="58"/>
      <c r="JQV115" s="58"/>
      <c r="JQW115" s="58"/>
      <c r="JQX115" s="58"/>
      <c r="JQY115" s="58"/>
      <c r="JQZ115" s="58"/>
      <c r="JRA115" s="58"/>
      <c r="JRB115" s="58"/>
      <c r="JRC115" s="58"/>
      <c r="JRD115" s="58"/>
      <c r="JRE115" s="58"/>
      <c r="JRF115" s="58"/>
      <c r="JRG115" s="58"/>
      <c r="JRH115" s="58"/>
      <c r="JRI115" s="58"/>
      <c r="JRJ115" s="58"/>
      <c r="JRK115" s="58"/>
      <c r="JRL115" s="58"/>
      <c r="JRM115" s="58"/>
      <c r="JRN115" s="58"/>
      <c r="JRO115" s="58"/>
      <c r="JRP115" s="58"/>
      <c r="JRQ115" s="58"/>
      <c r="JRR115" s="58"/>
      <c r="JRS115" s="58"/>
      <c r="JRT115" s="58"/>
      <c r="JRU115" s="58"/>
      <c r="JRV115" s="58"/>
      <c r="JRW115" s="58"/>
      <c r="JRX115" s="58"/>
      <c r="JRY115" s="58"/>
      <c r="JRZ115" s="58"/>
      <c r="JSA115" s="58"/>
      <c r="JSB115" s="58"/>
      <c r="JSC115" s="58"/>
      <c r="JSD115" s="58"/>
      <c r="JSE115" s="58"/>
      <c r="JSF115" s="58"/>
      <c r="JSG115" s="58"/>
      <c r="JSH115" s="58"/>
      <c r="JSI115" s="58"/>
      <c r="JSJ115" s="58"/>
      <c r="JSK115" s="58"/>
      <c r="JSL115" s="58"/>
      <c r="JSM115" s="58"/>
      <c r="JSN115" s="58"/>
      <c r="JSO115" s="58"/>
      <c r="JSP115" s="58"/>
      <c r="JSQ115" s="58"/>
      <c r="JSR115" s="58"/>
      <c r="JSS115" s="58"/>
      <c r="JST115" s="58"/>
      <c r="JSU115" s="58"/>
      <c r="JSV115" s="58"/>
      <c r="JSW115" s="58"/>
      <c r="JSX115" s="58"/>
      <c r="JSY115" s="58"/>
      <c r="JSZ115" s="58"/>
      <c r="JTA115" s="58"/>
      <c r="JTB115" s="58"/>
      <c r="JTC115" s="58"/>
      <c r="JTD115" s="58"/>
      <c r="JTE115" s="58"/>
      <c r="JTF115" s="58"/>
      <c r="JTG115" s="58"/>
      <c r="JTH115" s="58"/>
      <c r="JTI115" s="58"/>
      <c r="JTJ115" s="58"/>
      <c r="JTK115" s="58"/>
      <c r="JTL115" s="58"/>
      <c r="JTM115" s="58"/>
      <c r="JTN115" s="58"/>
      <c r="JTO115" s="58"/>
      <c r="JTP115" s="58"/>
      <c r="JTQ115" s="58"/>
      <c r="JTR115" s="58"/>
      <c r="JTS115" s="58"/>
      <c r="JTT115" s="58"/>
      <c r="JTU115" s="58"/>
      <c r="JTV115" s="58"/>
      <c r="JTW115" s="58"/>
      <c r="JTX115" s="58"/>
      <c r="JTY115" s="58"/>
      <c r="JTZ115" s="58"/>
      <c r="JUA115" s="58"/>
      <c r="JUB115" s="58"/>
      <c r="JUC115" s="58"/>
      <c r="JUD115" s="58"/>
      <c r="JUE115" s="58"/>
      <c r="JUF115" s="58"/>
      <c r="JUG115" s="58"/>
      <c r="JUH115" s="58"/>
      <c r="JUI115" s="58"/>
      <c r="JUJ115" s="58"/>
      <c r="JUK115" s="58"/>
      <c r="JUL115" s="58"/>
      <c r="JUM115" s="58"/>
      <c r="JUN115" s="58"/>
      <c r="JUO115" s="58"/>
      <c r="JUP115" s="58"/>
      <c r="JUQ115" s="58"/>
      <c r="JUR115" s="58"/>
      <c r="JUS115" s="58"/>
      <c r="JUT115" s="58"/>
      <c r="JUU115" s="58"/>
      <c r="JUV115" s="58"/>
      <c r="JUW115" s="58"/>
      <c r="JUX115" s="58"/>
      <c r="JUY115" s="58"/>
      <c r="JUZ115" s="58"/>
      <c r="JVA115" s="58"/>
      <c r="JVB115" s="58"/>
      <c r="JVC115" s="58"/>
      <c r="JVD115" s="58"/>
      <c r="JVE115" s="58"/>
      <c r="JVF115" s="58"/>
      <c r="JVG115" s="58"/>
      <c r="JVH115" s="58"/>
      <c r="JVI115" s="58"/>
      <c r="JVJ115" s="58"/>
      <c r="JVK115" s="58"/>
      <c r="JVL115" s="58"/>
      <c r="JVM115" s="58"/>
      <c r="JVN115" s="58"/>
      <c r="JVO115" s="58"/>
      <c r="JVP115" s="58"/>
      <c r="JVQ115" s="58"/>
      <c r="JVR115" s="58"/>
      <c r="JVS115" s="58"/>
      <c r="JVT115" s="58"/>
      <c r="JVU115" s="58"/>
      <c r="JVV115" s="58"/>
      <c r="JVW115" s="58"/>
      <c r="JVX115" s="58"/>
      <c r="JVY115" s="58"/>
      <c r="JVZ115" s="58"/>
      <c r="JWA115" s="58"/>
      <c r="JWB115" s="58"/>
      <c r="JWC115" s="58"/>
      <c r="JWD115" s="58"/>
      <c r="JWE115" s="58"/>
      <c r="JWF115" s="58"/>
      <c r="JWG115" s="58"/>
      <c r="JWH115" s="58"/>
      <c r="JWI115" s="58"/>
      <c r="JWJ115" s="58"/>
      <c r="JWK115" s="58"/>
      <c r="JWL115" s="58"/>
      <c r="JWM115" s="58"/>
      <c r="JWN115" s="58"/>
      <c r="JWO115" s="58"/>
      <c r="JWP115" s="58"/>
      <c r="JWQ115" s="58"/>
      <c r="JWR115" s="58"/>
      <c r="JWS115" s="58"/>
      <c r="JWT115" s="58"/>
      <c r="JWU115" s="58"/>
      <c r="JWV115" s="58"/>
      <c r="JWW115" s="58"/>
      <c r="JWX115" s="58"/>
      <c r="JWY115" s="58"/>
      <c r="JWZ115" s="58"/>
      <c r="JXA115" s="58"/>
      <c r="JXB115" s="58"/>
      <c r="JXC115" s="58"/>
      <c r="JXD115" s="58"/>
      <c r="JXE115" s="58"/>
      <c r="JXF115" s="58"/>
      <c r="JXG115" s="58"/>
      <c r="JXH115" s="58"/>
      <c r="JXI115" s="58"/>
      <c r="JXJ115" s="58"/>
      <c r="JXK115" s="58"/>
      <c r="JXL115" s="58"/>
      <c r="JXM115" s="58"/>
      <c r="JXN115" s="58"/>
      <c r="JXO115" s="58"/>
      <c r="JXP115" s="58"/>
      <c r="JXQ115" s="58"/>
      <c r="JXR115" s="58"/>
      <c r="JXS115" s="58"/>
      <c r="JXT115" s="58"/>
      <c r="JXU115" s="58"/>
      <c r="JXV115" s="58"/>
      <c r="JXW115" s="58"/>
      <c r="JXX115" s="58"/>
      <c r="JXY115" s="58"/>
      <c r="JXZ115" s="58"/>
      <c r="JYA115" s="58"/>
      <c r="JYB115" s="58"/>
      <c r="JYC115" s="58"/>
      <c r="JYD115" s="58"/>
      <c r="JYE115" s="58"/>
      <c r="JYF115" s="58"/>
      <c r="JYG115" s="58"/>
      <c r="JYH115" s="58"/>
      <c r="JYI115" s="58"/>
      <c r="JYJ115" s="58"/>
      <c r="JYK115" s="58"/>
      <c r="JYL115" s="58"/>
      <c r="JYM115" s="58"/>
      <c r="JYN115" s="58"/>
      <c r="JYO115" s="58"/>
      <c r="JYP115" s="58"/>
      <c r="JYQ115" s="58"/>
      <c r="JYR115" s="58"/>
      <c r="JYS115" s="58"/>
      <c r="JYT115" s="58"/>
      <c r="JYU115" s="58"/>
      <c r="JYV115" s="58"/>
      <c r="JYW115" s="58"/>
      <c r="JYX115" s="58"/>
      <c r="JYY115" s="58"/>
      <c r="JYZ115" s="58"/>
      <c r="JZA115" s="58"/>
      <c r="JZB115" s="58"/>
      <c r="JZC115" s="58"/>
      <c r="JZD115" s="58"/>
      <c r="JZE115" s="58"/>
      <c r="JZF115" s="58"/>
      <c r="JZG115" s="58"/>
      <c r="JZH115" s="58"/>
      <c r="JZI115" s="58"/>
      <c r="JZJ115" s="58"/>
      <c r="JZK115" s="58"/>
      <c r="JZL115" s="58"/>
      <c r="JZM115" s="58"/>
      <c r="JZN115" s="58"/>
      <c r="JZO115" s="58"/>
      <c r="JZP115" s="58"/>
      <c r="JZQ115" s="58"/>
      <c r="JZR115" s="58"/>
      <c r="JZS115" s="58"/>
      <c r="JZT115" s="58"/>
      <c r="JZU115" s="58"/>
      <c r="JZV115" s="58"/>
      <c r="JZW115" s="58"/>
      <c r="JZX115" s="58"/>
      <c r="JZY115" s="58"/>
      <c r="JZZ115" s="58"/>
      <c r="KAA115" s="58"/>
      <c r="KAB115" s="58"/>
      <c r="KAC115" s="58"/>
      <c r="KAD115" s="58"/>
      <c r="KAE115" s="58"/>
      <c r="KAF115" s="58"/>
      <c r="KAG115" s="58"/>
      <c r="KAH115" s="58"/>
      <c r="KAI115" s="58"/>
      <c r="KAJ115" s="58"/>
      <c r="KAK115" s="58"/>
      <c r="KAL115" s="58"/>
      <c r="KAM115" s="58"/>
      <c r="KAN115" s="58"/>
      <c r="KAO115" s="58"/>
      <c r="KAP115" s="58"/>
      <c r="KAQ115" s="58"/>
      <c r="KAR115" s="58"/>
      <c r="KAS115" s="58"/>
      <c r="KAT115" s="58"/>
      <c r="KAU115" s="58"/>
      <c r="KAV115" s="58"/>
      <c r="KAW115" s="58"/>
      <c r="KAX115" s="58"/>
      <c r="KAY115" s="58"/>
      <c r="KAZ115" s="58"/>
      <c r="KBA115" s="58"/>
      <c r="KBB115" s="58"/>
      <c r="KBC115" s="58"/>
      <c r="KBD115" s="58"/>
      <c r="KBE115" s="58"/>
      <c r="KBF115" s="58"/>
      <c r="KBG115" s="58"/>
      <c r="KBH115" s="58"/>
      <c r="KBI115" s="58"/>
      <c r="KBJ115" s="58"/>
      <c r="KBK115" s="58"/>
      <c r="KBL115" s="58"/>
      <c r="KBM115" s="58"/>
      <c r="KBN115" s="58"/>
      <c r="KBO115" s="58"/>
      <c r="KBP115" s="58"/>
      <c r="KBQ115" s="58"/>
      <c r="KBR115" s="58"/>
      <c r="KBS115" s="58"/>
      <c r="KBT115" s="58"/>
      <c r="KBU115" s="58"/>
      <c r="KBV115" s="58"/>
      <c r="KBW115" s="58"/>
      <c r="KBX115" s="58"/>
      <c r="KBY115" s="58"/>
      <c r="KBZ115" s="58"/>
      <c r="KCA115" s="58"/>
      <c r="KCB115" s="58"/>
      <c r="KCC115" s="58"/>
      <c r="KCD115" s="58"/>
      <c r="KCE115" s="58"/>
      <c r="KCF115" s="58"/>
      <c r="KCG115" s="58"/>
      <c r="KCH115" s="58"/>
      <c r="KCI115" s="58"/>
      <c r="KCJ115" s="58"/>
      <c r="KCK115" s="58"/>
      <c r="KCL115" s="58"/>
      <c r="KCM115" s="58"/>
      <c r="KCN115" s="58"/>
      <c r="KCO115" s="58"/>
      <c r="KCP115" s="58"/>
      <c r="KCQ115" s="58"/>
      <c r="KCR115" s="58"/>
      <c r="KCS115" s="58"/>
      <c r="KCT115" s="58"/>
      <c r="KCU115" s="58"/>
      <c r="KCV115" s="58"/>
      <c r="KCW115" s="58"/>
      <c r="KCX115" s="58"/>
      <c r="KCY115" s="58"/>
      <c r="KCZ115" s="58"/>
      <c r="KDA115" s="58"/>
      <c r="KDB115" s="58"/>
      <c r="KDC115" s="58"/>
      <c r="KDD115" s="58"/>
      <c r="KDE115" s="58"/>
      <c r="KDF115" s="58"/>
      <c r="KDG115" s="58"/>
      <c r="KDH115" s="58"/>
      <c r="KDI115" s="58"/>
      <c r="KDJ115" s="58"/>
      <c r="KDK115" s="58"/>
      <c r="KDL115" s="58"/>
      <c r="KDM115" s="58"/>
      <c r="KDN115" s="58"/>
      <c r="KDO115" s="58"/>
      <c r="KDP115" s="58"/>
      <c r="KDQ115" s="58"/>
      <c r="KDR115" s="58"/>
      <c r="KDS115" s="58"/>
      <c r="KDT115" s="58"/>
      <c r="KDU115" s="58"/>
      <c r="KDV115" s="58"/>
      <c r="KDW115" s="58"/>
      <c r="KDX115" s="58"/>
      <c r="KDY115" s="58"/>
      <c r="KDZ115" s="58"/>
      <c r="KEA115" s="58"/>
      <c r="KEB115" s="58"/>
      <c r="KEC115" s="58"/>
      <c r="KED115" s="58"/>
      <c r="KEE115" s="58"/>
      <c r="KEF115" s="58"/>
      <c r="KEG115" s="58"/>
      <c r="KEH115" s="58"/>
      <c r="KEI115" s="58"/>
      <c r="KEJ115" s="58"/>
      <c r="KEK115" s="58"/>
      <c r="KEL115" s="58"/>
      <c r="KEM115" s="58"/>
      <c r="KEN115" s="58"/>
      <c r="KEO115" s="58"/>
      <c r="KEP115" s="58"/>
      <c r="KEQ115" s="58"/>
      <c r="KER115" s="58"/>
      <c r="KES115" s="58"/>
      <c r="KET115" s="58"/>
      <c r="KEU115" s="58"/>
      <c r="KEV115" s="58"/>
      <c r="KEW115" s="58"/>
      <c r="KEX115" s="58"/>
      <c r="KEY115" s="58"/>
      <c r="KEZ115" s="58"/>
      <c r="KFA115" s="58"/>
      <c r="KFB115" s="58"/>
      <c r="KFC115" s="58"/>
      <c r="KFD115" s="58"/>
      <c r="KFE115" s="58"/>
      <c r="KFF115" s="58"/>
      <c r="KFG115" s="58"/>
      <c r="KFH115" s="58"/>
      <c r="KFI115" s="58"/>
      <c r="KFJ115" s="58"/>
      <c r="KFK115" s="58"/>
      <c r="KFL115" s="58"/>
      <c r="KFM115" s="58"/>
      <c r="KFN115" s="58"/>
      <c r="KFO115" s="58"/>
      <c r="KFP115" s="58"/>
      <c r="KFQ115" s="58"/>
      <c r="KFR115" s="58"/>
      <c r="KFS115" s="58"/>
      <c r="KFT115" s="58"/>
      <c r="KFU115" s="58"/>
      <c r="KFV115" s="58"/>
      <c r="KFW115" s="58"/>
      <c r="KFX115" s="58"/>
      <c r="KFY115" s="58"/>
      <c r="KFZ115" s="58"/>
      <c r="KGA115" s="58"/>
      <c r="KGB115" s="58"/>
      <c r="KGC115" s="58"/>
      <c r="KGD115" s="58"/>
      <c r="KGE115" s="58"/>
      <c r="KGF115" s="58"/>
      <c r="KGG115" s="58"/>
      <c r="KGH115" s="58"/>
      <c r="KGI115" s="58"/>
      <c r="KGJ115" s="58"/>
      <c r="KGK115" s="58"/>
      <c r="KGL115" s="58"/>
      <c r="KGM115" s="58"/>
      <c r="KGN115" s="58"/>
      <c r="KGO115" s="58"/>
      <c r="KGP115" s="58"/>
      <c r="KGQ115" s="58"/>
      <c r="KGR115" s="58"/>
      <c r="KGS115" s="58"/>
      <c r="KGT115" s="58"/>
      <c r="KGU115" s="58"/>
      <c r="KGV115" s="58"/>
      <c r="KGW115" s="58"/>
      <c r="KGX115" s="58"/>
      <c r="KGY115" s="58"/>
      <c r="KGZ115" s="58"/>
      <c r="KHA115" s="58"/>
      <c r="KHB115" s="58"/>
      <c r="KHC115" s="58"/>
      <c r="KHD115" s="58"/>
      <c r="KHE115" s="58"/>
      <c r="KHF115" s="58"/>
      <c r="KHG115" s="58"/>
      <c r="KHH115" s="58"/>
      <c r="KHI115" s="58"/>
      <c r="KHJ115" s="58"/>
      <c r="KHK115" s="58"/>
      <c r="KHL115" s="58"/>
      <c r="KHM115" s="58"/>
      <c r="KHN115" s="58"/>
      <c r="KHO115" s="58"/>
      <c r="KHP115" s="58"/>
      <c r="KHQ115" s="58"/>
      <c r="KHR115" s="58"/>
      <c r="KHS115" s="58"/>
      <c r="KHT115" s="58"/>
      <c r="KHU115" s="58"/>
      <c r="KHV115" s="58"/>
      <c r="KHW115" s="58"/>
      <c r="KHX115" s="58"/>
      <c r="KHY115" s="58"/>
      <c r="KHZ115" s="58"/>
      <c r="KIA115" s="58"/>
      <c r="KIB115" s="58"/>
      <c r="KIC115" s="58"/>
      <c r="KID115" s="58"/>
      <c r="KIE115" s="58"/>
      <c r="KIF115" s="58"/>
      <c r="KIG115" s="58"/>
      <c r="KIH115" s="58"/>
      <c r="KII115" s="58"/>
      <c r="KIJ115" s="58"/>
      <c r="KIK115" s="58"/>
      <c r="KIL115" s="58"/>
      <c r="KIM115" s="58"/>
      <c r="KIN115" s="58"/>
      <c r="KIO115" s="58"/>
      <c r="KIP115" s="58"/>
      <c r="KIQ115" s="58"/>
      <c r="KIR115" s="58"/>
      <c r="KIS115" s="58"/>
      <c r="KIT115" s="58"/>
      <c r="KIU115" s="58"/>
      <c r="KIV115" s="58"/>
      <c r="KIW115" s="58"/>
      <c r="KIX115" s="58"/>
      <c r="KIY115" s="58"/>
      <c r="KIZ115" s="58"/>
      <c r="KJA115" s="58"/>
      <c r="KJB115" s="58"/>
      <c r="KJC115" s="58"/>
      <c r="KJD115" s="58"/>
      <c r="KJE115" s="58"/>
      <c r="KJF115" s="58"/>
      <c r="KJG115" s="58"/>
      <c r="KJH115" s="58"/>
      <c r="KJI115" s="58"/>
      <c r="KJJ115" s="58"/>
      <c r="KJK115" s="58"/>
      <c r="KJL115" s="58"/>
      <c r="KJM115" s="58"/>
      <c r="KJN115" s="58"/>
      <c r="KJO115" s="58"/>
      <c r="KJP115" s="58"/>
      <c r="KJQ115" s="58"/>
      <c r="KJR115" s="58"/>
      <c r="KJS115" s="58"/>
      <c r="KJT115" s="58"/>
      <c r="KJU115" s="58"/>
      <c r="KJV115" s="58"/>
      <c r="KJW115" s="58"/>
      <c r="KJX115" s="58"/>
      <c r="KJY115" s="58"/>
      <c r="KJZ115" s="58"/>
      <c r="KKA115" s="58"/>
      <c r="KKB115" s="58"/>
      <c r="KKC115" s="58"/>
      <c r="KKD115" s="58"/>
      <c r="KKE115" s="58"/>
      <c r="KKF115" s="58"/>
      <c r="KKG115" s="58"/>
      <c r="KKH115" s="58"/>
      <c r="KKI115" s="58"/>
      <c r="KKJ115" s="58"/>
      <c r="KKK115" s="58"/>
      <c r="KKL115" s="58"/>
      <c r="KKM115" s="58"/>
      <c r="KKN115" s="58"/>
      <c r="KKO115" s="58"/>
      <c r="KKP115" s="58"/>
      <c r="KKQ115" s="58"/>
      <c r="KKR115" s="58"/>
      <c r="KKS115" s="58"/>
      <c r="KKT115" s="58"/>
      <c r="KKU115" s="58"/>
      <c r="KKV115" s="58"/>
      <c r="KKW115" s="58"/>
      <c r="KKX115" s="58"/>
      <c r="KKY115" s="58"/>
      <c r="KKZ115" s="58"/>
      <c r="KLA115" s="58"/>
      <c r="KLB115" s="58"/>
      <c r="KLC115" s="58"/>
      <c r="KLD115" s="58"/>
      <c r="KLE115" s="58"/>
      <c r="KLF115" s="58"/>
      <c r="KLG115" s="58"/>
      <c r="KLH115" s="58"/>
      <c r="KLI115" s="58"/>
      <c r="KLJ115" s="58"/>
      <c r="KLK115" s="58"/>
      <c r="KLL115" s="58"/>
      <c r="KLM115" s="58"/>
      <c r="KLN115" s="58"/>
      <c r="KLO115" s="58"/>
      <c r="KLP115" s="58"/>
      <c r="KLQ115" s="58"/>
      <c r="KLR115" s="58"/>
      <c r="KLS115" s="58"/>
      <c r="KLT115" s="58"/>
      <c r="KLU115" s="58"/>
      <c r="KLV115" s="58"/>
      <c r="KLW115" s="58"/>
      <c r="KLX115" s="58"/>
      <c r="KLY115" s="58"/>
      <c r="KLZ115" s="58"/>
      <c r="KMA115" s="58"/>
      <c r="KMB115" s="58"/>
      <c r="KMC115" s="58"/>
      <c r="KMD115" s="58"/>
      <c r="KME115" s="58"/>
      <c r="KMF115" s="58"/>
      <c r="KMG115" s="58"/>
      <c r="KMH115" s="58"/>
      <c r="KMI115" s="58"/>
      <c r="KMJ115" s="58"/>
      <c r="KMK115" s="58"/>
      <c r="KML115" s="58"/>
      <c r="KMM115" s="58"/>
      <c r="KMN115" s="58"/>
      <c r="KMO115" s="58"/>
      <c r="KMP115" s="58"/>
      <c r="KMQ115" s="58"/>
      <c r="KMR115" s="58"/>
      <c r="KMS115" s="58"/>
      <c r="KMT115" s="58"/>
      <c r="KMU115" s="58"/>
      <c r="KMV115" s="58"/>
      <c r="KMW115" s="58"/>
      <c r="KMX115" s="58"/>
      <c r="KMY115" s="58"/>
      <c r="KMZ115" s="58"/>
      <c r="KNA115" s="58"/>
      <c r="KNB115" s="58"/>
      <c r="KNC115" s="58"/>
      <c r="KND115" s="58"/>
      <c r="KNE115" s="58"/>
      <c r="KNF115" s="58"/>
      <c r="KNG115" s="58"/>
      <c r="KNH115" s="58"/>
      <c r="KNI115" s="58"/>
      <c r="KNJ115" s="58"/>
      <c r="KNK115" s="58"/>
      <c r="KNL115" s="58"/>
      <c r="KNM115" s="58"/>
      <c r="KNN115" s="58"/>
      <c r="KNO115" s="58"/>
      <c r="KNP115" s="58"/>
      <c r="KNQ115" s="58"/>
      <c r="KNR115" s="58"/>
      <c r="KNS115" s="58"/>
      <c r="KNT115" s="58"/>
      <c r="KNU115" s="58"/>
      <c r="KNV115" s="58"/>
      <c r="KNW115" s="58"/>
      <c r="KNX115" s="58"/>
      <c r="KNY115" s="58"/>
      <c r="KNZ115" s="58"/>
      <c r="KOA115" s="58"/>
      <c r="KOB115" s="58"/>
      <c r="KOC115" s="58"/>
      <c r="KOD115" s="58"/>
      <c r="KOE115" s="58"/>
      <c r="KOF115" s="58"/>
      <c r="KOG115" s="58"/>
      <c r="KOH115" s="58"/>
      <c r="KOI115" s="58"/>
      <c r="KOJ115" s="58"/>
      <c r="KOK115" s="58"/>
      <c r="KOL115" s="58"/>
      <c r="KOM115" s="58"/>
      <c r="KON115" s="58"/>
      <c r="KOO115" s="58"/>
      <c r="KOP115" s="58"/>
      <c r="KOQ115" s="58"/>
      <c r="KOR115" s="58"/>
      <c r="KOS115" s="58"/>
      <c r="KOT115" s="58"/>
      <c r="KOU115" s="58"/>
      <c r="KOV115" s="58"/>
      <c r="KOW115" s="58"/>
      <c r="KOX115" s="58"/>
      <c r="KOY115" s="58"/>
      <c r="KOZ115" s="58"/>
      <c r="KPA115" s="58"/>
      <c r="KPB115" s="58"/>
      <c r="KPC115" s="58"/>
      <c r="KPD115" s="58"/>
      <c r="KPE115" s="58"/>
      <c r="KPF115" s="58"/>
      <c r="KPG115" s="58"/>
      <c r="KPH115" s="58"/>
      <c r="KPI115" s="58"/>
      <c r="KPJ115" s="58"/>
      <c r="KPK115" s="58"/>
      <c r="KPL115" s="58"/>
      <c r="KPM115" s="58"/>
      <c r="KPN115" s="58"/>
      <c r="KPO115" s="58"/>
      <c r="KPP115" s="58"/>
      <c r="KPQ115" s="58"/>
      <c r="KPR115" s="58"/>
      <c r="KPS115" s="58"/>
      <c r="KPT115" s="58"/>
      <c r="KPU115" s="58"/>
      <c r="KPV115" s="58"/>
      <c r="KPW115" s="58"/>
      <c r="KPX115" s="58"/>
      <c r="KPY115" s="58"/>
      <c r="KPZ115" s="58"/>
      <c r="KQA115" s="58"/>
      <c r="KQB115" s="58"/>
      <c r="KQC115" s="58"/>
      <c r="KQD115" s="58"/>
      <c r="KQE115" s="58"/>
      <c r="KQF115" s="58"/>
      <c r="KQG115" s="58"/>
      <c r="KQH115" s="58"/>
      <c r="KQI115" s="58"/>
      <c r="KQJ115" s="58"/>
      <c r="KQK115" s="58"/>
      <c r="KQL115" s="58"/>
      <c r="KQM115" s="58"/>
      <c r="KQN115" s="58"/>
      <c r="KQO115" s="58"/>
      <c r="KQP115" s="58"/>
      <c r="KQQ115" s="58"/>
      <c r="KQR115" s="58"/>
      <c r="KQS115" s="58"/>
      <c r="KQT115" s="58"/>
      <c r="KQU115" s="58"/>
      <c r="KQV115" s="58"/>
      <c r="KQW115" s="58"/>
      <c r="KQX115" s="58"/>
      <c r="KQY115" s="58"/>
      <c r="KQZ115" s="58"/>
      <c r="KRA115" s="58"/>
      <c r="KRB115" s="58"/>
      <c r="KRC115" s="58"/>
      <c r="KRD115" s="58"/>
      <c r="KRE115" s="58"/>
      <c r="KRF115" s="58"/>
      <c r="KRG115" s="58"/>
      <c r="KRH115" s="58"/>
      <c r="KRI115" s="58"/>
      <c r="KRJ115" s="58"/>
      <c r="KRK115" s="58"/>
      <c r="KRL115" s="58"/>
      <c r="KRM115" s="58"/>
      <c r="KRN115" s="58"/>
      <c r="KRO115" s="58"/>
      <c r="KRP115" s="58"/>
      <c r="KRQ115" s="58"/>
      <c r="KRR115" s="58"/>
      <c r="KRS115" s="58"/>
      <c r="KRT115" s="58"/>
      <c r="KRU115" s="58"/>
      <c r="KRV115" s="58"/>
      <c r="KRW115" s="58"/>
      <c r="KRX115" s="58"/>
      <c r="KRY115" s="58"/>
      <c r="KRZ115" s="58"/>
      <c r="KSA115" s="58"/>
      <c r="KSB115" s="58"/>
      <c r="KSC115" s="58"/>
      <c r="KSD115" s="58"/>
      <c r="KSE115" s="58"/>
      <c r="KSF115" s="58"/>
      <c r="KSG115" s="58"/>
      <c r="KSH115" s="58"/>
      <c r="KSI115" s="58"/>
      <c r="KSJ115" s="58"/>
      <c r="KSK115" s="58"/>
      <c r="KSL115" s="58"/>
      <c r="KSM115" s="58"/>
      <c r="KSN115" s="58"/>
      <c r="KSO115" s="58"/>
      <c r="KSP115" s="58"/>
      <c r="KSQ115" s="58"/>
      <c r="KSR115" s="58"/>
      <c r="KSS115" s="58"/>
      <c r="KST115" s="58"/>
      <c r="KSU115" s="58"/>
      <c r="KSV115" s="58"/>
      <c r="KSW115" s="58"/>
      <c r="KSX115" s="58"/>
      <c r="KSY115" s="58"/>
      <c r="KSZ115" s="58"/>
      <c r="KTA115" s="58"/>
      <c r="KTB115" s="58"/>
      <c r="KTC115" s="58"/>
      <c r="KTD115" s="58"/>
      <c r="KTE115" s="58"/>
      <c r="KTF115" s="58"/>
      <c r="KTG115" s="58"/>
      <c r="KTH115" s="58"/>
      <c r="KTI115" s="58"/>
      <c r="KTJ115" s="58"/>
      <c r="KTK115" s="58"/>
      <c r="KTL115" s="58"/>
      <c r="KTM115" s="58"/>
      <c r="KTN115" s="58"/>
      <c r="KTO115" s="58"/>
      <c r="KTP115" s="58"/>
      <c r="KTQ115" s="58"/>
      <c r="KTR115" s="58"/>
      <c r="KTS115" s="58"/>
      <c r="KTT115" s="58"/>
      <c r="KTU115" s="58"/>
      <c r="KTV115" s="58"/>
      <c r="KTW115" s="58"/>
      <c r="KTX115" s="58"/>
      <c r="KTY115" s="58"/>
      <c r="KTZ115" s="58"/>
      <c r="KUA115" s="58"/>
      <c r="KUB115" s="58"/>
      <c r="KUC115" s="58"/>
      <c r="KUD115" s="58"/>
      <c r="KUE115" s="58"/>
      <c r="KUF115" s="58"/>
      <c r="KUG115" s="58"/>
      <c r="KUH115" s="58"/>
      <c r="KUI115" s="58"/>
      <c r="KUJ115" s="58"/>
      <c r="KUK115" s="58"/>
      <c r="KUL115" s="58"/>
      <c r="KUM115" s="58"/>
      <c r="KUN115" s="58"/>
      <c r="KUO115" s="58"/>
      <c r="KUP115" s="58"/>
      <c r="KUQ115" s="58"/>
      <c r="KUR115" s="58"/>
      <c r="KUS115" s="58"/>
      <c r="KUT115" s="58"/>
      <c r="KUU115" s="58"/>
      <c r="KUV115" s="58"/>
      <c r="KUW115" s="58"/>
      <c r="KUX115" s="58"/>
      <c r="KUY115" s="58"/>
      <c r="KUZ115" s="58"/>
      <c r="KVA115" s="58"/>
      <c r="KVB115" s="58"/>
      <c r="KVC115" s="58"/>
      <c r="KVD115" s="58"/>
      <c r="KVE115" s="58"/>
      <c r="KVF115" s="58"/>
      <c r="KVG115" s="58"/>
      <c r="KVH115" s="58"/>
      <c r="KVI115" s="58"/>
      <c r="KVJ115" s="58"/>
      <c r="KVK115" s="58"/>
      <c r="KVL115" s="58"/>
      <c r="KVM115" s="58"/>
      <c r="KVN115" s="58"/>
      <c r="KVO115" s="58"/>
      <c r="KVP115" s="58"/>
      <c r="KVQ115" s="58"/>
      <c r="KVR115" s="58"/>
      <c r="KVS115" s="58"/>
      <c r="KVT115" s="58"/>
      <c r="KVU115" s="58"/>
      <c r="KVV115" s="58"/>
      <c r="KVW115" s="58"/>
      <c r="KVX115" s="58"/>
      <c r="KVY115" s="58"/>
      <c r="KVZ115" s="58"/>
      <c r="KWA115" s="58"/>
      <c r="KWB115" s="58"/>
      <c r="KWC115" s="58"/>
      <c r="KWD115" s="58"/>
      <c r="KWE115" s="58"/>
      <c r="KWF115" s="58"/>
      <c r="KWG115" s="58"/>
      <c r="KWH115" s="58"/>
      <c r="KWI115" s="58"/>
      <c r="KWJ115" s="58"/>
      <c r="KWK115" s="58"/>
      <c r="KWL115" s="58"/>
      <c r="KWM115" s="58"/>
      <c r="KWN115" s="58"/>
      <c r="KWO115" s="58"/>
      <c r="KWP115" s="58"/>
      <c r="KWQ115" s="58"/>
      <c r="KWR115" s="58"/>
      <c r="KWS115" s="58"/>
      <c r="KWT115" s="58"/>
      <c r="KWU115" s="58"/>
      <c r="KWV115" s="58"/>
      <c r="KWW115" s="58"/>
      <c r="KWX115" s="58"/>
      <c r="KWY115" s="58"/>
      <c r="KWZ115" s="58"/>
      <c r="KXA115" s="58"/>
      <c r="KXB115" s="58"/>
      <c r="KXC115" s="58"/>
      <c r="KXD115" s="58"/>
      <c r="KXE115" s="58"/>
      <c r="KXF115" s="58"/>
      <c r="KXG115" s="58"/>
      <c r="KXH115" s="58"/>
      <c r="KXI115" s="58"/>
      <c r="KXJ115" s="58"/>
      <c r="KXK115" s="58"/>
      <c r="KXL115" s="58"/>
      <c r="KXM115" s="58"/>
      <c r="KXN115" s="58"/>
      <c r="KXO115" s="58"/>
      <c r="KXP115" s="58"/>
      <c r="KXQ115" s="58"/>
      <c r="KXR115" s="58"/>
      <c r="KXS115" s="58"/>
      <c r="KXT115" s="58"/>
      <c r="KXU115" s="58"/>
      <c r="KXV115" s="58"/>
      <c r="KXW115" s="58"/>
      <c r="KXX115" s="58"/>
      <c r="KXY115" s="58"/>
      <c r="KXZ115" s="58"/>
      <c r="KYA115" s="58"/>
      <c r="KYB115" s="58"/>
      <c r="KYC115" s="58"/>
      <c r="KYD115" s="58"/>
      <c r="KYE115" s="58"/>
      <c r="KYF115" s="58"/>
      <c r="KYG115" s="58"/>
      <c r="KYH115" s="58"/>
      <c r="KYI115" s="58"/>
      <c r="KYJ115" s="58"/>
      <c r="KYK115" s="58"/>
      <c r="KYL115" s="58"/>
      <c r="KYM115" s="58"/>
      <c r="KYN115" s="58"/>
      <c r="KYO115" s="58"/>
      <c r="KYP115" s="58"/>
      <c r="KYQ115" s="58"/>
      <c r="KYR115" s="58"/>
      <c r="KYS115" s="58"/>
      <c r="KYT115" s="58"/>
      <c r="KYU115" s="58"/>
      <c r="KYV115" s="58"/>
      <c r="KYW115" s="58"/>
      <c r="KYX115" s="58"/>
      <c r="KYY115" s="58"/>
      <c r="KYZ115" s="58"/>
      <c r="KZA115" s="58"/>
      <c r="KZB115" s="58"/>
      <c r="KZC115" s="58"/>
      <c r="KZD115" s="58"/>
      <c r="KZE115" s="58"/>
      <c r="KZF115" s="58"/>
      <c r="KZG115" s="58"/>
      <c r="KZH115" s="58"/>
      <c r="KZI115" s="58"/>
      <c r="KZJ115" s="58"/>
      <c r="KZK115" s="58"/>
      <c r="KZL115" s="58"/>
      <c r="KZM115" s="58"/>
      <c r="KZN115" s="58"/>
      <c r="KZO115" s="58"/>
      <c r="KZP115" s="58"/>
      <c r="KZQ115" s="58"/>
      <c r="KZR115" s="58"/>
      <c r="KZS115" s="58"/>
      <c r="KZT115" s="58"/>
      <c r="KZU115" s="58"/>
      <c r="KZV115" s="58"/>
      <c r="KZW115" s="58"/>
      <c r="KZX115" s="58"/>
      <c r="KZY115" s="58"/>
      <c r="KZZ115" s="58"/>
      <c r="LAA115" s="58"/>
      <c r="LAB115" s="58"/>
      <c r="LAC115" s="58"/>
      <c r="LAD115" s="58"/>
      <c r="LAE115" s="58"/>
      <c r="LAF115" s="58"/>
      <c r="LAG115" s="58"/>
      <c r="LAH115" s="58"/>
      <c r="LAI115" s="58"/>
      <c r="LAJ115" s="58"/>
      <c r="LAK115" s="58"/>
      <c r="LAL115" s="58"/>
      <c r="LAM115" s="58"/>
      <c r="LAN115" s="58"/>
      <c r="LAO115" s="58"/>
      <c r="LAP115" s="58"/>
      <c r="LAQ115" s="58"/>
      <c r="LAR115" s="58"/>
      <c r="LAS115" s="58"/>
      <c r="LAT115" s="58"/>
      <c r="LAU115" s="58"/>
      <c r="LAV115" s="58"/>
      <c r="LAW115" s="58"/>
      <c r="LAX115" s="58"/>
      <c r="LAY115" s="58"/>
      <c r="LAZ115" s="58"/>
      <c r="LBA115" s="58"/>
      <c r="LBB115" s="58"/>
      <c r="LBC115" s="58"/>
      <c r="LBD115" s="58"/>
      <c r="LBE115" s="58"/>
      <c r="LBF115" s="58"/>
      <c r="LBG115" s="58"/>
      <c r="LBH115" s="58"/>
      <c r="LBI115" s="58"/>
      <c r="LBJ115" s="58"/>
      <c r="LBK115" s="58"/>
      <c r="LBL115" s="58"/>
      <c r="LBM115" s="58"/>
      <c r="LBN115" s="58"/>
      <c r="LBO115" s="58"/>
      <c r="LBP115" s="58"/>
      <c r="LBQ115" s="58"/>
      <c r="LBR115" s="58"/>
      <c r="LBS115" s="58"/>
      <c r="LBT115" s="58"/>
      <c r="LBU115" s="58"/>
      <c r="LBV115" s="58"/>
      <c r="LBW115" s="58"/>
      <c r="LBX115" s="58"/>
      <c r="LBY115" s="58"/>
      <c r="LBZ115" s="58"/>
      <c r="LCA115" s="58"/>
      <c r="LCB115" s="58"/>
      <c r="LCC115" s="58"/>
      <c r="LCD115" s="58"/>
      <c r="LCE115" s="58"/>
      <c r="LCF115" s="58"/>
      <c r="LCG115" s="58"/>
      <c r="LCH115" s="58"/>
      <c r="LCI115" s="58"/>
      <c r="LCJ115" s="58"/>
      <c r="LCK115" s="58"/>
      <c r="LCL115" s="58"/>
      <c r="LCM115" s="58"/>
      <c r="LCN115" s="58"/>
      <c r="LCO115" s="58"/>
      <c r="LCP115" s="58"/>
      <c r="LCQ115" s="58"/>
      <c r="LCR115" s="58"/>
      <c r="LCS115" s="58"/>
      <c r="LCT115" s="58"/>
      <c r="LCU115" s="58"/>
      <c r="LCV115" s="58"/>
      <c r="LCW115" s="58"/>
      <c r="LCX115" s="58"/>
      <c r="LCY115" s="58"/>
      <c r="LCZ115" s="58"/>
      <c r="LDA115" s="58"/>
      <c r="LDB115" s="58"/>
      <c r="LDC115" s="58"/>
      <c r="LDD115" s="58"/>
      <c r="LDE115" s="58"/>
      <c r="LDF115" s="58"/>
      <c r="LDG115" s="58"/>
      <c r="LDH115" s="58"/>
      <c r="LDI115" s="58"/>
      <c r="LDJ115" s="58"/>
      <c r="LDK115" s="58"/>
      <c r="LDL115" s="58"/>
      <c r="LDM115" s="58"/>
      <c r="LDN115" s="58"/>
      <c r="LDO115" s="58"/>
      <c r="LDP115" s="58"/>
      <c r="LDQ115" s="58"/>
      <c r="LDR115" s="58"/>
      <c r="LDS115" s="58"/>
      <c r="LDT115" s="58"/>
      <c r="LDU115" s="58"/>
      <c r="LDV115" s="58"/>
      <c r="LDW115" s="58"/>
      <c r="LDX115" s="58"/>
      <c r="LDY115" s="58"/>
      <c r="LDZ115" s="58"/>
      <c r="LEA115" s="58"/>
      <c r="LEB115" s="58"/>
      <c r="LEC115" s="58"/>
      <c r="LED115" s="58"/>
      <c r="LEE115" s="58"/>
      <c r="LEF115" s="58"/>
      <c r="LEG115" s="58"/>
      <c r="LEH115" s="58"/>
      <c r="LEI115" s="58"/>
      <c r="LEJ115" s="58"/>
      <c r="LEK115" s="58"/>
      <c r="LEL115" s="58"/>
      <c r="LEM115" s="58"/>
      <c r="LEN115" s="58"/>
      <c r="LEO115" s="58"/>
      <c r="LEP115" s="58"/>
      <c r="LEQ115" s="58"/>
      <c r="LER115" s="58"/>
      <c r="LES115" s="58"/>
      <c r="LET115" s="58"/>
      <c r="LEU115" s="58"/>
      <c r="LEV115" s="58"/>
      <c r="LEW115" s="58"/>
      <c r="LEX115" s="58"/>
      <c r="LEY115" s="58"/>
      <c r="LEZ115" s="58"/>
      <c r="LFA115" s="58"/>
      <c r="LFB115" s="58"/>
      <c r="LFC115" s="58"/>
      <c r="LFD115" s="58"/>
      <c r="LFE115" s="58"/>
      <c r="LFF115" s="58"/>
      <c r="LFG115" s="58"/>
      <c r="LFH115" s="58"/>
      <c r="LFI115" s="58"/>
      <c r="LFJ115" s="58"/>
      <c r="LFK115" s="58"/>
      <c r="LFL115" s="58"/>
      <c r="LFM115" s="58"/>
      <c r="LFN115" s="58"/>
      <c r="LFO115" s="58"/>
      <c r="LFP115" s="58"/>
      <c r="LFQ115" s="58"/>
      <c r="LFR115" s="58"/>
      <c r="LFS115" s="58"/>
      <c r="LFT115" s="58"/>
      <c r="LFU115" s="58"/>
      <c r="LFV115" s="58"/>
      <c r="LFW115" s="58"/>
      <c r="LFX115" s="58"/>
      <c r="LFY115" s="58"/>
      <c r="LFZ115" s="58"/>
      <c r="LGA115" s="58"/>
      <c r="LGB115" s="58"/>
      <c r="LGC115" s="58"/>
      <c r="LGD115" s="58"/>
      <c r="LGE115" s="58"/>
      <c r="LGF115" s="58"/>
      <c r="LGG115" s="58"/>
      <c r="LGH115" s="58"/>
      <c r="LGI115" s="58"/>
      <c r="LGJ115" s="58"/>
      <c r="LGK115" s="58"/>
      <c r="LGL115" s="58"/>
      <c r="LGM115" s="58"/>
      <c r="LGN115" s="58"/>
      <c r="LGO115" s="58"/>
      <c r="LGP115" s="58"/>
      <c r="LGQ115" s="58"/>
      <c r="LGR115" s="58"/>
      <c r="LGS115" s="58"/>
      <c r="LGT115" s="58"/>
      <c r="LGU115" s="58"/>
      <c r="LGV115" s="58"/>
      <c r="LGW115" s="58"/>
      <c r="LGX115" s="58"/>
      <c r="LGY115" s="58"/>
      <c r="LGZ115" s="58"/>
      <c r="LHA115" s="58"/>
      <c r="LHB115" s="58"/>
      <c r="LHC115" s="58"/>
      <c r="LHD115" s="58"/>
      <c r="LHE115" s="58"/>
      <c r="LHF115" s="58"/>
      <c r="LHG115" s="58"/>
      <c r="LHH115" s="58"/>
      <c r="LHI115" s="58"/>
      <c r="LHJ115" s="58"/>
      <c r="LHK115" s="58"/>
      <c r="LHL115" s="58"/>
      <c r="LHM115" s="58"/>
      <c r="LHN115" s="58"/>
      <c r="LHO115" s="58"/>
      <c r="LHP115" s="58"/>
      <c r="LHQ115" s="58"/>
      <c r="LHR115" s="58"/>
      <c r="LHS115" s="58"/>
      <c r="LHT115" s="58"/>
      <c r="LHU115" s="58"/>
      <c r="LHV115" s="58"/>
      <c r="LHW115" s="58"/>
      <c r="LHX115" s="58"/>
      <c r="LHY115" s="58"/>
      <c r="LHZ115" s="58"/>
      <c r="LIA115" s="58"/>
      <c r="LIB115" s="58"/>
      <c r="LIC115" s="58"/>
      <c r="LID115" s="58"/>
      <c r="LIE115" s="58"/>
      <c r="LIF115" s="58"/>
      <c r="LIG115" s="58"/>
      <c r="LIH115" s="58"/>
      <c r="LII115" s="58"/>
      <c r="LIJ115" s="58"/>
      <c r="LIK115" s="58"/>
      <c r="LIL115" s="58"/>
      <c r="LIM115" s="58"/>
      <c r="LIN115" s="58"/>
      <c r="LIO115" s="58"/>
      <c r="LIP115" s="58"/>
      <c r="LIQ115" s="58"/>
      <c r="LIR115" s="58"/>
      <c r="LIS115" s="58"/>
      <c r="LIT115" s="58"/>
      <c r="LIU115" s="58"/>
      <c r="LIV115" s="58"/>
      <c r="LIW115" s="58"/>
      <c r="LIX115" s="58"/>
      <c r="LIY115" s="58"/>
      <c r="LIZ115" s="58"/>
      <c r="LJA115" s="58"/>
      <c r="LJB115" s="58"/>
      <c r="LJC115" s="58"/>
      <c r="LJD115" s="58"/>
      <c r="LJE115" s="58"/>
      <c r="LJF115" s="58"/>
      <c r="LJG115" s="58"/>
      <c r="LJH115" s="58"/>
      <c r="LJI115" s="58"/>
      <c r="LJJ115" s="58"/>
      <c r="LJK115" s="58"/>
      <c r="LJL115" s="58"/>
      <c r="LJM115" s="58"/>
      <c r="LJN115" s="58"/>
      <c r="LJO115" s="58"/>
      <c r="LJP115" s="58"/>
      <c r="LJQ115" s="58"/>
      <c r="LJR115" s="58"/>
      <c r="LJS115" s="58"/>
      <c r="LJT115" s="58"/>
      <c r="LJU115" s="58"/>
      <c r="LJV115" s="58"/>
      <c r="LJW115" s="58"/>
      <c r="LJX115" s="58"/>
      <c r="LJY115" s="58"/>
      <c r="LJZ115" s="58"/>
      <c r="LKA115" s="58"/>
      <c r="LKB115" s="58"/>
      <c r="LKC115" s="58"/>
      <c r="LKD115" s="58"/>
      <c r="LKE115" s="58"/>
      <c r="LKF115" s="58"/>
      <c r="LKG115" s="58"/>
      <c r="LKH115" s="58"/>
      <c r="LKI115" s="58"/>
      <c r="LKJ115" s="58"/>
      <c r="LKK115" s="58"/>
      <c r="LKL115" s="58"/>
      <c r="LKM115" s="58"/>
      <c r="LKN115" s="58"/>
      <c r="LKO115" s="58"/>
      <c r="LKP115" s="58"/>
      <c r="LKQ115" s="58"/>
      <c r="LKR115" s="58"/>
      <c r="LKS115" s="58"/>
      <c r="LKT115" s="58"/>
      <c r="LKU115" s="58"/>
      <c r="LKV115" s="58"/>
      <c r="LKW115" s="58"/>
      <c r="LKX115" s="58"/>
      <c r="LKY115" s="58"/>
      <c r="LKZ115" s="58"/>
      <c r="LLA115" s="58"/>
      <c r="LLB115" s="58"/>
      <c r="LLC115" s="58"/>
      <c r="LLD115" s="58"/>
      <c r="LLE115" s="58"/>
      <c r="LLF115" s="58"/>
      <c r="LLG115" s="58"/>
      <c r="LLH115" s="58"/>
      <c r="LLI115" s="58"/>
      <c r="LLJ115" s="58"/>
      <c r="LLK115" s="58"/>
      <c r="LLL115" s="58"/>
      <c r="LLM115" s="58"/>
      <c r="LLN115" s="58"/>
      <c r="LLO115" s="58"/>
      <c r="LLP115" s="58"/>
      <c r="LLQ115" s="58"/>
      <c r="LLR115" s="58"/>
      <c r="LLS115" s="58"/>
      <c r="LLT115" s="58"/>
      <c r="LLU115" s="58"/>
      <c r="LLV115" s="58"/>
      <c r="LLW115" s="58"/>
      <c r="LLX115" s="58"/>
      <c r="LLY115" s="58"/>
      <c r="LLZ115" s="58"/>
      <c r="LMA115" s="58"/>
      <c r="LMB115" s="58"/>
      <c r="LMC115" s="58"/>
      <c r="LMD115" s="58"/>
      <c r="LME115" s="58"/>
      <c r="LMF115" s="58"/>
      <c r="LMG115" s="58"/>
      <c r="LMH115" s="58"/>
      <c r="LMI115" s="58"/>
      <c r="LMJ115" s="58"/>
      <c r="LMK115" s="58"/>
      <c r="LML115" s="58"/>
      <c r="LMM115" s="58"/>
      <c r="LMN115" s="58"/>
      <c r="LMO115" s="58"/>
      <c r="LMP115" s="58"/>
      <c r="LMQ115" s="58"/>
      <c r="LMR115" s="58"/>
      <c r="LMS115" s="58"/>
      <c r="LMT115" s="58"/>
      <c r="LMU115" s="58"/>
      <c r="LMV115" s="58"/>
      <c r="LMW115" s="58"/>
      <c r="LMX115" s="58"/>
      <c r="LMY115" s="58"/>
      <c r="LMZ115" s="58"/>
      <c r="LNA115" s="58"/>
      <c r="LNB115" s="58"/>
      <c r="LNC115" s="58"/>
      <c r="LND115" s="58"/>
      <c r="LNE115" s="58"/>
      <c r="LNF115" s="58"/>
      <c r="LNG115" s="58"/>
      <c r="LNH115" s="58"/>
      <c r="LNI115" s="58"/>
      <c r="LNJ115" s="58"/>
      <c r="LNK115" s="58"/>
      <c r="LNL115" s="58"/>
      <c r="LNM115" s="58"/>
      <c r="LNN115" s="58"/>
      <c r="LNO115" s="58"/>
      <c r="LNP115" s="58"/>
      <c r="LNQ115" s="58"/>
      <c r="LNR115" s="58"/>
      <c r="LNS115" s="58"/>
      <c r="LNT115" s="58"/>
      <c r="LNU115" s="58"/>
      <c r="LNV115" s="58"/>
      <c r="LNW115" s="58"/>
      <c r="LNX115" s="58"/>
      <c r="LNY115" s="58"/>
      <c r="LNZ115" s="58"/>
      <c r="LOA115" s="58"/>
      <c r="LOB115" s="58"/>
      <c r="LOC115" s="58"/>
      <c r="LOD115" s="58"/>
      <c r="LOE115" s="58"/>
      <c r="LOF115" s="58"/>
      <c r="LOG115" s="58"/>
      <c r="LOH115" s="58"/>
      <c r="LOI115" s="58"/>
      <c r="LOJ115" s="58"/>
      <c r="LOK115" s="58"/>
      <c r="LOL115" s="58"/>
      <c r="LOM115" s="58"/>
      <c r="LON115" s="58"/>
      <c r="LOO115" s="58"/>
      <c r="LOP115" s="58"/>
      <c r="LOQ115" s="58"/>
      <c r="LOR115" s="58"/>
      <c r="LOS115" s="58"/>
      <c r="LOT115" s="58"/>
      <c r="LOU115" s="58"/>
      <c r="LOV115" s="58"/>
      <c r="LOW115" s="58"/>
      <c r="LOX115" s="58"/>
      <c r="LOY115" s="58"/>
      <c r="LOZ115" s="58"/>
      <c r="LPA115" s="58"/>
      <c r="LPB115" s="58"/>
      <c r="LPC115" s="58"/>
      <c r="LPD115" s="58"/>
      <c r="LPE115" s="58"/>
      <c r="LPF115" s="58"/>
      <c r="LPG115" s="58"/>
      <c r="LPH115" s="58"/>
      <c r="LPI115" s="58"/>
      <c r="LPJ115" s="58"/>
      <c r="LPK115" s="58"/>
      <c r="LPL115" s="58"/>
      <c r="LPM115" s="58"/>
      <c r="LPN115" s="58"/>
      <c r="LPO115" s="58"/>
      <c r="LPP115" s="58"/>
      <c r="LPQ115" s="58"/>
      <c r="LPR115" s="58"/>
      <c r="LPS115" s="58"/>
      <c r="LPT115" s="58"/>
      <c r="LPU115" s="58"/>
      <c r="LPV115" s="58"/>
      <c r="LPW115" s="58"/>
      <c r="LPX115" s="58"/>
      <c r="LPY115" s="58"/>
      <c r="LPZ115" s="58"/>
      <c r="LQA115" s="58"/>
      <c r="LQB115" s="58"/>
      <c r="LQC115" s="58"/>
      <c r="LQD115" s="58"/>
      <c r="LQE115" s="58"/>
      <c r="LQF115" s="58"/>
      <c r="LQG115" s="58"/>
      <c r="LQH115" s="58"/>
      <c r="LQI115" s="58"/>
      <c r="LQJ115" s="58"/>
      <c r="LQK115" s="58"/>
      <c r="LQL115" s="58"/>
      <c r="LQM115" s="58"/>
      <c r="LQN115" s="58"/>
      <c r="LQO115" s="58"/>
      <c r="LQP115" s="58"/>
      <c r="LQQ115" s="58"/>
      <c r="LQR115" s="58"/>
      <c r="LQS115" s="58"/>
      <c r="LQT115" s="58"/>
      <c r="LQU115" s="58"/>
      <c r="LQV115" s="58"/>
      <c r="LQW115" s="58"/>
      <c r="LQX115" s="58"/>
      <c r="LQY115" s="58"/>
      <c r="LQZ115" s="58"/>
      <c r="LRA115" s="58"/>
      <c r="LRB115" s="58"/>
      <c r="LRC115" s="58"/>
      <c r="LRD115" s="58"/>
      <c r="LRE115" s="58"/>
      <c r="LRF115" s="58"/>
      <c r="LRG115" s="58"/>
      <c r="LRH115" s="58"/>
      <c r="LRI115" s="58"/>
      <c r="LRJ115" s="58"/>
      <c r="LRK115" s="58"/>
      <c r="LRL115" s="58"/>
      <c r="LRM115" s="58"/>
      <c r="LRN115" s="58"/>
      <c r="LRO115" s="58"/>
      <c r="LRP115" s="58"/>
      <c r="LRQ115" s="58"/>
      <c r="LRR115" s="58"/>
      <c r="LRS115" s="58"/>
      <c r="LRT115" s="58"/>
      <c r="LRU115" s="58"/>
      <c r="LRV115" s="58"/>
      <c r="LRW115" s="58"/>
      <c r="LRX115" s="58"/>
      <c r="LRY115" s="58"/>
      <c r="LRZ115" s="58"/>
      <c r="LSA115" s="58"/>
      <c r="LSB115" s="58"/>
      <c r="LSC115" s="58"/>
      <c r="LSD115" s="58"/>
      <c r="LSE115" s="58"/>
      <c r="LSF115" s="58"/>
      <c r="LSG115" s="58"/>
      <c r="LSH115" s="58"/>
      <c r="LSI115" s="58"/>
      <c r="LSJ115" s="58"/>
      <c r="LSK115" s="58"/>
      <c r="LSL115" s="58"/>
      <c r="LSM115" s="58"/>
      <c r="LSN115" s="58"/>
      <c r="LSO115" s="58"/>
      <c r="LSP115" s="58"/>
      <c r="LSQ115" s="58"/>
      <c r="LSR115" s="58"/>
      <c r="LSS115" s="58"/>
      <c r="LST115" s="58"/>
      <c r="LSU115" s="58"/>
      <c r="LSV115" s="58"/>
      <c r="LSW115" s="58"/>
      <c r="LSX115" s="58"/>
      <c r="LSY115" s="58"/>
      <c r="LSZ115" s="58"/>
      <c r="LTA115" s="58"/>
      <c r="LTB115" s="58"/>
      <c r="LTC115" s="58"/>
      <c r="LTD115" s="58"/>
      <c r="LTE115" s="58"/>
      <c r="LTF115" s="58"/>
      <c r="LTG115" s="58"/>
      <c r="LTH115" s="58"/>
      <c r="LTI115" s="58"/>
      <c r="LTJ115" s="58"/>
      <c r="LTK115" s="58"/>
      <c r="LTL115" s="58"/>
      <c r="LTM115" s="58"/>
      <c r="LTN115" s="58"/>
      <c r="LTO115" s="58"/>
      <c r="LTP115" s="58"/>
      <c r="LTQ115" s="58"/>
      <c r="LTR115" s="58"/>
      <c r="LTS115" s="58"/>
      <c r="LTT115" s="58"/>
      <c r="LTU115" s="58"/>
      <c r="LTV115" s="58"/>
      <c r="LTW115" s="58"/>
      <c r="LTX115" s="58"/>
      <c r="LTY115" s="58"/>
      <c r="LTZ115" s="58"/>
      <c r="LUA115" s="58"/>
      <c r="LUB115" s="58"/>
      <c r="LUC115" s="58"/>
      <c r="LUD115" s="58"/>
      <c r="LUE115" s="58"/>
      <c r="LUF115" s="58"/>
      <c r="LUG115" s="58"/>
      <c r="LUH115" s="58"/>
      <c r="LUI115" s="58"/>
      <c r="LUJ115" s="58"/>
      <c r="LUK115" s="58"/>
      <c r="LUL115" s="58"/>
      <c r="LUM115" s="58"/>
      <c r="LUN115" s="58"/>
      <c r="LUO115" s="58"/>
      <c r="LUP115" s="58"/>
      <c r="LUQ115" s="58"/>
      <c r="LUR115" s="58"/>
      <c r="LUS115" s="58"/>
      <c r="LUT115" s="58"/>
      <c r="LUU115" s="58"/>
      <c r="LUV115" s="58"/>
      <c r="LUW115" s="58"/>
      <c r="LUX115" s="58"/>
      <c r="LUY115" s="58"/>
      <c r="LUZ115" s="58"/>
      <c r="LVA115" s="58"/>
      <c r="LVB115" s="58"/>
      <c r="LVC115" s="58"/>
      <c r="LVD115" s="58"/>
      <c r="LVE115" s="58"/>
      <c r="LVF115" s="58"/>
      <c r="LVG115" s="58"/>
      <c r="LVH115" s="58"/>
      <c r="LVI115" s="58"/>
      <c r="LVJ115" s="58"/>
      <c r="LVK115" s="58"/>
      <c r="LVL115" s="58"/>
      <c r="LVM115" s="58"/>
      <c r="LVN115" s="58"/>
      <c r="LVO115" s="58"/>
      <c r="LVP115" s="58"/>
      <c r="LVQ115" s="58"/>
      <c r="LVR115" s="58"/>
      <c r="LVS115" s="58"/>
      <c r="LVT115" s="58"/>
      <c r="LVU115" s="58"/>
      <c r="LVV115" s="58"/>
      <c r="LVW115" s="58"/>
      <c r="LVX115" s="58"/>
      <c r="LVY115" s="58"/>
      <c r="LVZ115" s="58"/>
      <c r="LWA115" s="58"/>
      <c r="LWB115" s="58"/>
      <c r="LWC115" s="58"/>
      <c r="LWD115" s="58"/>
      <c r="LWE115" s="58"/>
      <c r="LWF115" s="58"/>
      <c r="LWG115" s="58"/>
      <c r="LWH115" s="58"/>
      <c r="LWI115" s="58"/>
      <c r="LWJ115" s="58"/>
      <c r="LWK115" s="58"/>
      <c r="LWL115" s="58"/>
      <c r="LWM115" s="58"/>
      <c r="LWN115" s="58"/>
      <c r="LWO115" s="58"/>
      <c r="LWP115" s="58"/>
      <c r="LWQ115" s="58"/>
      <c r="LWR115" s="58"/>
      <c r="LWS115" s="58"/>
      <c r="LWT115" s="58"/>
      <c r="LWU115" s="58"/>
      <c r="LWV115" s="58"/>
      <c r="LWW115" s="58"/>
      <c r="LWX115" s="58"/>
      <c r="LWY115" s="58"/>
      <c r="LWZ115" s="58"/>
      <c r="LXA115" s="58"/>
      <c r="LXB115" s="58"/>
      <c r="LXC115" s="58"/>
      <c r="LXD115" s="58"/>
      <c r="LXE115" s="58"/>
      <c r="LXF115" s="58"/>
      <c r="LXG115" s="58"/>
      <c r="LXH115" s="58"/>
      <c r="LXI115" s="58"/>
      <c r="LXJ115" s="58"/>
      <c r="LXK115" s="58"/>
      <c r="LXL115" s="58"/>
      <c r="LXM115" s="58"/>
      <c r="LXN115" s="58"/>
      <c r="LXO115" s="58"/>
      <c r="LXP115" s="58"/>
      <c r="LXQ115" s="58"/>
      <c r="LXR115" s="58"/>
      <c r="LXS115" s="58"/>
      <c r="LXT115" s="58"/>
      <c r="LXU115" s="58"/>
      <c r="LXV115" s="58"/>
      <c r="LXW115" s="58"/>
      <c r="LXX115" s="58"/>
      <c r="LXY115" s="58"/>
      <c r="LXZ115" s="58"/>
      <c r="LYA115" s="58"/>
      <c r="LYB115" s="58"/>
      <c r="LYC115" s="58"/>
      <c r="LYD115" s="58"/>
      <c r="LYE115" s="58"/>
      <c r="LYF115" s="58"/>
      <c r="LYG115" s="58"/>
      <c r="LYH115" s="58"/>
      <c r="LYI115" s="58"/>
      <c r="LYJ115" s="58"/>
      <c r="LYK115" s="58"/>
      <c r="LYL115" s="58"/>
      <c r="LYM115" s="58"/>
      <c r="LYN115" s="58"/>
      <c r="LYO115" s="58"/>
      <c r="LYP115" s="58"/>
      <c r="LYQ115" s="58"/>
      <c r="LYR115" s="58"/>
      <c r="LYS115" s="58"/>
      <c r="LYT115" s="58"/>
      <c r="LYU115" s="58"/>
      <c r="LYV115" s="58"/>
      <c r="LYW115" s="58"/>
      <c r="LYX115" s="58"/>
      <c r="LYY115" s="58"/>
      <c r="LYZ115" s="58"/>
      <c r="LZA115" s="58"/>
      <c r="LZB115" s="58"/>
      <c r="LZC115" s="58"/>
      <c r="LZD115" s="58"/>
      <c r="LZE115" s="58"/>
      <c r="LZF115" s="58"/>
      <c r="LZG115" s="58"/>
      <c r="LZH115" s="58"/>
      <c r="LZI115" s="58"/>
      <c r="LZJ115" s="58"/>
      <c r="LZK115" s="58"/>
      <c r="LZL115" s="58"/>
      <c r="LZM115" s="58"/>
      <c r="LZN115" s="58"/>
      <c r="LZO115" s="58"/>
      <c r="LZP115" s="58"/>
      <c r="LZQ115" s="58"/>
      <c r="LZR115" s="58"/>
      <c r="LZS115" s="58"/>
      <c r="LZT115" s="58"/>
      <c r="LZU115" s="58"/>
      <c r="LZV115" s="58"/>
      <c r="LZW115" s="58"/>
      <c r="LZX115" s="58"/>
      <c r="LZY115" s="58"/>
      <c r="LZZ115" s="58"/>
      <c r="MAA115" s="58"/>
      <c r="MAB115" s="58"/>
      <c r="MAC115" s="58"/>
      <c r="MAD115" s="58"/>
      <c r="MAE115" s="58"/>
      <c r="MAF115" s="58"/>
      <c r="MAG115" s="58"/>
      <c r="MAH115" s="58"/>
      <c r="MAI115" s="58"/>
      <c r="MAJ115" s="58"/>
      <c r="MAK115" s="58"/>
      <c r="MAL115" s="58"/>
      <c r="MAM115" s="58"/>
      <c r="MAN115" s="58"/>
      <c r="MAO115" s="58"/>
      <c r="MAP115" s="58"/>
      <c r="MAQ115" s="58"/>
      <c r="MAR115" s="58"/>
      <c r="MAS115" s="58"/>
      <c r="MAT115" s="58"/>
      <c r="MAU115" s="58"/>
      <c r="MAV115" s="58"/>
      <c r="MAW115" s="58"/>
      <c r="MAX115" s="58"/>
      <c r="MAY115" s="58"/>
      <c r="MAZ115" s="58"/>
      <c r="MBA115" s="58"/>
      <c r="MBB115" s="58"/>
      <c r="MBC115" s="58"/>
      <c r="MBD115" s="58"/>
      <c r="MBE115" s="58"/>
      <c r="MBF115" s="58"/>
      <c r="MBG115" s="58"/>
      <c r="MBH115" s="58"/>
      <c r="MBI115" s="58"/>
      <c r="MBJ115" s="58"/>
      <c r="MBK115" s="58"/>
      <c r="MBL115" s="58"/>
      <c r="MBM115" s="58"/>
      <c r="MBN115" s="58"/>
      <c r="MBO115" s="58"/>
      <c r="MBP115" s="58"/>
      <c r="MBQ115" s="58"/>
      <c r="MBR115" s="58"/>
      <c r="MBS115" s="58"/>
      <c r="MBT115" s="58"/>
      <c r="MBU115" s="58"/>
      <c r="MBV115" s="58"/>
      <c r="MBW115" s="58"/>
      <c r="MBX115" s="58"/>
      <c r="MBY115" s="58"/>
      <c r="MBZ115" s="58"/>
      <c r="MCA115" s="58"/>
      <c r="MCB115" s="58"/>
      <c r="MCC115" s="58"/>
      <c r="MCD115" s="58"/>
      <c r="MCE115" s="58"/>
      <c r="MCF115" s="58"/>
      <c r="MCG115" s="58"/>
      <c r="MCH115" s="58"/>
      <c r="MCI115" s="58"/>
      <c r="MCJ115" s="58"/>
      <c r="MCK115" s="58"/>
      <c r="MCL115" s="58"/>
      <c r="MCM115" s="58"/>
      <c r="MCN115" s="58"/>
      <c r="MCO115" s="58"/>
      <c r="MCP115" s="58"/>
      <c r="MCQ115" s="58"/>
      <c r="MCR115" s="58"/>
      <c r="MCS115" s="58"/>
      <c r="MCT115" s="58"/>
      <c r="MCU115" s="58"/>
      <c r="MCV115" s="58"/>
      <c r="MCW115" s="58"/>
      <c r="MCX115" s="58"/>
      <c r="MCY115" s="58"/>
      <c r="MCZ115" s="58"/>
      <c r="MDA115" s="58"/>
      <c r="MDB115" s="58"/>
      <c r="MDC115" s="58"/>
      <c r="MDD115" s="58"/>
      <c r="MDE115" s="58"/>
      <c r="MDF115" s="58"/>
      <c r="MDG115" s="58"/>
      <c r="MDH115" s="58"/>
      <c r="MDI115" s="58"/>
      <c r="MDJ115" s="58"/>
      <c r="MDK115" s="58"/>
      <c r="MDL115" s="58"/>
      <c r="MDM115" s="58"/>
      <c r="MDN115" s="58"/>
      <c r="MDO115" s="58"/>
      <c r="MDP115" s="58"/>
      <c r="MDQ115" s="58"/>
      <c r="MDR115" s="58"/>
      <c r="MDS115" s="58"/>
      <c r="MDT115" s="58"/>
      <c r="MDU115" s="58"/>
      <c r="MDV115" s="58"/>
      <c r="MDW115" s="58"/>
      <c r="MDX115" s="58"/>
      <c r="MDY115" s="58"/>
      <c r="MDZ115" s="58"/>
      <c r="MEA115" s="58"/>
      <c r="MEB115" s="58"/>
      <c r="MEC115" s="58"/>
      <c r="MED115" s="58"/>
      <c r="MEE115" s="58"/>
      <c r="MEF115" s="58"/>
      <c r="MEG115" s="58"/>
      <c r="MEH115" s="58"/>
      <c r="MEI115" s="58"/>
      <c r="MEJ115" s="58"/>
      <c r="MEK115" s="58"/>
      <c r="MEL115" s="58"/>
      <c r="MEM115" s="58"/>
      <c r="MEN115" s="58"/>
      <c r="MEO115" s="58"/>
      <c r="MEP115" s="58"/>
      <c r="MEQ115" s="58"/>
      <c r="MER115" s="58"/>
      <c r="MES115" s="58"/>
      <c r="MET115" s="58"/>
      <c r="MEU115" s="58"/>
      <c r="MEV115" s="58"/>
      <c r="MEW115" s="58"/>
      <c r="MEX115" s="58"/>
      <c r="MEY115" s="58"/>
      <c r="MEZ115" s="58"/>
      <c r="MFA115" s="58"/>
      <c r="MFB115" s="58"/>
      <c r="MFC115" s="58"/>
      <c r="MFD115" s="58"/>
      <c r="MFE115" s="58"/>
      <c r="MFF115" s="58"/>
      <c r="MFG115" s="58"/>
      <c r="MFH115" s="58"/>
      <c r="MFI115" s="58"/>
      <c r="MFJ115" s="58"/>
      <c r="MFK115" s="58"/>
      <c r="MFL115" s="58"/>
      <c r="MFM115" s="58"/>
      <c r="MFN115" s="58"/>
      <c r="MFO115" s="58"/>
      <c r="MFP115" s="58"/>
      <c r="MFQ115" s="58"/>
      <c r="MFR115" s="58"/>
      <c r="MFS115" s="58"/>
      <c r="MFT115" s="58"/>
      <c r="MFU115" s="58"/>
      <c r="MFV115" s="58"/>
      <c r="MFW115" s="58"/>
      <c r="MFX115" s="58"/>
      <c r="MFY115" s="58"/>
      <c r="MFZ115" s="58"/>
      <c r="MGA115" s="58"/>
      <c r="MGB115" s="58"/>
      <c r="MGC115" s="58"/>
      <c r="MGD115" s="58"/>
      <c r="MGE115" s="58"/>
      <c r="MGF115" s="58"/>
      <c r="MGG115" s="58"/>
      <c r="MGH115" s="58"/>
      <c r="MGI115" s="58"/>
      <c r="MGJ115" s="58"/>
      <c r="MGK115" s="58"/>
      <c r="MGL115" s="58"/>
      <c r="MGM115" s="58"/>
      <c r="MGN115" s="58"/>
      <c r="MGO115" s="58"/>
      <c r="MGP115" s="58"/>
      <c r="MGQ115" s="58"/>
      <c r="MGR115" s="58"/>
      <c r="MGS115" s="58"/>
      <c r="MGT115" s="58"/>
      <c r="MGU115" s="58"/>
      <c r="MGV115" s="58"/>
      <c r="MGW115" s="58"/>
      <c r="MGX115" s="58"/>
      <c r="MGY115" s="58"/>
      <c r="MGZ115" s="58"/>
      <c r="MHA115" s="58"/>
      <c r="MHB115" s="58"/>
      <c r="MHC115" s="58"/>
      <c r="MHD115" s="58"/>
      <c r="MHE115" s="58"/>
      <c r="MHF115" s="58"/>
      <c r="MHG115" s="58"/>
      <c r="MHH115" s="58"/>
      <c r="MHI115" s="58"/>
      <c r="MHJ115" s="58"/>
      <c r="MHK115" s="58"/>
      <c r="MHL115" s="58"/>
      <c r="MHM115" s="58"/>
      <c r="MHN115" s="58"/>
      <c r="MHO115" s="58"/>
      <c r="MHP115" s="58"/>
      <c r="MHQ115" s="58"/>
      <c r="MHR115" s="58"/>
      <c r="MHS115" s="58"/>
      <c r="MHT115" s="58"/>
      <c r="MHU115" s="58"/>
      <c r="MHV115" s="58"/>
      <c r="MHW115" s="58"/>
      <c r="MHX115" s="58"/>
      <c r="MHY115" s="58"/>
      <c r="MHZ115" s="58"/>
      <c r="MIA115" s="58"/>
      <c r="MIB115" s="58"/>
      <c r="MIC115" s="58"/>
      <c r="MID115" s="58"/>
      <c r="MIE115" s="58"/>
      <c r="MIF115" s="58"/>
      <c r="MIG115" s="58"/>
      <c r="MIH115" s="58"/>
      <c r="MII115" s="58"/>
      <c r="MIJ115" s="58"/>
      <c r="MIK115" s="58"/>
      <c r="MIL115" s="58"/>
      <c r="MIM115" s="58"/>
      <c r="MIN115" s="58"/>
      <c r="MIO115" s="58"/>
      <c r="MIP115" s="58"/>
      <c r="MIQ115" s="58"/>
      <c r="MIR115" s="58"/>
      <c r="MIS115" s="58"/>
      <c r="MIT115" s="58"/>
      <c r="MIU115" s="58"/>
      <c r="MIV115" s="58"/>
      <c r="MIW115" s="58"/>
      <c r="MIX115" s="58"/>
      <c r="MIY115" s="58"/>
      <c r="MIZ115" s="58"/>
      <c r="MJA115" s="58"/>
      <c r="MJB115" s="58"/>
      <c r="MJC115" s="58"/>
      <c r="MJD115" s="58"/>
      <c r="MJE115" s="58"/>
      <c r="MJF115" s="58"/>
      <c r="MJG115" s="58"/>
      <c r="MJH115" s="58"/>
      <c r="MJI115" s="58"/>
      <c r="MJJ115" s="58"/>
      <c r="MJK115" s="58"/>
      <c r="MJL115" s="58"/>
      <c r="MJM115" s="58"/>
      <c r="MJN115" s="58"/>
      <c r="MJO115" s="58"/>
      <c r="MJP115" s="58"/>
      <c r="MJQ115" s="58"/>
      <c r="MJR115" s="58"/>
      <c r="MJS115" s="58"/>
      <c r="MJT115" s="58"/>
      <c r="MJU115" s="58"/>
      <c r="MJV115" s="58"/>
      <c r="MJW115" s="58"/>
      <c r="MJX115" s="58"/>
      <c r="MJY115" s="58"/>
      <c r="MJZ115" s="58"/>
      <c r="MKA115" s="58"/>
      <c r="MKB115" s="58"/>
      <c r="MKC115" s="58"/>
      <c r="MKD115" s="58"/>
      <c r="MKE115" s="58"/>
      <c r="MKF115" s="58"/>
      <c r="MKG115" s="58"/>
      <c r="MKH115" s="58"/>
      <c r="MKI115" s="58"/>
      <c r="MKJ115" s="58"/>
      <c r="MKK115" s="58"/>
      <c r="MKL115" s="58"/>
      <c r="MKM115" s="58"/>
      <c r="MKN115" s="58"/>
      <c r="MKO115" s="58"/>
      <c r="MKP115" s="58"/>
      <c r="MKQ115" s="58"/>
      <c r="MKR115" s="58"/>
      <c r="MKS115" s="58"/>
      <c r="MKT115" s="58"/>
      <c r="MKU115" s="58"/>
      <c r="MKV115" s="58"/>
      <c r="MKW115" s="58"/>
      <c r="MKX115" s="58"/>
      <c r="MKY115" s="58"/>
      <c r="MKZ115" s="58"/>
      <c r="MLA115" s="58"/>
      <c r="MLB115" s="58"/>
      <c r="MLC115" s="58"/>
      <c r="MLD115" s="58"/>
      <c r="MLE115" s="58"/>
      <c r="MLF115" s="58"/>
      <c r="MLG115" s="58"/>
      <c r="MLH115" s="58"/>
      <c r="MLI115" s="58"/>
      <c r="MLJ115" s="58"/>
      <c r="MLK115" s="58"/>
      <c r="MLL115" s="58"/>
      <c r="MLM115" s="58"/>
      <c r="MLN115" s="58"/>
      <c r="MLO115" s="58"/>
      <c r="MLP115" s="58"/>
      <c r="MLQ115" s="58"/>
      <c r="MLR115" s="58"/>
      <c r="MLS115" s="58"/>
      <c r="MLT115" s="58"/>
      <c r="MLU115" s="58"/>
      <c r="MLV115" s="58"/>
      <c r="MLW115" s="58"/>
      <c r="MLX115" s="58"/>
      <c r="MLY115" s="58"/>
      <c r="MLZ115" s="58"/>
      <c r="MMA115" s="58"/>
      <c r="MMB115" s="58"/>
      <c r="MMC115" s="58"/>
      <c r="MMD115" s="58"/>
      <c r="MME115" s="58"/>
      <c r="MMF115" s="58"/>
      <c r="MMG115" s="58"/>
      <c r="MMH115" s="58"/>
      <c r="MMI115" s="58"/>
      <c r="MMJ115" s="58"/>
      <c r="MMK115" s="58"/>
      <c r="MML115" s="58"/>
      <c r="MMM115" s="58"/>
      <c r="MMN115" s="58"/>
      <c r="MMO115" s="58"/>
      <c r="MMP115" s="58"/>
      <c r="MMQ115" s="58"/>
      <c r="MMR115" s="58"/>
      <c r="MMS115" s="58"/>
      <c r="MMT115" s="58"/>
      <c r="MMU115" s="58"/>
      <c r="MMV115" s="58"/>
      <c r="MMW115" s="58"/>
      <c r="MMX115" s="58"/>
      <c r="MMY115" s="58"/>
      <c r="MMZ115" s="58"/>
      <c r="MNA115" s="58"/>
      <c r="MNB115" s="58"/>
      <c r="MNC115" s="58"/>
      <c r="MND115" s="58"/>
      <c r="MNE115" s="58"/>
      <c r="MNF115" s="58"/>
      <c r="MNG115" s="58"/>
      <c r="MNH115" s="58"/>
      <c r="MNI115" s="58"/>
      <c r="MNJ115" s="58"/>
      <c r="MNK115" s="58"/>
      <c r="MNL115" s="58"/>
      <c r="MNM115" s="58"/>
      <c r="MNN115" s="58"/>
      <c r="MNO115" s="58"/>
      <c r="MNP115" s="58"/>
      <c r="MNQ115" s="58"/>
      <c r="MNR115" s="58"/>
      <c r="MNS115" s="58"/>
      <c r="MNT115" s="58"/>
      <c r="MNU115" s="58"/>
      <c r="MNV115" s="58"/>
      <c r="MNW115" s="58"/>
      <c r="MNX115" s="58"/>
      <c r="MNY115" s="58"/>
      <c r="MNZ115" s="58"/>
      <c r="MOA115" s="58"/>
      <c r="MOB115" s="58"/>
      <c r="MOC115" s="58"/>
      <c r="MOD115" s="58"/>
      <c r="MOE115" s="58"/>
      <c r="MOF115" s="58"/>
      <c r="MOG115" s="58"/>
      <c r="MOH115" s="58"/>
      <c r="MOI115" s="58"/>
      <c r="MOJ115" s="58"/>
      <c r="MOK115" s="58"/>
      <c r="MOL115" s="58"/>
      <c r="MOM115" s="58"/>
      <c r="MON115" s="58"/>
      <c r="MOO115" s="58"/>
      <c r="MOP115" s="58"/>
      <c r="MOQ115" s="58"/>
      <c r="MOR115" s="58"/>
      <c r="MOS115" s="58"/>
      <c r="MOT115" s="58"/>
      <c r="MOU115" s="58"/>
      <c r="MOV115" s="58"/>
      <c r="MOW115" s="58"/>
      <c r="MOX115" s="58"/>
      <c r="MOY115" s="58"/>
      <c r="MOZ115" s="58"/>
      <c r="MPA115" s="58"/>
      <c r="MPB115" s="58"/>
      <c r="MPC115" s="58"/>
      <c r="MPD115" s="58"/>
      <c r="MPE115" s="58"/>
      <c r="MPF115" s="58"/>
      <c r="MPG115" s="58"/>
      <c r="MPH115" s="58"/>
      <c r="MPI115" s="58"/>
      <c r="MPJ115" s="58"/>
      <c r="MPK115" s="58"/>
      <c r="MPL115" s="58"/>
      <c r="MPM115" s="58"/>
      <c r="MPN115" s="58"/>
      <c r="MPO115" s="58"/>
      <c r="MPP115" s="58"/>
      <c r="MPQ115" s="58"/>
      <c r="MPR115" s="58"/>
      <c r="MPS115" s="58"/>
      <c r="MPT115" s="58"/>
      <c r="MPU115" s="58"/>
      <c r="MPV115" s="58"/>
      <c r="MPW115" s="58"/>
      <c r="MPX115" s="58"/>
      <c r="MPY115" s="58"/>
      <c r="MPZ115" s="58"/>
      <c r="MQA115" s="58"/>
      <c r="MQB115" s="58"/>
      <c r="MQC115" s="58"/>
      <c r="MQD115" s="58"/>
      <c r="MQE115" s="58"/>
      <c r="MQF115" s="58"/>
      <c r="MQG115" s="58"/>
      <c r="MQH115" s="58"/>
      <c r="MQI115" s="58"/>
      <c r="MQJ115" s="58"/>
      <c r="MQK115" s="58"/>
      <c r="MQL115" s="58"/>
      <c r="MQM115" s="58"/>
      <c r="MQN115" s="58"/>
      <c r="MQO115" s="58"/>
      <c r="MQP115" s="58"/>
      <c r="MQQ115" s="58"/>
      <c r="MQR115" s="58"/>
      <c r="MQS115" s="58"/>
      <c r="MQT115" s="58"/>
      <c r="MQU115" s="58"/>
      <c r="MQV115" s="58"/>
      <c r="MQW115" s="58"/>
      <c r="MQX115" s="58"/>
      <c r="MQY115" s="58"/>
      <c r="MQZ115" s="58"/>
      <c r="MRA115" s="58"/>
      <c r="MRB115" s="58"/>
      <c r="MRC115" s="58"/>
      <c r="MRD115" s="58"/>
      <c r="MRE115" s="58"/>
      <c r="MRF115" s="58"/>
      <c r="MRG115" s="58"/>
      <c r="MRH115" s="58"/>
      <c r="MRI115" s="58"/>
      <c r="MRJ115" s="58"/>
      <c r="MRK115" s="58"/>
      <c r="MRL115" s="58"/>
      <c r="MRM115" s="58"/>
      <c r="MRN115" s="58"/>
      <c r="MRO115" s="58"/>
      <c r="MRP115" s="58"/>
      <c r="MRQ115" s="58"/>
      <c r="MRR115" s="58"/>
      <c r="MRS115" s="58"/>
      <c r="MRT115" s="58"/>
      <c r="MRU115" s="58"/>
      <c r="MRV115" s="58"/>
      <c r="MRW115" s="58"/>
      <c r="MRX115" s="58"/>
      <c r="MRY115" s="58"/>
      <c r="MRZ115" s="58"/>
      <c r="MSA115" s="58"/>
      <c r="MSB115" s="58"/>
      <c r="MSC115" s="58"/>
      <c r="MSD115" s="58"/>
      <c r="MSE115" s="58"/>
      <c r="MSF115" s="58"/>
      <c r="MSG115" s="58"/>
      <c r="MSH115" s="58"/>
      <c r="MSI115" s="58"/>
      <c r="MSJ115" s="58"/>
      <c r="MSK115" s="58"/>
      <c r="MSL115" s="58"/>
      <c r="MSM115" s="58"/>
      <c r="MSN115" s="58"/>
      <c r="MSO115" s="58"/>
      <c r="MSP115" s="58"/>
      <c r="MSQ115" s="58"/>
      <c r="MSR115" s="58"/>
      <c r="MSS115" s="58"/>
      <c r="MST115" s="58"/>
      <c r="MSU115" s="58"/>
      <c r="MSV115" s="58"/>
      <c r="MSW115" s="58"/>
      <c r="MSX115" s="58"/>
      <c r="MSY115" s="58"/>
      <c r="MSZ115" s="58"/>
      <c r="MTA115" s="58"/>
      <c r="MTB115" s="58"/>
      <c r="MTC115" s="58"/>
      <c r="MTD115" s="58"/>
      <c r="MTE115" s="58"/>
      <c r="MTF115" s="58"/>
      <c r="MTG115" s="58"/>
      <c r="MTH115" s="58"/>
      <c r="MTI115" s="58"/>
      <c r="MTJ115" s="58"/>
      <c r="MTK115" s="58"/>
      <c r="MTL115" s="58"/>
      <c r="MTM115" s="58"/>
      <c r="MTN115" s="58"/>
      <c r="MTO115" s="58"/>
      <c r="MTP115" s="58"/>
      <c r="MTQ115" s="58"/>
      <c r="MTR115" s="58"/>
      <c r="MTS115" s="58"/>
      <c r="MTT115" s="58"/>
      <c r="MTU115" s="58"/>
      <c r="MTV115" s="58"/>
      <c r="MTW115" s="58"/>
      <c r="MTX115" s="58"/>
      <c r="MTY115" s="58"/>
      <c r="MTZ115" s="58"/>
      <c r="MUA115" s="58"/>
      <c r="MUB115" s="58"/>
      <c r="MUC115" s="58"/>
      <c r="MUD115" s="58"/>
      <c r="MUE115" s="58"/>
      <c r="MUF115" s="58"/>
      <c r="MUG115" s="58"/>
      <c r="MUH115" s="58"/>
      <c r="MUI115" s="58"/>
      <c r="MUJ115" s="58"/>
      <c r="MUK115" s="58"/>
      <c r="MUL115" s="58"/>
      <c r="MUM115" s="58"/>
      <c r="MUN115" s="58"/>
      <c r="MUO115" s="58"/>
      <c r="MUP115" s="58"/>
      <c r="MUQ115" s="58"/>
      <c r="MUR115" s="58"/>
      <c r="MUS115" s="58"/>
      <c r="MUT115" s="58"/>
      <c r="MUU115" s="58"/>
      <c r="MUV115" s="58"/>
      <c r="MUW115" s="58"/>
      <c r="MUX115" s="58"/>
      <c r="MUY115" s="58"/>
      <c r="MUZ115" s="58"/>
      <c r="MVA115" s="58"/>
      <c r="MVB115" s="58"/>
      <c r="MVC115" s="58"/>
      <c r="MVD115" s="58"/>
      <c r="MVE115" s="58"/>
      <c r="MVF115" s="58"/>
      <c r="MVG115" s="58"/>
      <c r="MVH115" s="58"/>
      <c r="MVI115" s="58"/>
      <c r="MVJ115" s="58"/>
      <c r="MVK115" s="58"/>
      <c r="MVL115" s="58"/>
      <c r="MVM115" s="58"/>
      <c r="MVN115" s="58"/>
      <c r="MVO115" s="58"/>
      <c r="MVP115" s="58"/>
      <c r="MVQ115" s="58"/>
      <c r="MVR115" s="58"/>
      <c r="MVS115" s="58"/>
      <c r="MVT115" s="58"/>
      <c r="MVU115" s="58"/>
      <c r="MVV115" s="58"/>
      <c r="MVW115" s="58"/>
      <c r="MVX115" s="58"/>
      <c r="MVY115" s="58"/>
      <c r="MVZ115" s="58"/>
      <c r="MWA115" s="58"/>
      <c r="MWB115" s="58"/>
      <c r="MWC115" s="58"/>
      <c r="MWD115" s="58"/>
      <c r="MWE115" s="58"/>
      <c r="MWF115" s="58"/>
      <c r="MWG115" s="58"/>
      <c r="MWH115" s="58"/>
      <c r="MWI115" s="58"/>
      <c r="MWJ115" s="58"/>
      <c r="MWK115" s="58"/>
      <c r="MWL115" s="58"/>
      <c r="MWM115" s="58"/>
      <c r="MWN115" s="58"/>
      <c r="MWO115" s="58"/>
      <c r="MWP115" s="58"/>
      <c r="MWQ115" s="58"/>
      <c r="MWR115" s="58"/>
      <c r="MWS115" s="58"/>
      <c r="MWT115" s="58"/>
      <c r="MWU115" s="58"/>
      <c r="MWV115" s="58"/>
      <c r="MWW115" s="58"/>
      <c r="MWX115" s="58"/>
      <c r="MWY115" s="58"/>
      <c r="MWZ115" s="58"/>
      <c r="MXA115" s="58"/>
      <c r="MXB115" s="58"/>
      <c r="MXC115" s="58"/>
      <c r="MXD115" s="58"/>
      <c r="MXE115" s="58"/>
      <c r="MXF115" s="58"/>
      <c r="MXG115" s="58"/>
      <c r="MXH115" s="58"/>
      <c r="MXI115" s="58"/>
      <c r="MXJ115" s="58"/>
      <c r="MXK115" s="58"/>
      <c r="MXL115" s="58"/>
      <c r="MXM115" s="58"/>
      <c r="MXN115" s="58"/>
      <c r="MXO115" s="58"/>
      <c r="MXP115" s="58"/>
      <c r="MXQ115" s="58"/>
      <c r="MXR115" s="58"/>
      <c r="MXS115" s="58"/>
      <c r="MXT115" s="58"/>
      <c r="MXU115" s="58"/>
      <c r="MXV115" s="58"/>
      <c r="MXW115" s="58"/>
      <c r="MXX115" s="58"/>
      <c r="MXY115" s="58"/>
      <c r="MXZ115" s="58"/>
      <c r="MYA115" s="58"/>
      <c r="MYB115" s="58"/>
      <c r="MYC115" s="58"/>
      <c r="MYD115" s="58"/>
      <c r="MYE115" s="58"/>
      <c r="MYF115" s="58"/>
      <c r="MYG115" s="58"/>
      <c r="MYH115" s="58"/>
      <c r="MYI115" s="58"/>
      <c r="MYJ115" s="58"/>
      <c r="MYK115" s="58"/>
      <c r="MYL115" s="58"/>
      <c r="MYM115" s="58"/>
      <c r="MYN115" s="58"/>
      <c r="MYO115" s="58"/>
      <c r="MYP115" s="58"/>
      <c r="MYQ115" s="58"/>
      <c r="MYR115" s="58"/>
      <c r="MYS115" s="58"/>
      <c r="MYT115" s="58"/>
      <c r="MYU115" s="58"/>
      <c r="MYV115" s="58"/>
      <c r="MYW115" s="58"/>
      <c r="MYX115" s="58"/>
      <c r="MYY115" s="58"/>
      <c r="MYZ115" s="58"/>
      <c r="MZA115" s="58"/>
      <c r="MZB115" s="58"/>
      <c r="MZC115" s="58"/>
      <c r="MZD115" s="58"/>
      <c r="MZE115" s="58"/>
      <c r="MZF115" s="58"/>
      <c r="MZG115" s="58"/>
      <c r="MZH115" s="58"/>
      <c r="MZI115" s="58"/>
      <c r="MZJ115" s="58"/>
      <c r="MZK115" s="58"/>
      <c r="MZL115" s="58"/>
      <c r="MZM115" s="58"/>
      <c r="MZN115" s="58"/>
      <c r="MZO115" s="58"/>
      <c r="MZP115" s="58"/>
      <c r="MZQ115" s="58"/>
      <c r="MZR115" s="58"/>
      <c r="MZS115" s="58"/>
      <c r="MZT115" s="58"/>
      <c r="MZU115" s="58"/>
      <c r="MZV115" s="58"/>
      <c r="MZW115" s="58"/>
      <c r="MZX115" s="58"/>
      <c r="MZY115" s="58"/>
      <c r="MZZ115" s="58"/>
      <c r="NAA115" s="58"/>
      <c r="NAB115" s="58"/>
      <c r="NAC115" s="58"/>
      <c r="NAD115" s="58"/>
      <c r="NAE115" s="58"/>
      <c r="NAF115" s="58"/>
      <c r="NAG115" s="58"/>
      <c r="NAH115" s="58"/>
      <c r="NAI115" s="58"/>
      <c r="NAJ115" s="58"/>
      <c r="NAK115" s="58"/>
      <c r="NAL115" s="58"/>
      <c r="NAM115" s="58"/>
      <c r="NAN115" s="58"/>
      <c r="NAO115" s="58"/>
      <c r="NAP115" s="58"/>
      <c r="NAQ115" s="58"/>
      <c r="NAR115" s="58"/>
      <c r="NAS115" s="58"/>
      <c r="NAT115" s="58"/>
      <c r="NAU115" s="58"/>
      <c r="NAV115" s="58"/>
      <c r="NAW115" s="58"/>
      <c r="NAX115" s="58"/>
      <c r="NAY115" s="58"/>
      <c r="NAZ115" s="58"/>
      <c r="NBA115" s="58"/>
      <c r="NBB115" s="58"/>
      <c r="NBC115" s="58"/>
      <c r="NBD115" s="58"/>
      <c r="NBE115" s="58"/>
      <c r="NBF115" s="58"/>
      <c r="NBG115" s="58"/>
      <c r="NBH115" s="58"/>
      <c r="NBI115" s="58"/>
      <c r="NBJ115" s="58"/>
      <c r="NBK115" s="58"/>
      <c r="NBL115" s="58"/>
      <c r="NBM115" s="58"/>
      <c r="NBN115" s="58"/>
      <c r="NBO115" s="58"/>
      <c r="NBP115" s="58"/>
      <c r="NBQ115" s="58"/>
      <c r="NBR115" s="58"/>
      <c r="NBS115" s="58"/>
      <c r="NBT115" s="58"/>
      <c r="NBU115" s="58"/>
      <c r="NBV115" s="58"/>
      <c r="NBW115" s="58"/>
      <c r="NBX115" s="58"/>
      <c r="NBY115" s="58"/>
      <c r="NBZ115" s="58"/>
      <c r="NCA115" s="58"/>
      <c r="NCB115" s="58"/>
      <c r="NCC115" s="58"/>
      <c r="NCD115" s="58"/>
      <c r="NCE115" s="58"/>
      <c r="NCF115" s="58"/>
      <c r="NCG115" s="58"/>
      <c r="NCH115" s="58"/>
      <c r="NCI115" s="58"/>
      <c r="NCJ115" s="58"/>
      <c r="NCK115" s="58"/>
      <c r="NCL115" s="58"/>
      <c r="NCM115" s="58"/>
      <c r="NCN115" s="58"/>
      <c r="NCO115" s="58"/>
      <c r="NCP115" s="58"/>
      <c r="NCQ115" s="58"/>
      <c r="NCR115" s="58"/>
      <c r="NCS115" s="58"/>
      <c r="NCT115" s="58"/>
      <c r="NCU115" s="58"/>
      <c r="NCV115" s="58"/>
      <c r="NCW115" s="58"/>
      <c r="NCX115" s="58"/>
      <c r="NCY115" s="58"/>
      <c r="NCZ115" s="58"/>
      <c r="NDA115" s="58"/>
      <c r="NDB115" s="58"/>
      <c r="NDC115" s="58"/>
      <c r="NDD115" s="58"/>
      <c r="NDE115" s="58"/>
      <c r="NDF115" s="58"/>
      <c r="NDG115" s="58"/>
      <c r="NDH115" s="58"/>
      <c r="NDI115" s="58"/>
      <c r="NDJ115" s="58"/>
      <c r="NDK115" s="58"/>
      <c r="NDL115" s="58"/>
      <c r="NDM115" s="58"/>
      <c r="NDN115" s="58"/>
      <c r="NDO115" s="58"/>
      <c r="NDP115" s="58"/>
      <c r="NDQ115" s="58"/>
      <c r="NDR115" s="58"/>
      <c r="NDS115" s="58"/>
      <c r="NDT115" s="58"/>
      <c r="NDU115" s="58"/>
      <c r="NDV115" s="58"/>
      <c r="NDW115" s="58"/>
      <c r="NDX115" s="58"/>
      <c r="NDY115" s="58"/>
      <c r="NDZ115" s="58"/>
      <c r="NEA115" s="58"/>
      <c r="NEB115" s="58"/>
      <c r="NEC115" s="58"/>
      <c r="NED115" s="58"/>
      <c r="NEE115" s="58"/>
      <c r="NEF115" s="58"/>
      <c r="NEG115" s="58"/>
      <c r="NEH115" s="58"/>
      <c r="NEI115" s="58"/>
      <c r="NEJ115" s="58"/>
      <c r="NEK115" s="58"/>
      <c r="NEL115" s="58"/>
      <c r="NEM115" s="58"/>
      <c r="NEN115" s="58"/>
      <c r="NEO115" s="58"/>
      <c r="NEP115" s="58"/>
      <c r="NEQ115" s="58"/>
      <c r="NER115" s="58"/>
      <c r="NES115" s="58"/>
      <c r="NET115" s="58"/>
      <c r="NEU115" s="58"/>
      <c r="NEV115" s="58"/>
      <c r="NEW115" s="58"/>
      <c r="NEX115" s="58"/>
      <c r="NEY115" s="58"/>
      <c r="NEZ115" s="58"/>
      <c r="NFA115" s="58"/>
      <c r="NFB115" s="58"/>
      <c r="NFC115" s="58"/>
      <c r="NFD115" s="58"/>
      <c r="NFE115" s="58"/>
      <c r="NFF115" s="58"/>
      <c r="NFG115" s="58"/>
      <c r="NFH115" s="58"/>
      <c r="NFI115" s="58"/>
      <c r="NFJ115" s="58"/>
      <c r="NFK115" s="58"/>
      <c r="NFL115" s="58"/>
      <c r="NFM115" s="58"/>
      <c r="NFN115" s="58"/>
      <c r="NFO115" s="58"/>
      <c r="NFP115" s="58"/>
      <c r="NFQ115" s="58"/>
      <c r="NFR115" s="58"/>
      <c r="NFS115" s="58"/>
      <c r="NFT115" s="58"/>
      <c r="NFU115" s="58"/>
      <c r="NFV115" s="58"/>
      <c r="NFW115" s="58"/>
      <c r="NFX115" s="58"/>
      <c r="NFY115" s="58"/>
      <c r="NFZ115" s="58"/>
      <c r="NGA115" s="58"/>
      <c r="NGB115" s="58"/>
      <c r="NGC115" s="58"/>
      <c r="NGD115" s="58"/>
      <c r="NGE115" s="58"/>
      <c r="NGF115" s="58"/>
      <c r="NGG115" s="58"/>
      <c r="NGH115" s="58"/>
      <c r="NGI115" s="58"/>
      <c r="NGJ115" s="58"/>
      <c r="NGK115" s="58"/>
      <c r="NGL115" s="58"/>
      <c r="NGM115" s="58"/>
      <c r="NGN115" s="58"/>
      <c r="NGO115" s="58"/>
      <c r="NGP115" s="58"/>
      <c r="NGQ115" s="58"/>
      <c r="NGR115" s="58"/>
      <c r="NGS115" s="58"/>
      <c r="NGT115" s="58"/>
      <c r="NGU115" s="58"/>
      <c r="NGV115" s="58"/>
      <c r="NGW115" s="58"/>
      <c r="NGX115" s="58"/>
      <c r="NGY115" s="58"/>
      <c r="NGZ115" s="58"/>
      <c r="NHA115" s="58"/>
      <c r="NHB115" s="58"/>
      <c r="NHC115" s="58"/>
      <c r="NHD115" s="58"/>
      <c r="NHE115" s="58"/>
      <c r="NHF115" s="58"/>
      <c r="NHG115" s="58"/>
      <c r="NHH115" s="58"/>
      <c r="NHI115" s="58"/>
      <c r="NHJ115" s="58"/>
      <c r="NHK115" s="58"/>
      <c r="NHL115" s="58"/>
      <c r="NHM115" s="58"/>
      <c r="NHN115" s="58"/>
      <c r="NHO115" s="58"/>
      <c r="NHP115" s="58"/>
      <c r="NHQ115" s="58"/>
      <c r="NHR115" s="58"/>
      <c r="NHS115" s="58"/>
      <c r="NHT115" s="58"/>
      <c r="NHU115" s="58"/>
      <c r="NHV115" s="58"/>
      <c r="NHW115" s="58"/>
      <c r="NHX115" s="58"/>
      <c r="NHY115" s="58"/>
      <c r="NHZ115" s="58"/>
      <c r="NIA115" s="58"/>
      <c r="NIB115" s="58"/>
      <c r="NIC115" s="58"/>
      <c r="NID115" s="58"/>
      <c r="NIE115" s="58"/>
      <c r="NIF115" s="58"/>
      <c r="NIG115" s="58"/>
      <c r="NIH115" s="58"/>
      <c r="NII115" s="58"/>
      <c r="NIJ115" s="58"/>
      <c r="NIK115" s="58"/>
      <c r="NIL115" s="58"/>
      <c r="NIM115" s="58"/>
      <c r="NIN115" s="58"/>
      <c r="NIO115" s="58"/>
      <c r="NIP115" s="58"/>
      <c r="NIQ115" s="58"/>
      <c r="NIR115" s="58"/>
      <c r="NIS115" s="58"/>
      <c r="NIT115" s="58"/>
      <c r="NIU115" s="58"/>
      <c r="NIV115" s="58"/>
      <c r="NIW115" s="58"/>
      <c r="NIX115" s="58"/>
      <c r="NIY115" s="58"/>
      <c r="NIZ115" s="58"/>
      <c r="NJA115" s="58"/>
      <c r="NJB115" s="58"/>
      <c r="NJC115" s="58"/>
      <c r="NJD115" s="58"/>
      <c r="NJE115" s="58"/>
      <c r="NJF115" s="58"/>
      <c r="NJG115" s="58"/>
      <c r="NJH115" s="58"/>
      <c r="NJI115" s="58"/>
      <c r="NJJ115" s="58"/>
      <c r="NJK115" s="58"/>
      <c r="NJL115" s="58"/>
      <c r="NJM115" s="58"/>
      <c r="NJN115" s="58"/>
      <c r="NJO115" s="58"/>
      <c r="NJP115" s="58"/>
      <c r="NJQ115" s="58"/>
      <c r="NJR115" s="58"/>
      <c r="NJS115" s="58"/>
      <c r="NJT115" s="58"/>
      <c r="NJU115" s="58"/>
      <c r="NJV115" s="58"/>
      <c r="NJW115" s="58"/>
      <c r="NJX115" s="58"/>
      <c r="NJY115" s="58"/>
      <c r="NJZ115" s="58"/>
      <c r="NKA115" s="58"/>
      <c r="NKB115" s="58"/>
      <c r="NKC115" s="58"/>
      <c r="NKD115" s="58"/>
      <c r="NKE115" s="58"/>
      <c r="NKF115" s="58"/>
      <c r="NKG115" s="58"/>
      <c r="NKH115" s="58"/>
      <c r="NKI115" s="58"/>
      <c r="NKJ115" s="58"/>
      <c r="NKK115" s="58"/>
      <c r="NKL115" s="58"/>
      <c r="NKM115" s="58"/>
      <c r="NKN115" s="58"/>
      <c r="NKO115" s="58"/>
      <c r="NKP115" s="58"/>
      <c r="NKQ115" s="58"/>
      <c r="NKR115" s="58"/>
      <c r="NKS115" s="58"/>
      <c r="NKT115" s="58"/>
      <c r="NKU115" s="58"/>
      <c r="NKV115" s="58"/>
      <c r="NKW115" s="58"/>
      <c r="NKX115" s="58"/>
      <c r="NKY115" s="58"/>
      <c r="NKZ115" s="58"/>
      <c r="NLA115" s="58"/>
      <c r="NLB115" s="58"/>
      <c r="NLC115" s="58"/>
      <c r="NLD115" s="58"/>
      <c r="NLE115" s="58"/>
      <c r="NLF115" s="58"/>
      <c r="NLG115" s="58"/>
      <c r="NLH115" s="58"/>
      <c r="NLI115" s="58"/>
      <c r="NLJ115" s="58"/>
      <c r="NLK115" s="58"/>
      <c r="NLL115" s="58"/>
      <c r="NLM115" s="58"/>
      <c r="NLN115" s="58"/>
      <c r="NLO115" s="58"/>
      <c r="NLP115" s="58"/>
      <c r="NLQ115" s="58"/>
      <c r="NLR115" s="58"/>
      <c r="NLS115" s="58"/>
      <c r="NLT115" s="58"/>
      <c r="NLU115" s="58"/>
      <c r="NLV115" s="58"/>
      <c r="NLW115" s="58"/>
      <c r="NLX115" s="58"/>
      <c r="NLY115" s="58"/>
      <c r="NLZ115" s="58"/>
      <c r="NMA115" s="58"/>
      <c r="NMB115" s="58"/>
      <c r="NMC115" s="58"/>
      <c r="NMD115" s="58"/>
      <c r="NME115" s="58"/>
      <c r="NMF115" s="58"/>
      <c r="NMG115" s="58"/>
      <c r="NMH115" s="58"/>
      <c r="NMI115" s="58"/>
      <c r="NMJ115" s="58"/>
      <c r="NMK115" s="58"/>
      <c r="NML115" s="58"/>
      <c r="NMM115" s="58"/>
      <c r="NMN115" s="58"/>
      <c r="NMO115" s="58"/>
      <c r="NMP115" s="58"/>
      <c r="NMQ115" s="58"/>
      <c r="NMR115" s="58"/>
      <c r="NMS115" s="58"/>
      <c r="NMT115" s="58"/>
      <c r="NMU115" s="58"/>
      <c r="NMV115" s="58"/>
      <c r="NMW115" s="58"/>
      <c r="NMX115" s="58"/>
      <c r="NMY115" s="58"/>
      <c r="NMZ115" s="58"/>
      <c r="NNA115" s="58"/>
      <c r="NNB115" s="58"/>
      <c r="NNC115" s="58"/>
      <c r="NND115" s="58"/>
      <c r="NNE115" s="58"/>
      <c r="NNF115" s="58"/>
      <c r="NNG115" s="58"/>
      <c r="NNH115" s="58"/>
      <c r="NNI115" s="58"/>
      <c r="NNJ115" s="58"/>
      <c r="NNK115" s="58"/>
      <c r="NNL115" s="58"/>
      <c r="NNM115" s="58"/>
      <c r="NNN115" s="58"/>
      <c r="NNO115" s="58"/>
      <c r="NNP115" s="58"/>
      <c r="NNQ115" s="58"/>
      <c r="NNR115" s="58"/>
      <c r="NNS115" s="58"/>
      <c r="NNT115" s="58"/>
      <c r="NNU115" s="58"/>
      <c r="NNV115" s="58"/>
      <c r="NNW115" s="58"/>
      <c r="NNX115" s="58"/>
      <c r="NNY115" s="58"/>
      <c r="NNZ115" s="58"/>
      <c r="NOA115" s="58"/>
      <c r="NOB115" s="58"/>
      <c r="NOC115" s="58"/>
      <c r="NOD115" s="58"/>
      <c r="NOE115" s="58"/>
      <c r="NOF115" s="58"/>
      <c r="NOG115" s="58"/>
      <c r="NOH115" s="58"/>
      <c r="NOI115" s="58"/>
      <c r="NOJ115" s="58"/>
      <c r="NOK115" s="58"/>
      <c r="NOL115" s="58"/>
      <c r="NOM115" s="58"/>
      <c r="NON115" s="58"/>
      <c r="NOO115" s="58"/>
      <c r="NOP115" s="58"/>
      <c r="NOQ115" s="58"/>
      <c r="NOR115" s="58"/>
      <c r="NOS115" s="58"/>
      <c r="NOT115" s="58"/>
      <c r="NOU115" s="58"/>
      <c r="NOV115" s="58"/>
      <c r="NOW115" s="58"/>
      <c r="NOX115" s="58"/>
      <c r="NOY115" s="58"/>
      <c r="NOZ115" s="58"/>
      <c r="NPA115" s="58"/>
      <c r="NPB115" s="58"/>
      <c r="NPC115" s="58"/>
      <c r="NPD115" s="58"/>
      <c r="NPE115" s="58"/>
      <c r="NPF115" s="58"/>
      <c r="NPG115" s="58"/>
      <c r="NPH115" s="58"/>
      <c r="NPI115" s="58"/>
      <c r="NPJ115" s="58"/>
      <c r="NPK115" s="58"/>
      <c r="NPL115" s="58"/>
      <c r="NPM115" s="58"/>
      <c r="NPN115" s="58"/>
      <c r="NPO115" s="58"/>
      <c r="NPP115" s="58"/>
      <c r="NPQ115" s="58"/>
      <c r="NPR115" s="58"/>
      <c r="NPS115" s="58"/>
      <c r="NPT115" s="58"/>
      <c r="NPU115" s="58"/>
      <c r="NPV115" s="58"/>
      <c r="NPW115" s="58"/>
      <c r="NPX115" s="58"/>
      <c r="NPY115" s="58"/>
      <c r="NPZ115" s="58"/>
      <c r="NQA115" s="58"/>
      <c r="NQB115" s="58"/>
      <c r="NQC115" s="58"/>
      <c r="NQD115" s="58"/>
      <c r="NQE115" s="58"/>
      <c r="NQF115" s="58"/>
      <c r="NQG115" s="58"/>
      <c r="NQH115" s="58"/>
      <c r="NQI115" s="58"/>
      <c r="NQJ115" s="58"/>
      <c r="NQK115" s="58"/>
      <c r="NQL115" s="58"/>
      <c r="NQM115" s="58"/>
      <c r="NQN115" s="58"/>
      <c r="NQO115" s="58"/>
      <c r="NQP115" s="58"/>
      <c r="NQQ115" s="58"/>
      <c r="NQR115" s="58"/>
      <c r="NQS115" s="58"/>
      <c r="NQT115" s="58"/>
      <c r="NQU115" s="58"/>
      <c r="NQV115" s="58"/>
      <c r="NQW115" s="58"/>
      <c r="NQX115" s="58"/>
      <c r="NQY115" s="58"/>
      <c r="NQZ115" s="58"/>
      <c r="NRA115" s="58"/>
      <c r="NRB115" s="58"/>
      <c r="NRC115" s="58"/>
      <c r="NRD115" s="58"/>
      <c r="NRE115" s="58"/>
      <c r="NRF115" s="58"/>
      <c r="NRG115" s="58"/>
      <c r="NRH115" s="58"/>
      <c r="NRI115" s="58"/>
      <c r="NRJ115" s="58"/>
      <c r="NRK115" s="58"/>
      <c r="NRL115" s="58"/>
      <c r="NRM115" s="58"/>
      <c r="NRN115" s="58"/>
      <c r="NRO115" s="58"/>
      <c r="NRP115" s="58"/>
      <c r="NRQ115" s="58"/>
      <c r="NRR115" s="58"/>
      <c r="NRS115" s="58"/>
      <c r="NRT115" s="58"/>
      <c r="NRU115" s="58"/>
      <c r="NRV115" s="58"/>
      <c r="NRW115" s="58"/>
      <c r="NRX115" s="58"/>
      <c r="NRY115" s="58"/>
      <c r="NRZ115" s="58"/>
      <c r="NSA115" s="58"/>
      <c r="NSB115" s="58"/>
      <c r="NSC115" s="58"/>
      <c r="NSD115" s="58"/>
      <c r="NSE115" s="58"/>
      <c r="NSF115" s="58"/>
      <c r="NSG115" s="58"/>
      <c r="NSH115" s="58"/>
      <c r="NSI115" s="58"/>
      <c r="NSJ115" s="58"/>
      <c r="NSK115" s="58"/>
      <c r="NSL115" s="58"/>
      <c r="NSM115" s="58"/>
      <c r="NSN115" s="58"/>
      <c r="NSO115" s="58"/>
      <c r="NSP115" s="58"/>
      <c r="NSQ115" s="58"/>
      <c r="NSR115" s="58"/>
      <c r="NSS115" s="58"/>
      <c r="NST115" s="58"/>
      <c r="NSU115" s="58"/>
      <c r="NSV115" s="58"/>
      <c r="NSW115" s="58"/>
      <c r="NSX115" s="58"/>
      <c r="NSY115" s="58"/>
      <c r="NSZ115" s="58"/>
      <c r="NTA115" s="58"/>
      <c r="NTB115" s="58"/>
      <c r="NTC115" s="58"/>
      <c r="NTD115" s="58"/>
      <c r="NTE115" s="58"/>
      <c r="NTF115" s="58"/>
      <c r="NTG115" s="58"/>
      <c r="NTH115" s="58"/>
      <c r="NTI115" s="58"/>
      <c r="NTJ115" s="58"/>
      <c r="NTK115" s="58"/>
      <c r="NTL115" s="58"/>
      <c r="NTM115" s="58"/>
      <c r="NTN115" s="58"/>
      <c r="NTO115" s="58"/>
      <c r="NTP115" s="58"/>
      <c r="NTQ115" s="58"/>
      <c r="NTR115" s="58"/>
      <c r="NTS115" s="58"/>
      <c r="NTT115" s="58"/>
      <c r="NTU115" s="58"/>
      <c r="NTV115" s="58"/>
      <c r="NTW115" s="58"/>
      <c r="NTX115" s="58"/>
      <c r="NTY115" s="58"/>
      <c r="NTZ115" s="58"/>
      <c r="NUA115" s="58"/>
      <c r="NUB115" s="58"/>
      <c r="NUC115" s="58"/>
      <c r="NUD115" s="58"/>
      <c r="NUE115" s="58"/>
      <c r="NUF115" s="58"/>
      <c r="NUG115" s="58"/>
      <c r="NUH115" s="58"/>
      <c r="NUI115" s="58"/>
      <c r="NUJ115" s="58"/>
      <c r="NUK115" s="58"/>
      <c r="NUL115" s="58"/>
      <c r="NUM115" s="58"/>
      <c r="NUN115" s="58"/>
      <c r="NUO115" s="58"/>
      <c r="NUP115" s="58"/>
      <c r="NUQ115" s="58"/>
      <c r="NUR115" s="58"/>
      <c r="NUS115" s="58"/>
      <c r="NUT115" s="58"/>
      <c r="NUU115" s="58"/>
      <c r="NUV115" s="58"/>
      <c r="NUW115" s="58"/>
      <c r="NUX115" s="58"/>
      <c r="NUY115" s="58"/>
      <c r="NUZ115" s="58"/>
      <c r="NVA115" s="58"/>
      <c r="NVB115" s="58"/>
      <c r="NVC115" s="58"/>
      <c r="NVD115" s="58"/>
      <c r="NVE115" s="58"/>
      <c r="NVF115" s="58"/>
      <c r="NVG115" s="58"/>
      <c r="NVH115" s="58"/>
      <c r="NVI115" s="58"/>
      <c r="NVJ115" s="58"/>
      <c r="NVK115" s="58"/>
      <c r="NVL115" s="58"/>
      <c r="NVM115" s="58"/>
      <c r="NVN115" s="58"/>
      <c r="NVO115" s="58"/>
      <c r="NVP115" s="58"/>
      <c r="NVQ115" s="58"/>
      <c r="NVR115" s="58"/>
      <c r="NVS115" s="58"/>
      <c r="NVT115" s="58"/>
      <c r="NVU115" s="58"/>
      <c r="NVV115" s="58"/>
      <c r="NVW115" s="58"/>
      <c r="NVX115" s="58"/>
      <c r="NVY115" s="58"/>
      <c r="NVZ115" s="58"/>
      <c r="NWA115" s="58"/>
      <c r="NWB115" s="58"/>
      <c r="NWC115" s="58"/>
      <c r="NWD115" s="58"/>
      <c r="NWE115" s="58"/>
      <c r="NWF115" s="58"/>
      <c r="NWG115" s="58"/>
      <c r="NWH115" s="58"/>
      <c r="NWI115" s="58"/>
      <c r="NWJ115" s="58"/>
      <c r="NWK115" s="58"/>
      <c r="NWL115" s="58"/>
      <c r="NWM115" s="58"/>
      <c r="NWN115" s="58"/>
      <c r="NWO115" s="58"/>
      <c r="NWP115" s="58"/>
      <c r="NWQ115" s="58"/>
      <c r="NWR115" s="58"/>
      <c r="NWS115" s="58"/>
      <c r="NWT115" s="58"/>
      <c r="NWU115" s="58"/>
      <c r="NWV115" s="58"/>
      <c r="NWW115" s="58"/>
      <c r="NWX115" s="58"/>
      <c r="NWY115" s="58"/>
      <c r="NWZ115" s="58"/>
      <c r="NXA115" s="58"/>
      <c r="NXB115" s="58"/>
      <c r="NXC115" s="58"/>
      <c r="NXD115" s="58"/>
      <c r="NXE115" s="58"/>
      <c r="NXF115" s="58"/>
      <c r="NXG115" s="58"/>
      <c r="NXH115" s="58"/>
      <c r="NXI115" s="58"/>
      <c r="NXJ115" s="58"/>
      <c r="NXK115" s="58"/>
      <c r="NXL115" s="58"/>
      <c r="NXM115" s="58"/>
      <c r="NXN115" s="58"/>
      <c r="NXO115" s="58"/>
      <c r="NXP115" s="58"/>
      <c r="NXQ115" s="58"/>
      <c r="NXR115" s="58"/>
      <c r="NXS115" s="58"/>
      <c r="NXT115" s="58"/>
      <c r="NXU115" s="58"/>
      <c r="NXV115" s="58"/>
      <c r="NXW115" s="58"/>
      <c r="NXX115" s="58"/>
      <c r="NXY115" s="58"/>
      <c r="NXZ115" s="58"/>
      <c r="NYA115" s="58"/>
      <c r="NYB115" s="58"/>
      <c r="NYC115" s="58"/>
      <c r="NYD115" s="58"/>
      <c r="NYE115" s="58"/>
      <c r="NYF115" s="58"/>
      <c r="NYG115" s="58"/>
      <c r="NYH115" s="58"/>
      <c r="NYI115" s="58"/>
      <c r="NYJ115" s="58"/>
      <c r="NYK115" s="58"/>
      <c r="NYL115" s="58"/>
      <c r="NYM115" s="58"/>
      <c r="NYN115" s="58"/>
      <c r="NYO115" s="58"/>
      <c r="NYP115" s="58"/>
      <c r="NYQ115" s="58"/>
      <c r="NYR115" s="58"/>
      <c r="NYS115" s="58"/>
      <c r="NYT115" s="58"/>
      <c r="NYU115" s="58"/>
      <c r="NYV115" s="58"/>
      <c r="NYW115" s="58"/>
      <c r="NYX115" s="58"/>
      <c r="NYY115" s="58"/>
      <c r="NYZ115" s="58"/>
      <c r="NZA115" s="58"/>
      <c r="NZB115" s="58"/>
      <c r="NZC115" s="58"/>
      <c r="NZD115" s="58"/>
      <c r="NZE115" s="58"/>
      <c r="NZF115" s="58"/>
      <c r="NZG115" s="58"/>
      <c r="NZH115" s="58"/>
      <c r="NZI115" s="58"/>
      <c r="NZJ115" s="58"/>
      <c r="NZK115" s="58"/>
      <c r="NZL115" s="58"/>
      <c r="NZM115" s="58"/>
      <c r="NZN115" s="58"/>
      <c r="NZO115" s="58"/>
      <c r="NZP115" s="58"/>
      <c r="NZQ115" s="58"/>
      <c r="NZR115" s="58"/>
      <c r="NZS115" s="58"/>
      <c r="NZT115" s="58"/>
      <c r="NZU115" s="58"/>
      <c r="NZV115" s="58"/>
      <c r="NZW115" s="58"/>
      <c r="NZX115" s="58"/>
      <c r="NZY115" s="58"/>
      <c r="NZZ115" s="58"/>
      <c r="OAA115" s="58"/>
      <c r="OAB115" s="58"/>
      <c r="OAC115" s="58"/>
      <c r="OAD115" s="58"/>
      <c r="OAE115" s="58"/>
      <c r="OAF115" s="58"/>
      <c r="OAG115" s="58"/>
      <c r="OAH115" s="58"/>
      <c r="OAI115" s="58"/>
      <c r="OAJ115" s="58"/>
      <c r="OAK115" s="58"/>
      <c r="OAL115" s="58"/>
      <c r="OAM115" s="58"/>
      <c r="OAN115" s="58"/>
      <c r="OAO115" s="58"/>
      <c r="OAP115" s="58"/>
      <c r="OAQ115" s="58"/>
      <c r="OAR115" s="58"/>
      <c r="OAS115" s="58"/>
      <c r="OAT115" s="58"/>
      <c r="OAU115" s="58"/>
      <c r="OAV115" s="58"/>
      <c r="OAW115" s="58"/>
      <c r="OAX115" s="58"/>
      <c r="OAY115" s="58"/>
      <c r="OAZ115" s="58"/>
      <c r="OBA115" s="58"/>
      <c r="OBB115" s="58"/>
      <c r="OBC115" s="58"/>
      <c r="OBD115" s="58"/>
      <c r="OBE115" s="58"/>
      <c r="OBF115" s="58"/>
      <c r="OBG115" s="58"/>
      <c r="OBH115" s="58"/>
      <c r="OBI115" s="58"/>
      <c r="OBJ115" s="58"/>
      <c r="OBK115" s="58"/>
      <c r="OBL115" s="58"/>
      <c r="OBM115" s="58"/>
      <c r="OBN115" s="58"/>
      <c r="OBO115" s="58"/>
      <c r="OBP115" s="58"/>
      <c r="OBQ115" s="58"/>
      <c r="OBR115" s="58"/>
      <c r="OBS115" s="58"/>
      <c r="OBT115" s="58"/>
      <c r="OBU115" s="58"/>
      <c r="OBV115" s="58"/>
      <c r="OBW115" s="58"/>
      <c r="OBX115" s="58"/>
      <c r="OBY115" s="58"/>
      <c r="OBZ115" s="58"/>
      <c r="OCA115" s="58"/>
      <c r="OCB115" s="58"/>
      <c r="OCC115" s="58"/>
      <c r="OCD115" s="58"/>
      <c r="OCE115" s="58"/>
      <c r="OCF115" s="58"/>
      <c r="OCG115" s="58"/>
      <c r="OCH115" s="58"/>
      <c r="OCI115" s="58"/>
      <c r="OCJ115" s="58"/>
      <c r="OCK115" s="58"/>
      <c r="OCL115" s="58"/>
      <c r="OCM115" s="58"/>
      <c r="OCN115" s="58"/>
      <c r="OCO115" s="58"/>
      <c r="OCP115" s="58"/>
      <c r="OCQ115" s="58"/>
      <c r="OCR115" s="58"/>
      <c r="OCS115" s="58"/>
      <c r="OCT115" s="58"/>
      <c r="OCU115" s="58"/>
      <c r="OCV115" s="58"/>
      <c r="OCW115" s="58"/>
      <c r="OCX115" s="58"/>
      <c r="OCY115" s="58"/>
      <c r="OCZ115" s="58"/>
      <c r="ODA115" s="58"/>
      <c r="ODB115" s="58"/>
      <c r="ODC115" s="58"/>
      <c r="ODD115" s="58"/>
      <c r="ODE115" s="58"/>
      <c r="ODF115" s="58"/>
      <c r="ODG115" s="58"/>
      <c r="ODH115" s="58"/>
      <c r="ODI115" s="58"/>
      <c r="ODJ115" s="58"/>
      <c r="ODK115" s="58"/>
      <c r="ODL115" s="58"/>
      <c r="ODM115" s="58"/>
      <c r="ODN115" s="58"/>
      <c r="ODO115" s="58"/>
      <c r="ODP115" s="58"/>
      <c r="ODQ115" s="58"/>
      <c r="ODR115" s="58"/>
      <c r="ODS115" s="58"/>
      <c r="ODT115" s="58"/>
      <c r="ODU115" s="58"/>
      <c r="ODV115" s="58"/>
      <c r="ODW115" s="58"/>
      <c r="ODX115" s="58"/>
      <c r="ODY115" s="58"/>
      <c r="ODZ115" s="58"/>
      <c r="OEA115" s="58"/>
      <c r="OEB115" s="58"/>
      <c r="OEC115" s="58"/>
      <c r="OED115" s="58"/>
      <c r="OEE115" s="58"/>
      <c r="OEF115" s="58"/>
      <c r="OEG115" s="58"/>
      <c r="OEH115" s="58"/>
      <c r="OEI115" s="58"/>
      <c r="OEJ115" s="58"/>
      <c r="OEK115" s="58"/>
      <c r="OEL115" s="58"/>
      <c r="OEM115" s="58"/>
      <c r="OEN115" s="58"/>
      <c r="OEO115" s="58"/>
      <c r="OEP115" s="58"/>
      <c r="OEQ115" s="58"/>
      <c r="OER115" s="58"/>
      <c r="OES115" s="58"/>
      <c r="OET115" s="58"/>
      <c r="OEU115" s="58"/>
      <c r="OEV115" s="58"/>
      <c r="OEW115" s="58"/>
      <c r="OEX115" s="58"/>
      <c r="OEY115" s="58"/>
      <c r="OEZ115" s="58"/>
      <c r="OFA115" s="58"/>
      <c r="OFB115" s="58"/>
      <c r="OFC115" s="58"/>
      <c r="OFD115" s="58"/>
      <c r="OFE115" s="58"/>
      <c r="OFF115" s="58"/>
      <c r="OFG115" s="58"/>
      <c r="OFH115" s="58"/>
      <c r="OFI115" s="58"/>
      <c r="OFJ115" s="58"/>
      <c r="OFK115" s="58"/>
      <c r="OFL115" s="58"/>
      <c r="OFM115" s="58"/>
      <c r="OFN115" s="58"/>
      <c r="OFO115" s="58"/>
      <c r="OFP115" s="58"/>
      <c r="OFQ115" s="58"/>
      <c r="OFR115" s="58"/>
      <c r="OFS115" s="58"/>
      <c r="OFT115" s="58"/>
      <c r="OFU115" s="58"/>
      <c r="OFV115" s="58"/>
      <c r="OFW115" s="58"/>
      <c r="OFX115" s="58"/>
      <c r="OFY115" s="58"/>
      <c r="OFZ115" s="58"/>
      <c r="OGA115" s="58"/>
      <c r="OGB115" s="58"/>
      <c r="OGC115" s="58"/>
      <c r="OGD115" s="58"/>
      <c r="OGE115" s="58"/>
      <c r="OGF115" s="58"/>
      <c r="OGG115" s="58"/>
      <c r="OGH115" s="58"/>
      <c r="OGI115" s="58"/>
      <c r="OGJ115" s="58"/>
      <c r="OGK115" s="58"/>
      <c r="OGL115" s="58"/>
      <c r="OGM115" s="58"/>
      <c r="OGN115" s="58"/>
      <c r="OGO115" s="58"/>
      <c r="OGP115" s="58"/>
      <c r="OGQ115" s="58"/>
      <c r="OGR115" s="58"/>
      <c r="OGS115" s="58"/>
      <c r="OGT115" s="58"/>
      <c r="OGU115" s="58"/>
      <c r="OGV115" s="58"/>
      <c r="OGW115" s="58"/>
      <c r="OGX115" s="58"/>
      <c r="OGY115" s="58"/>
      <c r="OGZ115" s="58"/>
      <c r="OHA115" s="58"/>
      <c r="OHB115" s="58"/>
      <c r="OHC115" s="58"/>
      <c r="OHD115" s="58"/>
      <c r="OHE115" s="58"/>
      <c r="OHF115" s="58"/>
      <c r="OHG115" s="58"/>
      <c r="OHH115" s="58"/>
      <c r="OHI115" s="58"/>
      <c r="OHJ115" s="58"/>
      <c r="OHK115" s="58"/>
      <c r="OHL115" s="58"/>
      <c r="OHM115" s="58"/>
      <c r="OHN115" s="58"/>
      <c r="OHO115" s="58"/>
      <c r="OHP115" s="58"/>
      <c r="OHQ115" s="58"/>
      <c r="OHR115" s="58"/>
      <c r="OHS115" s="58"/>
      <c r="OHT115" s="58"/>
      <c r="OHU115" s="58"/>
      <c r="OHV115" s="58"/>
      <c r="OHW115" s="58"/>
      <c r="OHX115" s="58"/>
      <c r="OHY115" s="58"/>
      <c r="OHZ115" s="58"/>
      <c r="OIA115" s="58"/>
      <c r="OIB115" s="58"/>
      <c r="OIC115" s="58"/>
      <c r="OID115" s="58"/>
      <c r="OIE115" s="58"/>
      <c r="OIF115" s="58"/>
      <c r="OIG115" s="58"/>
      <c r="OIH115" s="58"/>
      <c r="OII115" s="58"/>
      <c r="OIJ115" s="58"/>
      <c r="OIK115" s="58"/>
      <c r="OIL115" s="58"/>
      <c r="OIM115" s="58"/>
      <c r="OIN115" s="58"/>
      <c r="OIO115" s="58"/>
      <c r="OIP115" s="58"/>
      <c r="OIQ115" s="58"/>
      <c r="OIR115" s="58"/>
      <c r="OIS115" s="58"/>
      <c r="OIT115" s="58"/>
      <c r="OIU115" s="58"/>
      <c r="OIV115" s="58"/>
      <c r="OIW115" s="58"/>
      <c r="OIX115" s="58"/>
      <c r="OIY115" s="58"/>
      <c r="OIZ115" s="58"/>
      <c r="OJA115" s="58"/>
      <c r="OJB115" s="58"/>
      <c r="OJC115" s="58"/>
      <c r="OJD115" s="58"/>
      <c r="OJE115" s="58"/>
      <c r="OJF115" s="58"/>
      <c r="OJG115" s="58"/>
      <c r="OJH115" s="58"/>
      <c r="OJI115" s="58"/>
      <c r="OJJ115" s="58"/>
      <c r="OJK115" s="58"/>
      <c r="OJL115" s="58"/>
      <c r="OJM115" s="58"/>
      <c r="OJN115" s="58"/>
      <c r="OJO115" s="58"/>
      <c r="OJP115" s="58"/>
      <c r="OJQ115" s="58"/>
      <c r="OJR115" s="58"/>
      <c r="OJS115" s="58"/>
      <c r="OJT115" s="58"/>
      <c r="OJU115" s="58"/>
      <c r="OJV115" s="58"/>
      <c r="OJW115" s="58"/>
      <c r="OJX115" s="58"/>
      <c r="OJY115" s="58"/>
      <c r="OJZ115" s="58"/>
      <c r="OKA115" s="58"/>
      <c r="OKB115" s="58"/>
      <c r="OKC115" s="58"/>
      <c r="OKD115" s="58"/>
      <c r="OKE115" s="58"/>
      <c r="OKF115" s="58"/>
      <c r="OKG115" s="58"/>
      <c r="OKH115" s="58"/>
      <c r="OKI115" s="58"/>
      <c r="OKJ115" s="58"/>
      <c r="OKK115" s="58"/>
      <c r="OKL115" s="58"/>
      <c r="OKM115" s="58"/>
      <c r="OKN115" s="58"/>
      <c r="OKO115" s="58"/>
      <c r="OKP115" s="58"/>
      <c r="OKQ115" s="58"/>
      <c r="OKR115" s="58"/>
      <c r="OKS115" s="58"/>
      <c r="OKT115" s="58"/>
      <c r="OKU115" s="58"/>
      <c r="OKV115" s="58"/>
      <c r="OKW115" s="58"/>
      <c r="OKX115" s="58"/>
      <c r="OKY115" s="58"/>
      <c r="OKZ115" s="58"/>
      <c r="OLA115" s="58"/>
      <c r="OLB115" s="58"/>
      <c r="OLC115" s="58"/>
      <c r="OLD115" s="58"/>
      <c r="OLE115" s="58"/>
      <c r="OLF115" s="58"/>
      <c r="OLG115" s="58"/>
      <c r="OLH115" s="58"/>
      <c r="OLI115" s="58"/>
      <c r="OLJ115" s="58"/>
      <c r="OLK115" s="58"/>
      <c r="OLL115" s="58"/>
      <c r="OLM115" s="58"/>
      <c r="OLN115" s="58"/>
      <c r="OLO115" s="58"/>
      <c r="OLP115" s="58"/>
      <c r="OLQ115" s="58"/>
      <c r="OLR115" s="58"/>
      <c r="OLS115" s="58"/>
      <c r="OLT115" s="58"/>
      <c r="OLU115" s="58"/>
      <c r="OLV115" s="58"/>
      <c r="OLW115" s="58"/>
      <c r="OLX115" s="58"/>
      <c r="OLY115" s="58"/>
      <c r="OLZ115" s="58"/>
      <c r="OMA115" s="58"/>
      <c r="OMB115" s="58"/>
      <c r="OMC115" s="58"/>
      <c r="OMD115" s="58"/>
      <c r="OME115" s="58"/>
      <c r="OMF115" s="58"/>
      <c r="OMG115" s="58"/>
      <c r="OMH115" s="58"/>
      <c r="OMI115" s="58"/>
      <c r="OMJ115" s="58"/>
      <c r="OMK115" s="58"/>
      <c r="OML115" s="58"/>
      <c r="OMM115" s="58"/>
      <c r="OMN115" s="58"/>
      <c r="OMO115" s="58"/>
      <c r="OMP115" s="58"/>
      <c r="OMQ115" s="58"/>
      <c r="OMR115" s="58"/>
      <c r="OMS115" s="58"/>
      <c r="OMT115" s="58"/>
      <c r="OMU115" s="58"/>
      <c r="OMV115" s="58"/>
      <c r="OMW115" s="58"/>
      <c r="OMX115" s="58"/>
      <c r="OMY115" s="58"/>
      <c r="OMZ115" s="58"/>
      <c r="ONA115" s="58"/>
      <c r="ONB115" s="58"/>
      <c r="ONC115" s="58"/>
      <c r="OND115" s="58"/>
      <c r="ONE115" s="58"/>
      <c r="ONF115" s="58"/>
      <c r="ONG115" s="58"/>
      <c r="ONH115" s="58"/>
      <c r="ONI115" s="58"/>
      <c r="ONJ115" s="58"/>
      <c r="ONK115" s="58"/>
      <c r="ONL115" s="58"/>
      <c r="ONM115" s="58"/>
      <c r="ONN115" s="58"/>
      <c r="ONO115" s="58"/>
      <c r="ONP115" s="58"/>
      <c r="ONQ115" s="58"/>
      <c r="ONR115" s="58"/>
      <c r="ONS115" s="58"/>
      <c r="ONT115" s="58"/>
      <c r="ONU115" s="58"/>
      <c r="ONV115" s="58"/>
      <c r="ONW115" s="58"/>
      <c r="ONX115" s="58"/>
      <c r="ONY115" s="58"/>
      <c r="ONZ115" s="58"/>
      <c r="OOA115" s="58"/>
      <c r="OOB115" s="58"/>
      <c r="OOC115" s="58"/>
      <c r="OOD115" s="58"/>
      <c r="OOE115" s="58"/>
      <c r="OOF115" s="58"/>
      <c r="OOG115" s="58"/>
      <c r="OOH115" s="58"/>
      <c r="OOI115" s="58"/>
      <c r="OOJ115" s="58"/>
      <c r="OOK115" s="58"/>
      <c r="OOL115" s="58"/>
      <c r="OOM115" s="58"/>
      <c r="OON115" s="58"/>
      <c r="OOO115" s="58"/>
      <c r="OOP115" s="58"/>
      <c r="OOQ115" s="58"/>
      <c r="OOR115" s="58"/>
      <c r="OOS115" s="58"/>
      <c r="OOT115" s="58"/>
      <c r="OOU115" s="58"/>
      <c r="OOV115" s="58"/>
      <c r="OOW115" s="58"/>
      <c r="OOX115" s="58"/>
      <c r="OOY115" s="58"/>
      <c r="OOZ115" s="58"/>
      <c r="OPA115" s="58"/>
      <c r="OPB115" s="58"/>
      <c r="OPC115" s="58"/>
      <c r="OPD115" s="58"/>
      <c r="OPE115" s="58"/>
      <c r="OPF115" s="58"/>
      <c r="OPG115" s="58"/>
      <c r="OPH115" s="58"/>
      <c r="OPI115" s="58"/>
      <c r="OPJ115" s="58"/>
      <c r="OPK115" s="58"/>
      <c r="OPL115" s="58"/>
      <c r="OPM115" s="58"/>
      <c r="OPN115" s="58"/>
      <c r="OPO115" s="58"/>
      <c r="OPP115" s="58"/>
      <c r="OPQ115" s="58"/>
      <c r="OPR115" s="58"/>
      <c r="OPS115" s="58"/>
      <c r="OPT115" s="58"/>
      <c r="OPU115" s="58"/>
      <c r="OPV115" s="58"/>
      <c r="OPW115" s="58"/>
      <c r="OPX115" s="58"/>
      <c r="OPY115" s="58"/>
      <c r="OPZ115" s="58"/>
      <c r="OQA115" s="58"/>
      <c r="OQB115" s="58"/>
      <c r="OQC115" s="58"/>
      <c r="OQD115" s="58"/>
      <c r="OQE115" s="58"/>
      <c r="OQF115" s="58"/>
      <c r="OQG115" s="58"/>
      <c r="OQH115" s="58"/>
      <c r="OQI115" s="58"/>
      <c r="OQJ115" s="58"/>
      <c r="OQK115" s="58"/>
      <c r="OQL115" s="58"/>
      <c r="OQM115" s="58"/>
      <c r="OQN115" s="58"/>
      <c r="OQO115" s="58"/>
      <c r="OQP115" s="58"/>
      <c r="OQQ115" s="58"/>
      <c r="OQR115" s="58"/>
      <c r="OQS115" s="58"/>
      <c r="OQT115" s="58"/>
      <c r="OQU115" s="58"/>
      <c r="OQV115" s="58"/>
      <c r="OQW115" s="58"/>
      <c r="OQX115" s="58"/>
      <c r="OQY115" s="58"/>
      <c r="OQZ115" s="58"/>
      <c r="ORA115" s="58"/>
      <c r="ORB115" s="58"/>
      <c r="ORC115" s="58"/>
      <c r="ORD115" s="58"/>
      <c r="ORE115" s="58"/>
      <c r="ORF115" s="58"/>
      <c r="ORG115" s="58"/>
      <c r="ORH115" s="58"/>
      <c r="ORI115" s="58"/>
      <c r="ORJ115" s="58"/>
      <c r="ORK115" s="58"/>
      <c r="ORL115" s="58"/>
      <c r="ORM115" s="58"/>
      <c r="ORN115" s="58"/>
      <c r="ORO115" s="58"/>
      <c r="ORP115" s="58"/>
      <c r="ORQ115" s="58"/>
      <c r="ORR115" s="58"/>
      <c r="ORS115" s="58"/>
      <c r="ORT115" s="58"/>
      <c r="ORU115" s="58"/>
      <c r="ORV115" s="58"/>
      <c r="ORW115" s="58"/>
      <c r="ORX115" s="58"/>
      <c r="ORY115" s="58"/>
      <c r="ORZ115" s="58"/>
      <c r="OSA115" s="58"/>
      <c r="OSB115" s="58"/>
      <c r="OSC115" s="58"/>
      <c r="OSD115" s="58"/>
      <c r="OSE115" s="58"/>
      <c r="OSF115" s="58"/>
      <c r="OSG115" s="58"/>
      <c r="OSH115" s="58"/>
      <c r="OSI115" s="58"/>
      <c r="OSJ115" s="58"/>
      <c r="OSK115" s="58"/>
      <c r="OSL115" s="58"/>
      <c r="OSM115" s="58"/>
      <c r="OSN115" s="58"/>
      <c r="OSO115" s="58"/>
      <c r="OSP115" s="58"/>
      <c r="OSQ115" s="58"/>
      <c r="OSR115" s="58"/>
      <c r="OSS115" s="58"/>
      <c r="OST115" s="58"/>
      <c r="OSU115" s="58"/>
      <c r="OSV115" s="58"/>
      <c r="OSW115" s="58"/>
      <c r="OSX115" s="58"/>
      <c r="OSY115" s="58"/>
      <c r="OSZ115" s="58"/>
      <c r="OTA115" s="58"/>
      <c r="OTB115" s="58"/>
      <c r="OTC115" s="58"/>
      <c r="OTD115" s="58"/>
      <c r="OTE115" s="58"/>
      <c r="OTF115" s="58"/>
      <c r="OTG115" s="58"/>
      <c r="OTH115" s="58"/>
      <c r="OTI115" s="58"/>
      <c r="OTJ115" s="58"/>
      <c r="OTK115" s="58"/>
      <c r="OTL115" s="58"/>
      <c r="OTM115" s="58"/>
      <c r="OTN115" s="58"/>
      <c r="OTO115" s="58"/>
      <c r="OTP115" s="58"/>
      <c r="OTQ115" s="58"/>
      <c r="OTR115" s="58"/>
      <c r="OTS115" s="58"/>
      <c r="OTT115" s="58"/>
      <c r="OTU115" s="58"/>
      <c r="OTV115" s="58"/>
      <c r="OTW115" s="58"/>
      <c r="OTX115" s="58"/>
      <c r="OTY115" s="58"/>
      <c r="OTZ115" s="58"/>
      <c r="OUA115" s="58"/>
      <c r="OUB115" s="58"/>
      <c r="OUC115" s="58"/>
      <c r="OUD115" s="58"/>
      <c r="OUE115" s="58"/>
      <c r="OUF115" s="58"/>
      <c r="OUG115" s="58"/>
      <c r="OUH115" s="58"/>
      <c r="OUI115" s="58"/>
      <c r="OUJ115" s="58"/>
      <c r="OUK115" s="58"/>
      <c r="OUL115" s="58"/>
      <c r="OUM115" s="58"/>
      <c r="OUN115" s="58"/>
      <c r="OUO115" s="58"/>
      <c r="OUP115" s="58"/>
      <c r="OUQ115" s="58"/>
      <c r="OUR115" s="58"/>
      <c r="OUS115" s="58"/>
      <c r="OUT115" s="58"/>
      <c r="OUU115" s="58"/>
      <c r="OUV115" s="58"/>
      <c r="OUW115" s="58"/>
      <c r="OUX115" s="58"/>
      <c r="OUY115" s="58"/>
      <c r="OUZ115" s="58"/>
      <c r="OVA115" s="58"/>
      <c r="OVB115" s="58"/>
      <c r="OVC115" s="58"/>
      <c r="OVD115" s="58"/>
      <c r="OVE115" s="58"/>
      <c r="OVF115" s="58"/>
      <c r="OVG115" s="58"/>
      <c r="OVH115" s="58"/>
      <c r="OVI115" s="58"/>
      <c r="OVJ115" s="58"/>
      <c r="OVK115" s="58"/>
      <c r="OVL115" s="58"/>
      <c r="OVM115" s="58"/>
      <c r="OVN115" s="58"/>
      <c r="OVO115" s="58"/>
      <c r="OVP115" s="58"/>
      <c r="OVQ115" s="58"/>
      <c r="OVR115" s="58"/>
      <c r="OVS115" s="58"/>
      <c r="OVT115" s="58"/>
      <c r="OVU115" s="58"/>
      <c r="OVV115" s="58"/>
      <c r="OVW115" s="58"/>
      <c r="OVX115" s="58"/>
      <c r="OVY115" s="58"/>
      <c r="OVZ115" s="58"/>
      <c r="OWA115" s="58"/>
      <c r="OWB115" s="58"/>
      <c r="OWC115" s="58"/>
      <c r="OWD115" s="58"/>
      <c r="OWE115" s="58"/>
      <c r="OWF115" s="58"/>
      <c r="OWG115" s="58"/>
      <c r="OWH115" s="58"/>
      <c r="OWI115" s="58"/>
      <c r="OWJ115" s="58"/>
      <c r="OWK115" s="58"/>
      <c r="OWL115" s="58"/>
      <c r="OWM115" s="58"/>
      <c r="OWN115" s="58"/>
      <c r="OWO115" s="58"/>
      <c r="OWP115" s="58"/>
      <c r="OWQ115" s="58"/>
      <c r="OWR115" s="58"/>
      <c r="OWS115" s="58"/>
      <c r="OWT115" s="58"/>
      <c r="OWU115" s="58"/>
      <c r="OWV115" s="58"/>
      <c r="OWW115" s="58"/>
      <c r="OWX115" s="58"/>
      <c r="OWY115" s="58"/>
      <c r="OWZ115" s="58"/>
      <c r="OXA115" s="58"/>
      <c r="OXB115" s="58"/>
      <c r="OXC115" s="58"/>
      <c r="OXD115" s="58"/>
      <c r="OXE115" s="58"/>
      <c r="OXF115" s="58"/>
      <c r="OXG115" s="58"/>
      <c r="OXH115" s="58"/>
      <c r="OXI115" s="58"/>
      <c r="OXJ115" s="58"/>
      <c r="OXK115" s="58"/>
      <c r="OXL115" s="58"/>
      <c r="OXM115" s="58"/>
      <c r="OXN115" s="58"/>
      <c r="OXO115" s="58"/>
      <c r="OXP115" s="58"/>
      <c r="OXQ115" s="58"/>
      <c r="OXR115" s="58"/>
      <c r="OXS115" s="58"/>
      <c r="OXT115" s="58"/>
      <c r="OXU115" s="58"/>
      <c r="OXV115" s="58"/>
      <c r="OXW115" s="58"/>
      <c r="OXX115" s="58"/>
      <c r="OXY115" s="58"/>
      <c r="OXZ115" s="58"/>
      <c r="OYA115" s="58"/>
      <c r="OYB115" s="58"/>
      <c r="OYC115" s="58"/>
      <c r="OYD115" s="58"/>
      <c r="OYE115" s="58"/>
      <c r="OYF115" s="58"/>
      <c r="OYG115" s="58"/>
      <c r="OYH115" s="58"/>
      <c r="OYI115" s="58"/>
      <c r="OYJ115" s="58"/>
      <c r="OYK115" s="58"/>
      <c r="OYL115" s="58"/>
      <c r="OYM115" s="58"/>
      <c r="OYN115" s="58"/>
      <c r="OYO115" s="58"/>
      <c r="OYP115" s="58"/>
      <c r="OYQ115" s="58"/>
      <c r="OYR115" s="58"/>
      <c r="OYS115" s="58"/>
      <c r="OYT115" s="58"/>
      <c r="OYU115" s="58"/>
      <c r="OYV115" s="58"/>
      <c r="OYW115" s="58"/>
      <c r="OYX115" s="58"/>
      <c r="OYY115" s="58"/>
      <c r="OYZ115" s="58"/>
      <c r="OZA115" s="58"/>
      <c r="OZB115" s="58"/>
      <c r="OZC115" s="58"/>
      <c r="OZD115" s="58"/>
      <c r="OZE115" s="58"/>
      <c r="OZF115" s="58"/>
      <c r="OZG115" s="58"/>
      <c r="OZH115" s="58"/>
      <c r="OZI115" s="58"/>
      <c r="OZJ115" s="58"/>
      <c r="OZK115" s="58"/>
      <c r="OZL115" s="58"/>
      <c r="OZM115" s="58"/>
      <c r="OZN115" s="58"/>
      <c r="OZO115" s="58"/>
      <c r="OZP115" s="58"/>
      <c r="OZQ115" s="58"/>
      <c r="OZR115" s="58"/>
      <c r="OZS115" s="58"/>
      <c r="OZT115" s="58"/>
      <c r="OZU115" s="58"/>
      <c r="OZV115" s="58"/>
      <c r="OZW115" s="58"/>
      <c r="OZX115" s="58"/>
      <c r="OZY115" s="58"/>
      <c r="OZZ115" s="58"/>
      <c r="PAA115" s="58"/>
      <c r="PAB115" s="58"/>
      <c r="PAC115" s="58"/>
      <c r="PAD115" s="58"/>
      <c r="PAE115" s="58"/>
      <c r="PAF115" s="58"/>
      <c r="PAG115" s="58"/>
      <c r="PAH115" s="58"/>
      <c r="PAI115" s="58"/>
      <c r="PAJ115" s="58"/>
      <c r="PAK115" s="58"/>
      <c r="PAL115" s="58"/>
      <c r="PAM115" s="58"/>
      <c r="PAN115" s="58"/>
      <c r="PAO115" s="58"/>
      <c r="PAP115" s="58"/>
      <c r="PAQ115" s="58"/>
      <c r="PAR115" s="58"/>
      <c r="PAS115" s="58"/>
      <c r="PAT115" s="58"/>
      <c r="PAU115" s="58"/>
      <c r="PAV115" s="58"/>
      <c r="PAW115" s="58"/>
      <c r="PAX115" s="58"/>
      <c r="PAY115" s="58"/>
      <c r="PAZ115" s="58"/>
      <c r="PBA115" s="58"/>
      <c r="PBB115" s="58"/>
      <c r="PBC115" s="58"/>
      <c r="PBD115" s="58"/>
      <c r="PBE115" s="58"/>
      <c r="PBF115" s="58"/>
      <c r="PBG115" s="58"/>
      <c r="PBH115" s="58"/>
      <c r="PBI115" s="58"/>
      <c r="PBJ115" s="58"/>
      <c r="PBK115" s="58"/>
      <c r="PBL115" s="58"/>
      <c r="PBM115" s="58"/>
      <c r="PBN115" s="58"/>
      <c r="PBO115" s="58"/>
      <c r="PBP115" s="58"/>
      <c r="PBQ115" s="58"/>
      <c r="PBR115" s="58"/>
      <c r="PBS115" s="58"/>
      <c r="PBT115" s="58"/>
      <c r="PBU115" s="58"/>
      <c r="PBV115" s="58"/>
      <c r="PBW115" s="58"/>
      <c r="PBX115" s="58"/>
      <c r="PBY115" s="58"/>
      <c r="PBZ115" s="58"/>
      <c r="PCA115" s="58"/>
      <c r="PCB115" s="58"/>
      <c r="PCC115" s="58"/>
      <c r="PCD115" s="58"/>
      <c r="PCE115" s="58"/>
      <c r="PCF115" s="58"/>
      <c r="PCG115" s="58"/>
      <c r="PCH115" s="58"/>
      <c r="PCI115" s="58"/>
      <c r="PCJ115" s="58"/>
      <c r="PCK115" s="58"/>
      <c r="PCL115" s="58"/>
      <c r="PCM115" s="58"/>
      <c r="PCN115" s="58"/>
      <c r="PCO115" s="58"/>
      <c r="PCP115" s="58"/>
      <c r="PCQ115" s="58"/>
      <c r="PCR115" s="58"/>
      <c r="PCS115" s="58"/>
      <c r="PCT115" s="58"/>
      <c r="PCU115" s="58"/>
      <c r="PCV115" s="58"/>
      <c r="PCW115" s="58"/>
      <c r="PCX115" s="58"/>
      <c r="PCY115" s="58"/>
      <c r="PCZ115" s="58"/>
      <c r="PDA115" s="58"/>
      <c r="PDB115" s="58"/>
      <c r="PDC115" s="58"/>
      <c r="PDD115" s="58"/>
      <c r="PDE115" s="58"/>
      <c r="PDF115" s="58"/>
      <c r="PDG115" s="58"/>
      <c r="PDH115" s="58"/>
      <c r="PDI115" s="58"/>
      <c r="PDJ115" s="58"/>
      <c r="PDK115" s="58"/>
      <c r="PDL115" s="58"/>
      <c r="PDM115" s="58"/>
      <c r="PDN115" s="58"/>
      <c r="PDO115" s="58"/>
      <c r="PDP115" s="58"/>
      <c r="PDQ115" s="58"/>
      <c r="PDR115" s="58"/>
      <c r="PDS115" s="58"/>
      <c r="PDT115" s="58"/>
      <c r="PDU115" s="58"/>
      <c r="PDV115" s="58"/>
      <c r="PDW115" s="58"/>
      <c r="PDX115" s="58"/>
      <c r="PDY115" s="58"/>
      <c r="PDZ115" s="58"/>
      <c r="PEA115" s="58"/>
      <c r="PEB115" s="58"/>
      <c r="PEC115" s="58"/>
      <c r="PED115" s="58"/>
      <c r="PEE115" s="58"/>
      <c r="PEF115" s="58"/>
      <c r="PEG115" s="58"/>
      <c r="PEH115" s="58"/>
      <c r="PEI115" s="58"/>
      <c r="PEJ115" s="58"/>
      <c r="PEK115" s="58"/>
      <c r="PEL115" s="58"/>
      <c r="PEM115" s="58"/>
      <c r="PEN115" s="58"/>
      <c r="PEO115" s="58"/>
      <c r="PEP115" s="58"/>
      <c r="PEQ115" s="58"/>
      <c r="PER115" s="58"/>
      <c r="PES115" s="58"/>
      <c r="PET115" s="58"/>
      <c r="PEU115" s="58"/>
      <c r="PEV115" s="58"/>
      <c r="PEW115" s="58"/>
      <c r="PEX115" s="58"/>
      <c r="PEY115" s="58"/>
      <c r="PEZ115" s="58"/>
      <c r="PFA115" s="58"/>
      <c r="PFB115" s="58"/>
      <c r="PFC115" s="58"/>
      <c r="PFD115" s="58"/>
      <c r="PFE115" s="58"/>
      <c r="PFF115" s="58"/>
      <c r="PFG115" s="58"/>
      <c r="PFH115" s="58"/>
      <c r="PFI115" s="58"/>
      <c r="PFJ115" s="58"/>
      <c r="PFK115" s="58"/>
      <c r="PFL115" s="58"/>
      <c r="PFM115" s="58"/>
      <c r="PFN115" s="58"/>
      <c r="PFO115" s="58"/>
      <c r="PFP115" s="58"/>
      <c r="PFQ115" s="58"/>
      <c r="PFR115" s="58"/>
      <c r="PFS115" s="58"/>
      <c r="PFT115" s="58"/>
      <c r="PFU115" s="58"/>
      <c r="PFV115" s="58"/>
      <c r="PFW115" s="58"/>
      <c r="PFX115" s="58"/>
      <c r="PFY115" s="58"/>
      <c r="PFZ115" s="58"/>
      <c r="PGA115" s="58"/>
      <c r="PGB115" s="58"/>
      <c r="PGC115" s="58"/>
      <c r="PGD115" s="58"/>
      <c r="PGE115" s="58"/>
      <c r="PGF115" s="58"/>
      <c r="PGG115" s="58"/>
      <c r="PGH115" s="58"/>
      <c r="PGI115" s="58"/>
      <c r="PGJ115" s="58"/>
      <c r="PGK115" s="58"/>
      <c r="PGL115" s="58"/>
      <c r="PGM115" s="58"/>
      <c r="PGN115" s="58"/>
      <c r="PGO115" s="58"/>
      <c r="PGP115" s="58"/>
      <c r="PGQ115" s="58"/>
      <c r="PGR115" s="58"/>
      <c r="PGS115" s="58"/>
      <c r="PGT115" s="58"/>
      <c r="PGU115" s="58"/>
      <c r="PGV115" s="58"/>
      <c r="PGW115" s="58"/>
      <c r="PGX115" s="58"/>
      <c r="PGY115" s="58"/>
      <c r="PGZ115" s="58"/>
      <c r="PHA115" s="58"/>
      <c r="PHB115" s="58"/>
      <c r="PHC115" s="58"/>
      <c r="PHD115" s="58"/>
      <c r="PHE115" s="58"/>
      <c r="PHF115" s="58"/>
      <c r="PHG115" s="58"/>
      <c r="PHH115" s="58"/>
      <c r="PHI115" s="58"/>
      <c r="PHJ115" s="58"/>
      <c r="PHK115" s="58"/>
      <c r="PHL115" s="58"/>
      <c r="PHM115" s="58"/>
      <c r="PHN115" s="58"/>
      <c r="PHO115" s="58"/>
      <c r="PHP115" s="58"/>
      <c r="PHQ115" s="58"/>
      <c r="PHR115" s="58"/>
      <c r="PHS115" s="58"/>
      <c r="PHT115" s="58"/>
      <c r="PHU115" s="58"/>
      <c r="PHV115" s="58"/>
      <c r="PHW115" s="58"/>
      <c r="PHX115" s="58"/>
      <c r="PHY115" s="58"/>
      <c r="PHZ115" s="58"/>
      <c r="PIA115" s="58"/>
      <c r="PIB115" s="58"/>
      <c r="PIC115" s="58"/>
      <c r="PID115" s="58"/>
      <c r="PIE115" s="58"/>
      <c r="PIF115" s="58"/>
      <c r="PIG115" s="58"/>
      <c r="PIH115" s="58"/>
      <c r="PII115" s="58"/>
      <c r="PIJ115" s="58"/>
      <c r="PIK115" s="58"/>
      <c r="PIL115" s="58"/>
      <c r="PIM115" s="58"/>
      <c r="PIN115" s="58"/>
      <c r="PIO115" s="58"/>
      <c r="PIP115" s="58"/>
      <c r="PIQ115" s="58"/>
      <c r="PIR115" s="58"/>
      <c r="PIS115" s="58"/>
      <c r="PIT115" s="58"/>
      <c r="PIU115" s="58"/>
      <c r="PIV115" s="58"/>
      <c r="PIW115" s="58"/>
      <c r="PIX115" s="58"/>
      <c r="PIY115" s="58"/>
      <c r="PIZ115" s="58"/>
      <c r="PJA115" s="58"/>
      <c r="PJB115" s="58"/>
      <c r="PJC115" s="58"/>
      <c r="PJD115" s="58"/>
      <c r="PJE115" s="58"/>
      <c r="PJF115" s="58"/>
      <c r="PJG115" s="58"/>
      <c r="PJH115" s="58"/>
      <c r="PJI115" s="58"/>
      <c r="PJJ115" s="58"/>
      <c r="PJK115" s="58"/>
      <c r="PJL115" s="58"/>
      <c r="PJM115" s="58"/>
      <c r="PJN115" s="58"/>
      <c r="PJO115" s="58"/>
      <c r="PJP115" s="58"/>
      <c r="PJQ115" s="58"/>
      <c r="PJR115" s="58"/>
      <c r="PJS115" s="58"/>
      <c r="PJT115" s="58"/>
      <c r="PJU115" s="58"/>
      <c r="PJV115" s="58"/>
      <c r="PJW115" s="58"/>
      <c r="PJX115" s="58"/>
      <c r="PJY115" s="58"/>
      <c r="PJZ115" s="58"/>
      <c r="PKA115" s="58"/>
      <c r="PKB115" s="58"/>
      <c r="PKC115" s="58"/>
      <c r="PKD115" s="58"/>
      <c r="PKE115" s="58"/>
      <c r="PKF115" s="58"/>
      <c r="PKG115" s="58"/>
      <c r="PKH115" s="58"/>
      <c r="PKI115" s="58"/>
      <c r="PKJ115" s="58"/>
      <c r="PKK115" s="58"/>
      <c r="PKL115" s="58"/>
      <c r="PKM115" s="58"/>
      <c r="PKN115" s="58"/>
      <c r="PKO115" s="58"/>
      <c r="PKP115" s="58"/>
      <c r="PKQ115" s="58"/>
      <c r="PKR115" s="58"/>
      <c r="PKS115" s="58"/>
      <c r="PKT115" s="58"/>
      <c r="PKU115" s="58"/>
      <c r="PKV115" s="58"/>
      <c r="PKW115" s="58"/>
      <c r="PKX115" s="58"/>
      <c r="PKY115" s="58"/>
      <c r="PKZ115" s="58"/>
      <c r="PLA115" s="58"/>
      <c r="PLB115" s="58"/>
      <c r="PLC115" s="58"/>
      <c r="PLD115" s="58"/>
      <c r="PLE115" s="58"/>
      <c r="PLF115" s="58"/>
      <c r="PLG115" s="58"/>
      <c r="PLH115" s="58"/>
      <c r="PLI115" s="58"/>
      <c r="PLJ115" s="58"/>
      <c r="PLK115" s="58"/>
      <c r="PLL115" s="58"/>
      <c r="PLM115" s="58"/>
      <c r="PLN115" s="58"/>
      <c r="PLO115" s="58"/>
      <c r="PLP115" s="58"/>
      <c r="PLQ115" s="58"/>
      <c r="PLR115" s="58"/>
      <c r="PLS115" s="58"/>
      <c r="PLT115" s="58"/>
      <c r="PLU115" s="58"/>
      <c r="PLV115" s="58"/>
      <c r="PLW115" s="58"/>
      <c r="PLX115" s="58"/>
      <c r="PLY115" s="58"/>
      <c r="PLZ115" s="58"/>
      <c r="PMA115" s="58"/>
      <c r="PMB115" s="58"/>
      <c r="PMC115" s="58"/>
      <c r="PMD115" s="58"/>
      <c r="PME115" s="58"/>
      <c r="PMF115" s="58"/>
      <c r="PMG115" s="58"/>
      <c r="PMH115" s="58"/>
      <c r="PMI115" s="58"/>
      <c r="PMJ115" s="58"/>
      <c r="PMK115" s="58"/>
      <c r="PML115" s="58"/>
      <c r="PMM115" s="58"/>
      <c r="PMN115" s="58"/>
      <c r="PMO115" s="58"/>
      <c r="PMP115" s="58"/>
      <c r="PMQ115" s="58"/>
      <c r="PMR115" s="58"/>
      <c r="PMS115" s="58"/>
      <c r="PMT115" s="58"/>
      <c r="PMU115" s="58"/>
      <c r="PMV115" s="58"/>
      <c r="PMW115" s="58"/>
      <c r="PMX115" s="58"/>
      <c r="PMY115" s="58"/>
      <c r="PMZ115" s="58"/>
      <c r="PNA115" s="58"/>
      <c r="PNB115" s="58"/>
      <c r="PNC115" s="58"/>
      <c r="PND115" s="58"/>
      <c r="PNE115" s="58"/>
      <c r="PNF115" s="58"/>
      <c r="PNG115" s="58"/>
      <c r="PNH115" s="58"/>
      <c r="PNI115" s="58"/>
      <c r="PNJ115" s="58"/>
      <c r="PNK115" s="58"/>
      <c r="PNL115" s="58"/>
      <c r="PNM115" s="58"/>
      <c r="PNN115" s="58"/>
      <c r="PNO115" s="58"/>
      <c r="PNP115" s="58"/>
      <c r="PNQ115" s="58"/>
      <c r="PNR115" s="58"/>
      <c r="PNS115" s="58"/>
      <c r="PNT115" s="58"/>
      <c r="PNU115" s="58"/>
      <c r="PNV115" s="58"/>
      <c r="PNW115" s="58"/>
      <c r="PNX115" s="58"/>
      <c r="PNY115" s="58"/>
      <c r="PNZ115" s="58"/>
      <c r="POA115" s="58"/>
      <c r="POB115" s="58"/>
      <c r="POC115" s="58"/>
      <c r="POD115" s="58"/>
      <c r="POE115" s="58"/>
      <c r="POF115" s="58"/>
      <c r="POG115" s="58"/>
      <c r="POH115" s="58"/>
      <c r="POI115" s="58"/>
      <c r="POJ115" s="58"/>
      <c r="POK115" s="58"/>
      <c r="POL115" s="58"/>
      <c r="POM115" s="58"/>
      <c r="PON115" s="58"/>
      <c r="POO115" s="58"/>
      <c r="POP115" s="58"/>
      <c r="POQ115" s="58"/>
      <c r="POR115" s="58"/>
      <c r="POS115" s="58"/>
      <c r="POT115" s="58"/>
      <c r="POU115" s="58"/>
      <c r="POV115" s="58"/>
      <c r="POW115" s="58"/>
      <c r="POX115" s="58"/>
      <c r="POY115" s="58"/>
      <c r="POZ115" s="58"/>
      <c r="PPA115" s="58"/>
      <c r="PPB115" s="58"/>
      <c r="PPC115" s="58"/>
      <c r="PPD115" s="58"/>
      <c r="PPE115" s="58"/>
      <c r="PPF115" s="58"/>
      <c r="PPG115" s="58"/>
      <c r="PPH115" s="58"/>
      <c r="PPI115" s="58"/>
      <c r="PPJ115" s="58"/>
      <c r="PPK115" s="58"/>
      <c r="PPL115" s="58"/>
      <c r="PPM115" s="58"/>
      <c r="PPN115" s="58"/>
      <c r="PPO115" s="58"/>
      <c r="PPP115" s="58"/>
      <c r="PPQ115" s="58"/>
      <c r="PPR115" s="58"/>
      <c r="PPS115" s="58"/>
      <c r="PPT115" s="58"/>
      <c r="PPU115" s="58"/>
      <c r="PPV115" s="58"/>
      <c r="PPW115" s="58"/>
      <c r="PPX115" s="58"/>
      <c r="PPY115" s="58"/>
      <c r="PPZ115" s="58"/>
      <c r="PQA115" s="58"/>
      <c r="PQB115" s="58"/>
      <c r="PQC115" s="58"/>
      <c r="PQD115" s="58"/>
      <c r="PQE115" s="58"/>
      <c r="PQF115" s="58"/>
      <c r="PQG115" s="58"/>
      <c r="PQH115" s="58"/>
      <c r="PQI115" s="58"/>
      <c r="PQJ115" s="58"/>
      <c r="PQK115" s="58"/>
      <c r="PQL115" s="58"/>
      <c r="PQM115" s="58"/>
      <c r="PQN115" s="58"/>
      <c r="PQO115" s="58"/>
      <c r="PQP115" s="58"/>
      <c r="PQQ115" s="58"/>
      <c r="PQR115" s="58"/>
      <c r="PQS115" s="58"/>
      <c r="PQT115" s="58"/>
      <c r="PQU115" s="58"/>
      <c r="PQV115" s="58"/>
      <c r="PQW115" s="58"/>
      <c r="PQX115" s="58"/>
      <c r="PQY115" s="58"/>
      <c r="PQZ115" s="58"/>
      <c r="PRA115" s="58"/>
      <c r="PRB115" s="58"/>
      <c r="PRC115" s="58"/>
      <c r="PRD115" s="58"/>
      <c r="PRE115" s="58"/>
      <c r="PRF115" s="58"/>
      <c r="PRG115" s="58"/>
      <c r="PRH115" s="58"/>
      <c r="PRI115" s="58"/>
      <c r="PRJ115" s="58"/>
      <c r="PRK115" s="58"/>
      <c r="PRL115" s="58"/>
      <c r="PRM115" s="58"/>
      <c r="PRN115" s="58"/>
      <c r="PRO115" s="58"/>
      <c r="PRP115" s="58"/>
      <c r="PRQ115" s="58"/>
      <c r="PRR115" s="58"/>
      <c r="PRS115" s="58"/>
      <c r="PRT115" s="58"/>
      <c r="PRU115" s="58"/>
      <c r="PRV115" s="58"/>
      <c r="PRW115" s="58"/>
      <c r="PRX115" s="58"/>
      <c r="PRY115" s="58"/>
      <c r="PRZ115" s="58"/>
      <c r="PSA115" s="58"/>
      <c r="PSB115" s="58"/>
      <c r="PSC115" s="58"/>
      <c r="PSD115" s="58"/>
      <c r="PSE115" s="58"/>
      <c r="PSF115" s="58"/>
      <c r="PSG115" s="58"/>
      <c r="PSH115" s="58"/>
      <c r="PSI115" s="58"/>
      <c r="PSJ115" s="58"/>
      <c r="PSK115" s="58"/>
      <c r="PSL115" s="58"/>
      <c r="PSM115" s="58"/>
      <c r="PSN115" s="58"/>
      <c r="PSO115" s="58"/>
      <c r="PSP115" s="58"/>
      <c r="PSQ115" s="58"/>
      <c r="PSR115" s="58"/>
      <c r="PSS115" s="58"/>
      <c r="PST115" s="58"/>
      <c r="PSU115" s="58"/>
      <c r="PSV115" s="58"/>
      <c r="PSW115" s="58"/>
      <c r="PSX115" s="58"/>
      <c r="PSY115" s="58"/>
      <c r="PSZ115" s="58"/>
      <c r="PTA115" s="58"/>
      <c r="PTB115" s="58"/>
      <c r="PTC115" s="58"/>
      <c r="PTD115" s="58"/>
      <c r="PTE115" s="58"/>
      <c r="PTF115" s="58"/>
      <c r="PTG115" s="58"/>
      <c r="PTH115" s="58"/>
      <c r="PTI115" s="58"/>
      <c r="PTJ115" s="58"/>
      <c r="PTK115" s="58"/>
      <c r="PTL115" s="58"/>
      <c r="PTM115" s="58"/>
      <c r="PTN115" s="58"/>
      <c r="PTO115" s="58"/>
      <c r="PTP115" s="58"/>
      <c r="PTQ115" s="58"/>
      <c r="PTR115" s="58"/>
      <c r="PTS115" s="58"/>
      <c r="PTT115" s="58"/>
      <c r="PTU115" s="58"/>
      <c r="PTV115" s="58"/>
      <c r="PTW115" s="58"/>
      <c r="PTX115" s="58"/>
      <c r="PTY115" s="58"/>
      <c r="PTZ115" s="58"/>
      <c r="PUA115" s="58"/>
      <c r="PUB115" s="58"/>
      <c r="PUC115" s="58"/>
      <c r="PUD115" s="58"/>
      <c r="PUE115" s="58"/>
      <c r="PUF115" s="58"/>
      <c r="PUG115" s="58"/>
      <c r="PUH115" s="58"/>
      <c r="PUI115" s="58"/>
      <c r="PUJ115" s="58"/>
      <c r="PUK115" s="58"/>
      <c r="PUL115" s="58"/>
      <c r="PUM115" s="58"/>
      <c r="PUN115" s="58"/>
      <c r="PUO115" s="58"/>
      <c r="PUP115" s="58"/>
      <c r="PUQ115" s="58"/>
      <c r="PUR115" s="58"/>
      <c r="PUS115" s="58"/>
      <c r="PUT115" s="58"/>
      <c r="PUU115" s="58"/>
      <c r="PUV115" s="58"/>
      <c r="PUW115" s="58"/>
      <c r="PUX115" s="58"/>
      <c r="PUY115" s="58"/>
      <c r="PUZ115" s="58"/>
      <c r="PVA115" s="58"/>
      <c r="PVB115" s="58"/>
      <c r="PVC115" s="58"/>
      <c r="PVD115" s="58"/>
      <c r="PVE115" s="58"/>
      <c r="PVF115" s="58"/>
      <c r="PVG115" s="58"/>
      <c r="PVH115" s="58"/>
      <c r="PVI115" s="58"/>
      <c r="PVJ115" s="58"/>
      <c r="PVK115" s="58"/>
      <c r="PVL115" s="58"/>
      <c r="PVM115" s="58"/>
      <c r="PVN115" s="58"/>
      <c r="PVO115" s="58"/>
      <c r="PVP115" s="58"/>
      <c r="PVQ115" s="58"/>
      <c r="PVR115" s="58"/>
      <c r="PVS115" s="58"/>
      <c r="PVT115" s="58"/>
      <c r="PVU115" s="58"/>
      <c r="PVV115" s="58"/>
      <c r="PVW115" s="58"/>
      <c r="PVX115" s="58"/>
      <c r="PVY115" s="58"/>
      <c r="PVZ115" s="58"/>
      <c r="PWA115" s="58"/>
      <c r="PWB115" s="58"/>
      <c r="PWC115" s="58"/>
      <c r="PWD115" s="58"/>
      <c r="PWE115" s="58"/>
      <c r="PWF115" s="58"/>
      <c r="PWG115" s="58"/>
      <c r="PWH115" s="58"/>
      <c r="PWI115" s="58"/>
      <c r="PWJ115" s="58"/>
      <c r="PWK115" s="58"/>
      <c r="PWL115" s="58"/>
      <c r="PWM115" s="58"/>
      <c r="PWN115" s="58"/>
      <c r="PWO115" s="58"/>
      <c r="PWP115" s="58"/>
      <c r="PWQ115" s="58"/>
      <c r="PWR115" s="58"/>
      <c r="PWS115" s="58"/>
      <c r="PWT115" s="58"/>
      <c r="PWU115" s="58"/>
      <c r="PWV115" s="58"/>
      <c r="PWW115" s="58"/>
      <c r="PWX115" s="58"/>
      <c r="PWY115" s="58"/>
      <c r="PWZ115" s="58"/>
      <c r="PXA115" s="58"/>
      <c r="PXB115" s="58"/>
      <c r="PXC115" s="58"/>
      <c r="PXD115" s="58"/>
      <c r="PXE115" s="58"/>
      <c r="PXF115" s="58"/>
      <c r="PXG115" s="58"/>
      <c r="PXH115" s="58"/>
      <c r="PXI115" s="58"/>
      <c r="PXJ115" s="58"/>
      <c r="PXK115" s="58"/>
      <c r="PXL115" s="58"/>
      <c r="PXM115" s="58"/>
      <c r="PXN115" s="58"/>
      <c r="PXO115" s="58"/>
      <c r="PXP115" s="58"/>
      <c r="PXQ115" s="58"/>
      <c r="PXR115" s="58"/>
      <c r="PXS115" s="58"/>
      <c r="PXT115" s="58"/>
      <c r="PXU115" s="58"/>
      <c r="PXV115" s="58"/>
      <c r="PXW115" s="58"/>
      <c r="PXX115" s="58"/>
      <c r="PXY115" s="58"/>
      <c r="PXZ115" s="58"/>
      <c r="PYA115" s="58"/>
      <c r="PYB115" s="58"/>
      <c r="PYC115" s="58"/>
      <c r="PYD115" s="58"/>
      <c r="PYE115" s="58"/>
      <c r="PYF115" s="58"/>
      <c r="PYG115" s="58"/>
      <c r="PYH115" s="58"/>
      <c r="PYI115" s="58"/>
      <c r="PYJ115" s="58"/>
      <c r="PYK115" s="58"/>
      <c r="PYL115" s="58"/>
      <c r="PYM115" s="58"/>
      <c r="PYN115" s="58"/>
      <c r="PYO115" s="58"/>
      <c r="PYP115" s="58"/>
      <c r="PYQ115" s="58"/>
      <c r="PYR115" s="58"/>
      <c r="PYS115" s="58"/>
      <c r="PYT115" s="58"/>
      <c r="PYU115" s="58"/>
      <c r="PYV115" s="58"/>
      <c r="PYW115" s="58"/>
      <c r="PYX115" s="58"/>
      <c r="PYY115" s="58"/>
      <c r="PYZ115" s="58"/>
      <c r="PZA115" s="58"/>
      <c r="PZB115" s="58"/>
      <c r="PZC115" s="58"/>
      <c r="PZD115" s="58"/>
      <c r="PZE115" s="58"/>
      <c r="PZF115" s="58"/>
      <c r="PZG115" s="58"/>
      <c r="PZH115" s="58"/>
      <c r="PZI115" s="58"/>
      <c r="PZJ115" s="58"/>
      <c r="PZK115" s="58"/>
      <c r="PZL115" s="58"/>
      <c r="PZM115" s="58"/>
      <c r="PZN115" s="58"/>
      <c r="PZO115" s="58"/>
      <c r="PZP115" s="58"/>
      <c r="PZQ115" s="58"/>
      <c r="PZR115" s="58"/>
      <c r="PZS115" s="58"/>
      <c r="PZT115" s="58"/>
      <c r="PZU115" s="58"/>
      <c r="PZV115" s="58"/>
      <c r="PZW115" s="58"/>
      <c r="PZX115" s="58"/>
      <c r="PZY115" s="58"/>
      <c r="PZZ115" s="58"/>
      <c r="QAA115" s="58"/>
      <c r="QAB115" s="58"/>
      <c r="QAC115" s="58"/>
      <c r="QAD115" s="58"/>
      <c r="QAE115" s="58"/>
      <c r="QAF115" s="58"/>
      <c r="QAG115" s="58"/>
      <c r="QAH115" s="58"/>
      <c r="QAI115" s="58"/>
      <c r="QAJ115" s="58"/>
      <c r="QAK115" s="58"/>
      <c r="QAL115" s="58"/>
      <c r="QAM115" s="58"/>
      <c r="QAN115" s="58"/>
      <c r="QAO115" s="58"/>
      <c r="QAP115" s="58"/>
      <c r="QAQ115" s="58"/>
      <c r="QAR115" s="58"/>
      <c r="QAS115" s="58"/>
      <c r="QAT115" s="58"/>
      <c r="QAU115" s="58"/>
      <c r="QAV115" s="58"/>
      <c r="QAW115" s="58"/>
      <c r="QAX115" s="58"/>
      <c r="QAY115" s="58"/>
      <c r="QAZ115" s="58"/>
      <c r="QBA115" s="58"/>
      <c r="QBB115" s="58"/>
      <c r="QBC115" s="58"/>
      <c r="QBD115" s="58"/>
      <c r="QBE115" s="58"/>
      <c r="QBF115" s="58"/>
      <c r="QBG115" s="58"/>
      <c r="QBH115" s="58"/>
      <c r="QBI115" s="58"/>
      <c r="QBJ115" s="58"/>
      <c r="QBK115" s="58"/>
      <c r="QBL115" s="58"/>
      <c r="QBM115" s="58"/>
      <c r="QBN115" s="58"/>
      <c r="QBO115" s="58"/>
      <c r="QBP115" s="58"/>
      <c r="QBQ115" s="58"/>
      <c r="QBR115" s="58"/>
      <c r="QBS115" s="58"/>
      <c r="QBT115" s="58"/>
      <c r="QBU115" s="58"/>
      <c r="QBV115" s="58"/>
      <c r="QBW115" s="58"/>
      <c r="QBX115" s="58"/>
      <c r="QBY115" s="58"/>
      <c r="QBZ115" s="58"/>
      <c r="QCA115" s="58"/>
      <c r="QCB115" s="58"/>
      <c r="QCC115" s="58"/>
      <c r="QCD115" s="58"/>
      <c r="QCE115" s="58"/>
      <c r="QCF115" s="58"/>
      <c r="QCG115" s="58"/>
      <c r="QCH115" s="58"/>
      <c r="QCI115" s="58"/>
      <c r="QCJ115" s="58"/>
      <c r="QCK115" s="58"/>
      <c r="QCL115" s="58"/>
      <c r="QCM115" s="58"/>
      <c r="QCN115" s="58"/>
      <c r="QCO115" s="58"/>
      <c r="QCP115" s="58"/>
      <c r="QCQ115" s="58"/>
      <c r="QCR115" s="58"/>
      <c r="QCS115" s="58"/>
      <c r="QCT115" s="58"/>
      <c r="QCU115" s="58"/>
      <c r="QCV115" s="58"/>
      <c r="QCW115" s="58"/>
      <c r="QCX115" s="58"/>
      <c r="QCY115" s="58"/>
      <c r="QCZ115" s="58"/>
      <c r="QDA115" s="58"/>
      <c r="QDB115" s="58"/>
      <c r="QDC115" s="58"/>
      <c r="QDD115" s="58"/>
      <c r="QDE115" s="58"/>
      <c r="QDF115" s="58"/>
      <c r="QDG115" s="58"/>
      <c r="QDH115" s="58"/>
      <c r="QDI115" s="58"/>
      <c r="QDJ115" s="58"/>
      <c r="QDK115" s="58"/>
      <c r="QDL115" s="58"/>
      <c r="QDM115" s="58"/>
      <c r="QDN115" s="58"/>
      <c r="QDO115" s="58"/>
      <c r="QDP115" s="58"/>
      <c r="QDQ115" s="58"/>
      <c r="QDR115" s="58"/>
      <c r="QDS115" s="58"/>
      <c r="QDT115" s="58"/>
      <c r="QDU115" s="58"/>
      <c r="QDV115" s="58"/>
      <c r="QDW115" s="58"/>
      <c r="QDX115" s="58"/>
      <c r="QDY115" s="58"/>
      <c r="QDZ115" s="58"/>
      <c r="QEA115" s="58"/>
      <c r="QEB115" s="58"/>
      <c r="QEC115" s="58"/>
      <c r="QED115" s="58"/>
      <c r="QEE115" s="58"/>
      <c r="QEF115" s="58"/>
      <c r="QEG115" s="58"/>
      <c r="QEH115" s="58"/>
      <c r="QEI115" s="58"/>
      <c r="QEJ115" s="58"/>
      <c r="QEK115" s="58"/>
      <c r="QEL115" s="58"/>
      <c r="QEM115" s="58"/>
      <c r="QEN115" s="58"/>
      <c r="QEO115" s="58"/>
      <c r="QEP115" s="58"/>
      <c r="QEQ115" s="58"/>
      <c r="QER115" s="58"/>
      <c r="QES115" s="58"/>
      <c r="QET115" s="58"/>
      <c r="QEU115" s="58"/>
      <c r="QEV115" s="58"/>
      <c r="QEW115" s="58"/>
      <c r="QEX115" s="58"/>
      <c r="QEY115" s="58"/>
      <c r="QEZ115" s="58"/>
      <c r="QFA115" s="58"/>
      <c r="QFB115" s="58"/>
      <c r="QFC115" s="58"/>
      <c r="QFD115" s="58"/>
      <c r="QFE115" s="58"/>
      <c r="QFF115" s="58"/>
      <c r="QFG115" s="58"/>
      <c r="QFH115" s="58"/>
      <c r="QFI115" s="58"/>
      <c r="QFJ115" s="58"/>
      <c r="QFK115" s="58"/>
      <c r="QFL115" s="58"/>
      <c r="QFM115" s="58"/>
      <c r="QFN115" s="58"/>
      <c r="QFO115" s="58"/>
      <c r="QFP115" s="58"/>
      <c r="QFQ115" s="58"/>
      <c r="QFR115" s="58"/>
      <c r="QFS115" s="58"/>
      <c r="QFT115" s="58"/>
      <c r="QFU115" s="58"/>
      <c r="QFV115" s="58"/>
      <c r="QFW115" s="58"/>
      <c r="QFX115" s="58"/>
      <c r="QFY115" s="58"/>
      <c r="QFZ115" s="58"/>
      <c r="QGA115" s="58"/>
      <c r="QGB115" s="58"/>
      <c r="QGC115" s="58"/>
      <c r="QGD115" s="58"/>
      <c r="QGE115" s="58"/>
      <c r="QGF115" s="58"/>
      <c r="QGG115" s="58"/>
      <c r="QGH115" s="58"/>
      <c r="QGI115" s="58"/>
      <c r="QGJ115" s="58"/>
      <c r="QGK115" s="58"/>
      <c r="QGL115" s="58"/>
      <c r="QGM115" s="58"/>
      <c r="QGN115" s="58"/>
      <c r="QGO115" s="58"/>
      <c r="QGP115" s="58"/>
      <c r="QGQ115" s="58"/>
      <c r="QGR115" s="58"/>
      <c r="QGS115" s="58"/>
      <c r="QGT115" s="58"/>
      <c r="QGU115" s="58"/>
      <c r="QGV115" s="58"/>
      <c r="QGW115" s="58"/>
      <c r="QGX115" s="58"/>
      <c r="QGY115" s="58"/>
      <c r="QGZ115" s="58"/>
      <c r="QHA115" s="58"/>
      <c r="QHB115" s="58"/>
      <c r="QHC115" s="58"/>
      <c r="QHD115" s="58"/>
      <c r="QHE115" s="58"/>
      <c r="QHF115" s="58"/>
      <c r="QHG115" s="58"/>
      <c r="QHH115" s="58"/>
      <c r="QHI115" s="58"/>
      <c r="QHJ115" s="58"/>
      <c r="QHK115" s="58"/>
      <c r="QHL115" s="58"/>
      <c r="QHM115" s="58"/>
      <c r="QHN115" s="58"/>
      <c r="QHO115" s="58"/>
      <c r="QHP115" s="58"/>
      <c r="QHQ115" s="58"/>
      <c r="QHR115" s="58"/>
      <c r="QHS115" s="58"/>
      <c r="QHT115" s="58"/>
      <c r="QHU115" s="58"/>
      <c r="QHV115" s="58"/>
      <c r="QHW115" s="58"/>
      <c r="QHX115" s="58"/>
      <c r="QHY115" s="58"/>
      <c r="QHZ115" s="58"/>
      <c r="QIA115" s="58"/>
      <c r="QIB115" s="58"/>
      <c r="QIC115" s="58"/>
      <c r="QID115" s="58"/>
      <c r="QIE115" s="58"/>
      <c r="QIF115" s="58"/>
      <c r="QIG115" s="58"/>
      <c r="QIH115" s="58"/>
      <c r="QII115" s="58"/>
      <c r="QIJ115" s="58"/>
      <c r="QIK115" s="58"/>
      <c r="QIL115" s="58"/>
      <c r="QIM115" s="58"/>
      <c r="QIN115" s="58"/>
      <c r="QIO115" s="58"/>
      <c r="QIP115" s="58"/>
      <c r="QIQ115" s="58"/>
      <c r="QIR115" s="58"/>
      <c r="QIS115" s="58"/>
      <c r="QIT115" s="58"/>
      <c r="QIU115" s="58"/>
      <c r="QIV115" s="58"/>
      <c r="QIW115" s="58"/>
      <c r="QIX115" s="58"/>
      <c r="QIY115" s="58"/>
      <c r="QIZ115" s="58"/>
      <c r="QJA115" s="58"/>
      <c r="QJB115" s="58"/>
      <c r="QJC115" s="58"/>
      <c r="QJD115" s="58"/>
      <c r="QJE115" s="58"/>
      <c r="QJF115" s="58"/>
      <c r="QJG115" s="58"/>
      <c r="QJH115" s="58"/>
      <c r="QJI115" s="58"/>
      <c r="QJJ115" s="58"/>
      <c r="QJK115" s="58"/>
      <c r="QJL115" s="58"/>
      <c r="QJM115" s="58"/>
      <c r="QJN115" s="58"/>
      <c r="QJO115" s="58"/>
      <c r="QJP115" s="58"/>
      <c r="QJQ115" s="58"/>
      <c r="QJR115" s="58"/>
      <c r="QJS115" s="58"/>
      <c r="QJT115" s="58"/>
      <c r="QJU115" s="58"/>
      <c r="QJV115" s="58"/>
      <c r="QJW115" s="58"/>
      <c r="QJX115" s="58"/>
      <c r="QJY115" s="58"/>
      <c r="QJZ115" s="58"/>
      <c r="QKA115" s="58"/>
      <c r="QKB115" s="58"/>
      <c r="QKC115" s="58"/>
      <c r="QKD115" s="58"/>
      <c r="QKE115" s="58"/>
      <c r="QKF115" s="58"/>
      <c r="QKG115" s="58"/>
      <c r="QKH115" s="58"/>
      <c r="QKI115" s="58"/>
      <c r="QKJ115" s="58"/>
      <c r="QKK115" s="58"/>
      <c r="QKL115" s="58"/>
      <c r="QKM115" s="58"/>
      <c r="QKN115" s="58"/>
      <c r="QKO115" s="58"/>
      <c r="QKP115" s="58"/>
      <c r="QKQ115" s="58"/>
      <c r="QKR115" s="58"/>
      <c r="QKS115" s="58"/>
      <c r="QKT115" s="58"/>
      <c r="QKU115" s="58"/>
      <c r="QKV115" s="58"/>
      <c r="QKW115" s="58"/>
      <c r="QKX115" s="58"/>
      <c r="QKY115" s="58"/>
      <c r="QKZ115" s="58"/>
      <c r="QLA115" s="58"/>
      <c r="QLB115" s="58"/>
      <c r="QLC115" s="58"/>
      <c r="QLD115" s="58"/>
      <c r="QLE115" s="58"/>
      <c r="QLF115" s="58"/>
      <c r="QLG115" s="58"/>
      <c r="QLH115" s="58"/>
      <c r="QLI115" s="58"/>
      <c r="QLJ115" s="58"/>
      <c r="QLK115" s="58"/>
      <c r="QLL115" s="58"/>
      <c r="QLM115" s="58"/>
      <c r="QLN115" s="58"/>
      <c r="QLO115" s="58"/>
      <c r="QLP115" s="58"/>
      <c r="QLQ115" s="58"/>
      <c r="QLR115" s="58"/>
      <c r="QLS115" s="58"/>
      <c r="QLT115" s="58"/>
      <c r="QLU115" s="58"/>
      <c r="QLV115" s="58"/>
      <c r="QLW115" s="58"/>
      <c r="QLX115" s="58"/>
      <c r="QLY115" s="58"/>
      <c r="QLZ115" s="58"/>
      <c r="QMA115" s="58"/>
      <c r="QMB115" s="58"/>
      <c r="QMC115" s="58"/>
      <c r="QMD115" s="58"/>
      <c r="QME115" s="58"/>
      <c r="QMF115" s="58"/>
      <c r="QMG115" s="58"/>
      <c r="QMH115" s="58"/>
      <c r="QMI115" s="58"/>
      <c r="QMJ115" s="58"/>
      <c r="QMK115" s="58"/>
      <c r="QML115" s="58"/>
      <c r="QMM115" s="58"/>
      <c r="QMN115" s="58"/>
      <c r="QMO115" s="58"/>
      <c r="QMP115" s="58"/>
      <c r="QMQ115" s="58"/>
      <c r="QMR115" s="58"/>
      <c r="QMS115" s="58"/>
      <c r="QMT115" s="58"/>
      <c r="QMU115" s="58"/>
      <c r="QMV115" s="58"/>
      <c r="QMW115" s="58"/>
      <c r="QMX115" s="58"/>
      <c r="QMY115" s="58"/>
      <c r="QMZ115" s="58"/>
      <c r="QNA115" s="58"/>
      <c r="QNB115" s="58"/>
      <c r="QNC115" s="58"/>
      <c r="QND115" s="58"/>
      <c r="QNE115" s="58"/>
      <c r="QNF115" s="58"/>
      <c r="QNG115" s="58"/>
      <c r="QNH115" s="58"/>
      <c r="QNI115" s="58"/>
      <c r="QNJ115" s="58"/>
      <c r="QNK115" s="58"/>
      <c r="QNL115" s="58"/>
      <c r="QNM115" s="58"/>
      <c r="QNN115" s="58"/>
      <c r="QNO115" s="58"/>
      <c r="QNP115" s="58"/>
      <c r="QNQ115" s="58"/>
      <c r="QNR115" s="58"/>
      <c r="QNS115" s="58"/>
      <c r="QNT115" s="58"/>
      <c r="QNU115" s="58"/>
      <c r="QNV115" s="58"/>
      <c r="QNW115" s="58"/>
      <c r="QNX115" s="58"/>
      <c r="QNY115" s="58"/>
      <c r="QNZ115" s="58"/>
      <c r="QOA115" s="58"/>
      <c r="QOB115" s="58"/>
      <c r="QOC115" s="58"/>
      <c r="QOD115" s="58"/>
      <c r="QOE115" s="58"/>
      <c r="QOF115" s="58"/>
      <c r="QOG115" s="58"/>
      <c r="QOH115" s="58"/>
      <c r="QOI115" s="58"/>
      <c r="QOJ115" s="58"/>
      <c r="QOK115" s="58"/>
      <c r="QOL115" s="58"/>
      <c r="QOM115" s="58"/>
      <c r="QON115" s="58"/>
      <c r="QOO115" s="58"/>
      <c r="QOP115" s="58"/>
      <c r="QOQ115" s="58"/>
      <c r="QOR115" s="58"/>
      <c r="QOS115" s="58"/>
      <c r="QOT115" s="58"/>
      <c r="QOU115" s="58"/>
      <c r="QOV115" s="58"/>
      <c r="QOW115" s="58"/>
      <c r="QOX115" s="58"/>
      <c r="QOY115" s="58"/>
      <c r="QOZ115" s="58"/>
      <c r="QPA115" s="58"/>
      <c r="QPB115" s="58"/>
      <c r="QPC115" s="58"/>
      <c r="QPD115" s="58"/>
      <c r="QPE115" s="58"/>
      <c r="QPF115" s="58"/>
      <c r="QPG115" s="58"/>
      <c r="QPH115" s="58"/>
      <c r="QPI115" s="58"/>
      <c r="QPJ115" s="58"/>
      <c r="QPK115" s="58"/>
      <c r="QPL115" s="58"/>
      <c r="QPM115" s="58"/>
      <c r="QPN115" s="58"/>
      <c r="QPO115" s="58"/>
      <c r="QPP115" s="58"/>
      <c r="QPQ115" s="58"/>
      <c r="QPR115" s="58"/>
      <c r="QPS115" s="58"/>
      <c r="QPT115" s="58"/>
      <c r="QPU115" s="58"/>
      <c r="QPV115" s="58"/>
      <c r="QPW115" s="58"/>
      <c r="QPX115" s="58"/>
      <c r="QPY115" s="58"/>
      <c r="QPZ115" s="58"/>
      <c r="QQA115" s="58"/>
      <c r="QQB115" s="58"/>
      <c r="QQC115" s="58"/>
      <c r="QQD115" s="58"/>
      <c r="QQE115" s="58"/>
      <c r="QQF115" s="58"/>
      <c r="QQG115" s="58"/>
      <c r="QQH115" s="58"/>
      <c r="QQI115" s="58"/>
      <c r="QQJ115" s="58"/>
      <c r="QQK115" s="58"/>
      <c r="QQL115" s="58"/>
      <c r="QQM115" s="58"/>
      <c r="QQN115" s="58"/>
      <c r="QQO115" s="58"/>
      <c r="QQP115" s="58"/>
      <c r="QQQ115" s="58"/>
      <c r="QQR115" s="58"/>
      <c r="QQS115" s="58"/>
      <c r="QQT115" s="58"/>
      <c r="QQU115" s="58"/>
      <c r="QQV115" s="58"/>
      <c r="QQW115" s="58"/>
      <c r="QQX115" s="58"/>
      <c r="QQY115" s="58"/>
      <c r="QQZ115" s="58"/>
      <c r="QRA115" s="58"/>
      <c r="QRB115" s="58"/>
      <c r="QRC115" s="58"/>
      <c r="QRD115" s="58"/>
      <c r="QRE115" s="58"/>
      <c r="QRF115" s="58"/>
      <c r="QRG115" s="58"/>
      <c r="QRH115" s="58"/>
      <c r="QRI115" s="58"/>
      <c r="QRJ115" s="58"/>
      <c r="QRK115" s="58"/>
      <c r="QRL115" s="58"/>
      <c r="QRM115" s="58"/>
      <c r="QRN115" s="58"/>
      <c r="QRO115" s="58"/>
      <c r="QRP115" s="58"/>
      <c r="QRQ115" s="58"/>
      <c r="QRR115" s="58"/>
      <c r="QRS115" s="58"/>
      <c r="QRT115" s="58"/>
      <c r="QRU115" s="58"/>
      <c r="QRV115" s="58"/>
      <c r="QRW115" s="58"/>
      <c r="QRX115" s="58"/>
      <c r="QRY115" s="58"/>
      <c r="QRZ115" s="58"/>
      <c r="QSA115" s="58"/>
      <c r="QSB115" s="58"/>
      <c r="QSC115" s="58"/>
      <c r="QSD115" s="58"/>
      <c r="QSE115" s="58"/>
      <c r="QSF115" s="58"/>
      <c r="QSG115" s="58"/>
      <c r="QSH115" s="58"/>
      <c r="QSI115" s="58"/>
      <c r="QSJ115" s="58"/>
      <c r="QSK115" s="58"/>
      <c r="QSL115" s="58"/>
      <c r="QSM115" s="58"/>
      <c r="QSN115" s="58"/>
      <c r="QSO115" s="58"/>
      <c r="QSP115" s="58"/>
      <c r="QSQ115" s="58"/>
      <c r="QSR115" s="58"/>
      <c r="QSS115" s="58"/>
      <c r="QST115" s="58"/>
      <c r="QSU115" s="58"/>
      <c r="QSV115" s="58"/>
      <c r="QSW115" s="58"/>
      <c r="QSX115" s="58"/>
      <c r="QSY115" s="58"/>
      <c r="QSZ115" s="58"/>
      <c r="QTA115" s="58"/>
      <c r="QTB115" s="58"/>
      <c r="QTC115" s="58"/>
      <c r="QTD115" s="58"/>
      <c r="QTE115" s="58"/>
      <c r="QTF115" s="58"/>
      <c r="QTG115" s="58"/>
      <c r="QTH115" s="58"/>
      <c r="QTI115" s="58"/>
      <c r="QTJ115" s="58"/>
      <c r="QTK115" s="58"/>
      <c r="QTL115" s="58"/>
      <c r="QTM115" s="58"/>
      <c r="QTN115" s="58"/>
      <c r="QTO115" s="58"/>
      <c r="QTP115" s="58"/>
      <c r="QTQ115" s="58"/>
      <c r="QTR115" s="58"/>
      <c r="QTS115" s="58"/>
      <c r="QTT115" s="58"/>
      <c r="QTU115" s="58"/>
      <c r="QTV115" s="58"/>
      <c r="QTW115" s="58"/>
      <c r="QTX115" s="58"/>
      <c r="QTY115" s="58"/>
      <c r="QTZ115" s="58"/>
      <c r="QUA115" s="58"/>
      <c r="QUB115" s="58"/>
      <c r="QUC115" s="58"/>
      <c r="QUD115" s="58"/>
      <c r="QUE115" s="58"/>
      <c r="QUF115" s="58"/>
      <c r="QUG115" s="58"/>
      <c r="QUH115" s="58"/>
      <c r="QUI115" s="58"/>
      <c r="QUJ115" s="58"/>
      <c r="QUK115" s="58"/>
      <c r="QUL115" s="58"/>
      <c r="QUM115" s="58"/>
      <c r="QUN115" s="58"/>
      <c r="QUO115" s="58"/>
      <c r="QUP115" s="58"/>
      <c r="QUQ115" s="58"/>
      <c r="QUR115" s="58"/>
      <c r="QUS115" s="58"/>
      <c r="QUT115" s="58"/>
      <c r="QUU115" s="58"/>
      <c r="QUV115" s="58"/>
      <c r="QUW115" s="58"/>
      <c r="QUX115" s="58"/>
      <c r="QUY115" s="58"/>
      <c r="QUZ115" s="58"/>
      <c r="QVA115" s="58"/>
      <c r="QVB115" s="58"/>
      <c r="QVC115" s="58"/>
      <c r="QVD115" s="58"/>
      <c r="QVE115" s="58"/>
      <c r="QVF115" s="58"/>
      <c r="QVG115" s="58"/>
      <c r="QVH115" s="58"/>
      <c r="QVI115" s="58"/>
      <c r="QVJ115" s="58"/>
      <c r="QVK115" s="58"/>
      <c r="QVL115" s="58"/>
      <c r="QVM115" s="58"/>
      <c r="QVN115" s="58"/>
      <c r="QVO115" s="58"/>
      <c r="QVP115" s="58"/>
      <c r="QVQ115" s="58"/>
      <c r="QVR115" s="58"/>
      <c r="QVS115" s="58"/>
      <c r="QVT115" s="58"/>
      <c r="QVU115" s="58"/>
      <c r="QVV115" s="58"/>
      <c r="QVW115" s="58"/>
      <c r="QVX115" s="58"/>
      <c r="QVY115" s="58"/>
      <c r="QVZ115" s="58"/>
      <c r="QWA115" s="58"/>
      <c r="QWB115" s="58"/>
      <c r="QWC115" s="58"/>
      <c r="QWD115" s="58"/>
      <c r="QWE115" s="58"/>
      <c r="QWF115" s="58"/>
      <c r="QWG115" s="58"/>
      <c r="QWH115" s="58"/>
      <c r="QWI115" s="58"/>
      <c r="QWJ115" s="58"/>
      <c r="QWK115" s="58"/>
      <c r="QWL115" s="58"/>
      <c r="QWM115" s="58"/>
      <c r="QWN115" s="58"/>
      <c r="QWO115" s="58"/>
      <c r="QWP115" s="58"/>
      <c r="QWQ115" s="58"/>
      <c r="QWR115" s="58"/>
      <c r="QWS115" s="58"/>
      <c r="QWT115" s="58"/>
      <c r="QWU115" s="58"/>
      <c r="QWV115" s="58"/>
      <c r="QWW115" s="58"/>
      <c r="QWX115" s="58"/>
      <c r="QWY115" s="58"/>
      <c r="QWZ115" s="58"/>
      <c r="QXA115" s="58"/>
      <c r="QXB115" s="58"/>
      <c r="QXC115" s="58"/>
      <c r="QXD115" s="58"/>
      <c r="QXE115" s="58"/>
      <c r="QXF115" s="58"/>
      <c r="QXG115" s="58"/>
      <c r="QXH115" s="58"/>
      <c r="QXI115" s="58"/>
      <c r="QXJ115" s="58"/>
      <c r="QXK115" s="58"/>
      <c r="QXL115" s="58"/>
      <c r="QXM115" s="58"/>
      <c r="QXN115" s="58"/>
      <c r="QXO115" s="58"/>
      <c r="QXP115" s="58"/>
      <c r="QXQ115" s="58"/>
      <c r="QXR115" s="58"/>
      <c r="QXS115" s="58"/>
      <c r="QXT115" s="58"/>
      <c r="QXU115" s="58"/>
      <c r="QXV115" s="58"/>
      <c r="QXW115" s="58"/>
      <c r="QXX115" s="58"/>
      <c r="QXY115" s="58"/>
      <c r="QXZ115" s="58"/>
      <c r="QYA115" s="58"/>
      <c r="QYB115" s="58"/>
      <c r="QYC115" s="58"/>
      <c r="QYD115" s="58"/>
      <c r="QYE115" s="58"/>
      <c r="QYF115" s="58"/>
      <c r="QYG115" s="58"/>
      <c r="QYH115" s="58"/>
      <c r="QYI115" s="58"/>
      <c r="QYJ115" s="58"/>
      <c r="QYK115" s="58"/>
      <c r="QYL115" s="58"/>
      <c r="QYM115" s="58"/>
      <c r="QYN115" s="58"/>
      <c r="QYO115" s="58"/>
      <c r="QYP115" s="58"/>
      <c r="QYQ115" s="58"/>
      <c r="QYR115" s="58"/>
      <c r="QYS115" s="58"/>
      <c r="QYT115" s="58"/>
      <c r="QYU115" s="58"/>
      <c r="QYV115" s="58"/>
      <c r="QYW115" s="58"/>
      <c r="QYX115" s="58"/>
      <c r="QYY115" s="58"/>
      <c r="QYZ115" s="58"/>
      <c r="QZA115" s="58"/>
      <c r="QZB115" s="58"/>
      <c r="QZC115" s="58"/>
      <c r="QZD115" s="58"/>
      <c r="QZE115" s="58"/>
      <c r="QZF115" s="58"/>
      <c r="QZG115" s="58"/>
      <c r="QZH115" s="58"/>
      <c r="QZI115" s="58"/>
      <c r="QZJ115" s="58"/>
      <c r="QZK115" s="58"/>
      <c r="QZL115" s="58"/>
      <c r="QZM115" s="58"/>
      <c r="QZN115" s="58"/>
      <c r="QZO115" s="58"/>
      <c r="QZP115" s="58"/>
      <c r="QZQ115" s="58"/>
      <c r="QZR115" s="58"/>
      <c r="QZS115" s="58"/>
      <c r="QZT115" s="58"/>
      <c r="QZU115" s="58"/>
      <c r="QZV115" s="58"/>
      <c r="QZW115" s="58"/>
      <c r="QZX115" s="58"/>
      <c r="QZY115" s="58"/>
      <c r="QZZ115" s="58"/>
      <c r="RAA115" s="58"/>
      <c r="RAB115" s="58"/>
      <c r="RAC115" s="58"/>
      <c r="RAD115" s="58"/>
      <c r="RAE115" s="58"/>
      <c r="RAF115" s="58"/>
      <c r="RAG115" s="58"/>
      <c r="RAH115" s="58"/>
      <c r="RAI115" s="58"/>
      <c r="RAJ115" s="58"/>
      <c r="RAK115" s="58"/>
      <c r="RAL115" s="58"/>
      <c r="RAM115" s="58"/>
      <c r="RAN115" s="58"/>
      <c r="RAO115" s="58"/>
      <c r="RAP115" s="58"/>
      <c r="RAQ115" s="58"/>
      <c r="RAR115" s="58"/>
      <c r="RAS115" s="58"/>
      <c r="RAT115" s="58"/>
      <c r="RAU115" s="58"/>
      <c r="RAV115" s="58"/>
      <c r="RAW115" s="58"/>
      <c r="RAX115" s="58"/>
      <c r="RAY115" s="58"/>
      <c r="RAZ115" s="58"/>
      <c r="RBA115" s="58"/>
      <c r="RBB115" s="58"/>
      <c r="RBC115" s="58"/>
      <c r="RBD115" s="58"/>
      <c r="RBE115" s="58"/>
      <c r="RBF115" s="58"/>
      <c r="RBG115" s="58"/>
      <c r="RBH115" s="58"/>
      <c r="RBI115" s="58"/>
      <c r="RBJ115" s="58"/>
      <c r="RBK115" s="58"/>
      <c r="RBL115" s="58"/>
      <c r="RBM115" s="58"/>
      <c r="RBN115" s="58"/>
      <c r="RBO115" s="58"/>
      <c r="RBP115" s="58"/>
      <c r="RBQ115" s="58"/>
      <c r="RBR115" s="58"/>
      <c r="RBS115" s="58"/>
      <c r="RBT115" s="58"/>
      <c r="RBU115" s="58"/>
      <c r="RBV115" s="58"/>
      <c r="RBW115" s="58"/>
      <c r="RBX115" s="58"/>
      <c r="RBY115" s="58"/>
      <c r="RBZ115" s="58"/>
      <c r="RCA115" s="58"/>
      <c r="RCB115" s="58"/>
      <c r="RCC115" s="58"/>
      <c r="RCD115" s="58"/>
      <c r="RCE115" s="58"/>
      <c r="RCF115" s="58"/>
      <c r="RCG115" s="58"/>
      <c r="RCH115" s="58"/>
      <c r="RCI115" s="58"/>
      <c r="RCJ115" s="58"/>
      <c r="RCK115" s="58"/>
      <c r="RCL115" s="58"/>
      <c r="RCM115" s="58"/>
      <c r="RCN115" s="58"/>
      <c r="RCO115" s="58"/>
      <c r="RCP115" s="58"/>
      <c r="RCQ115" s="58"/>
      <c r="RCR115" s="58"/>
      <c r="RCS115" s="58"/>
      <c r="RCT115" s="58"/>
      <c r="RCU115" s="58"/>
      <c r="RCV115" s="58"/>
      <c r="RCW115" s="58"/>
      <c r="RCX115" s="58"/>
      <c r="RCY115" s="58"/>
      <c r="RCZ115" s="58"/>
      <c r="RDA115" s="58"/>
      <c r="RDB115" s="58"/>
      <c r="RDC115" s="58"/>
      <c r="RDD115" s="58"/>
      <c r="RDE115" s="58"/>
      <c r="RDF115" s="58"/>
      <c r="RDG115" s="58"/>
      <c r="RDH115" s="58"/>
      <c r="RDI115" s="58"/>
      <c r="RDJ115" s="58"/>
      <c r="RDK115" s="58"/>
      <c r="RDL115" s="58"/>
      <c r="RDM115" s="58"/>
      <c r="RDN115" s="58"/>
      <c r="RDO115" s="58"/>
      <c r="RDP115" s="58"/>
      <c r="RDQ115" s="58"/>
      <c r="RDR115" s="58"/>
      <c r="RDS115" s="58"/>
      <c r="RDT115" s="58"/>
      <c r="RDU115" s="58"/>
      <c r="RDV115" s="58"/>
      <c r="RDW115" s="58"/>
      <c r="RDX115" s="58"/>
      <c r="RDY115" s="58"/>
      <c r="RDZ115" s="58"/>
      <c r="REA115" s="58"/>
      <c r="REB115" s="58"/>
      <c r="REC115" s="58"/>
      <c r="RED115" s="58"/>
      <c r="REE115" s="58"/>
      <c r="REF115" s="58"/>
      <c r="REG115" s="58"/>
      <c r="REH115" s="58"/>
      <c r="REI115" s="58"/>
      <c r="REJ115" s="58"/>
      <c r="REK115" s="58"/>
      <c r="REL115" s="58"/>
      <c r="REM115" s="58"/>
      <c r="REN115" s="58"/>
      <c r="REO115" s="58"/>
      <c r="REP115" s="58"/>
      <c r="REQ115" s="58"/>
      <c r="RER115" s="58"/>
      <c r="RES115" s="58"/>
      <c r="RET115" s="58"/>
      <c r="REU115" s="58"/>
      <c r="REV115" s="58"/>
      <c r="REW115" s="58"/>
      <c r="REX115" s="58"/>
      <c r="REY115" s="58"/>
      <c r="REZ115" s="58"/>
      <c r="RFA115" s="58"/>
      <c r="RFB115" s="58"/>
      <c r="RFC115" s="58"/>
      <c r="RFD115" s="58"/>
      <c r="RFE115" s="58"/>
      <c r="RFF115" s="58"/>
      <c r="RFG115" s="58"/>
      <c r="RFH115" s="58"/>
      <c r="RFI115" s="58"/>
      <c r="RFJ115" s="58"/>
      <c r="RFK115" s="58"/>
      <c r="RFL115" s="58"/>
      <c r="RFM115" s="58"/>
      <c r="RFN115" s="58"/>
      <c r="RFO115" s="58"/>
      <c r="RFP115" s="58"/>
      <c r="RFQ115" s="58"/>
      <c r="RFR115" s="58"/>
      <c r="RFS115" s="58"/>
      <c r="RFT115" s="58"/>
      <c r="RFU115" s="58"/>
      <c r="RFV115" s="58"/>
      <c r="RFW115" s="58"/>
      <c r="RFX115" s="58"/>
      <c r="RFY115" s="58"/>
      <c r="RFZ115" s="58"/>
      <c r="RGA115" s="58"/>
      <c r="RGB115" s="58"/>
      <c r="RGC115" s="58"/>
      <c r="RGD115" s="58"/>
      <c r="RGE115" s="58"/>
      <c r="RGF115" s="58"/>
      <c r="RGG115" s="58"/>
      <c r="RGH115" s="58"/>
      <c r="RGI115" s="58"/>
      <c r="RGJ115" s="58"/>
      <c r="RGK115" s="58"/>
      <c r="RGL115" s="58"/>
      <c r="RGM115" s="58"/>
      <c r="RGN115" s="58"/>
      <c r="RGO115" s="58"/>
      <c r="RGP115" s="58"/>
      <c r="RGQ115" s="58"/>
      <c r="RGR115" s="58"/>
      <c r="RGS115" s="58"/>
      <c r="RGT115" s="58"/>
      <c r="RGU115" s="58"/>
      <c r="RGV115" s="58"/>
      <c r="RGW115" s="58"/>
      <c r="RGX115" s="58"/>
      <c r="RGY115" s="58"/>
      <c r="RGZ115" s="58"/>
      <c r="RHA115" s="58"/>
      <c r="RHB115" s="58"/>
      <c r="RHC115" s="58"/>
      <c r="RHD115" s="58"/>
      <c r="RHE115" s="58"/>
      <c r="RHF115" s="58"/>
      <c r="RHG115" s="58"/>
      <c r="RHH115" s="58"/>
      <c r="RHI115" s="58"/>
      <c r="RHJ115" s="58"/>
      <c r="RHK115" s="58"/>
      <c r="RHL115" s="58"/>
      <c r="RHM115" s="58"/>
      <c r="RHN115" s="58"/>
      <c r="RHO115" s="58"/>
      <c r="RHP115" s="58"/>
      <c r="RHQ115" s="58"/>
      <c r="RHR115" s="58"/>
      <c r="RHS115" s="58"/>
      <c r="RHT115" s="58"/>
      <c r="RHU115" s="58"/>
      <c r="RHV115" s="58"/>
      <c r="RHW115" s="58"/>
      <c r="RHX115" s="58"/>
      <c r="RHY115" s="58"/>
      <c r="RHZ115" s="58"/>
      <c r="RIA115" s="58"/>
      <c r="RIB115" s="58"/>
      <c r="RIC115" s="58"/>
      <c r="RID115" s="58"/>
      <c r="RIE115" s="58"/>
      <c r="RIF115" s="58"/>
      <c r="RIG115" s="58"/>
      <c r="RIH115" s="58"/>
      <c r="RII115" s="58"/>
      <c r="RIJ115" s="58"/>
      <c r="RIK115" s="58"/>
      <c r="RIL115" s="58"/>
      <c r="RIM115" s="58"/>
      <c r="RIN115" s="58"/>
      <c r="RIO115" s="58"/>
      <c r="RIP115" s="58"/>
      <c r="RIQ115" s="58"/>
      <c r="RIR115" s="58"/>
      <c r="RIS115" s="58"/>
      <c r="RIT115" s="58"/>
      <c r="RIU115" s="58"/>
      <c r="RIV115" s="58"/>
      <c r="RIW115" s="58"/>
      <c r="RIX115" s="58"/>
      <c r="RIY115" s="58"/>
      <c r="RIZ115" s="58"/>
      <c r="RJA115" s="58"/>
      <c r="RJB115" s="58"/>
      <c r="RJC115" s="58"/>
      <c r="RJD115" s="58"/>
      <c r="RJE115" s="58"/>
      <c r="RJF115" s="58"/>
      <c r="RJG115" s="58"/>
      <c r="RJH115" s="58"/>
      <c r="RJI115" s="58"/>
      <c r="RJJ115" s="58"/>
      <c r="RJK115" s="58"/>
      <c r="RJL115" s="58"/>
      <c r="RJM115" s="58"/>
      <c r="RJN115" s="58"/>
      <c r="RJO115" s="58"/>
      <c r="RJP115" s="58"/>
      <c r="RJQ115" s="58"/>
      <c r="RJR115" s="58"/>
      <c r="RJS115" s="58"/>
      <c r="RJT115" s="58"/>
      <c r="RJU115" s="58"/>
      <c r="RJV115" s="58"/>
      <c r="RJW115" s="58"/>
      <c r="RJX115" s="58"/>
      <c r="RJY115" s="58"/>
      <c r="RJZ115" s="58"/>
      <c r="RKA115" s="58"/>
      <c r="RKB115" s="58"/>
      <c r="RKC115" s="58"/>
      <c r="RKD115" s="58"/>
      <c r="RKE115" s="58"/>
      <c r="RKF115" s="58"/>
      <c r="RKG115" s="58"/>
      <c r="RKH115" s="58"/>
      <c r="RKI115" s="58"/>
      <c r="RKJ115" s="58"/>
      <c r="RKK115" s="58"/>
      <c r="RKL115" s="58"/>
      <c r="RKM115" s="58"/>
      <c r="RKN115" s="58"/>
      <c r="RKO115" s="58"/>
      <c r="RKP115" s="58"/>
      <c r="RKQ115" s="58"/>
      <c r="RKR115" s="58"/>
      <c r="RKS115" s="58"/>
      <c r="RKT115" s="58"/>
      <c r="RKU115" s="58"/>
      <c r="RKV115" s="58"/>
      <c r="RKW115" s="58"/>
      <c r="RKX115" s="58"/>
      <c r="RKY115" s="58"/>
      <c r="RKZ115" s="58"/>
      <c r="RLA115" s="58"/>
      <c r="RLB115" s="58"/>
      <c r="RLC115" s="58"/>
      <c r="RLD115" s="58"/>
      <c r="RLE115" s="58"/>
      <c r="RLF115" s="58"/>
      <c r="RLG115" s="58"/>
      <c r="RLH115" s="58"/>
      <c r="RLI115" s="58"/>
      <c r="RLJ115" s="58"/>
      <c r="RLK115" s="58"/>
      <c r="RLL115" s="58"/>
      <c r="RLM115" s="58"/>
      <c r="RLN115" s="58"/>
      <c r="RLO115" s="58"/>
      <c r="RLP115" s="58"/>
      <c r="RLQ115" s="58"/>
      <c r="RLR115" s="58"/>
      <c r="RLS115" s="58"/>
      <c r="RLT115" s="58"/>
      <c r="RLU115" s="58"/>
      <c r="RLV115" s="58"/>
      <c r="RLW115" s="58"/>
      <c r="RLX115" s="58"/>
      <c r="RLY115" s="58"/>
      <c r="RLZ115" s="58"/>
      <c r="RMA115" s="58"/>
      <c r="RMB115" s="58"/>
      <c r="RMC115" s="58"/>
      <c r="RMD115" s="58"/>
      <c r="RME115" s="58"/>
      <c r="RMF115" s="58"/>
      <c r="RMG115" s="58"/>
      <c r="RMH115" s="58"/>
      <c r="RMI115" s="58"/>
      <c r="RMJ115" s="58"/>
      <c r="RMK115" s="58"/>
      <c r="RML115" s="58"/>
      <c r="RMM115" s="58"/>
      <c r="RMN115" s="58"/>
      <c r="RMO115" s="58"/>
      <c r="RMP115" s="58"/>
      <c r="RMQ115" s="58"/>
      <c r="RMR115" s="58"/>
      <c r="RMS115" s="58"/>
      <c r="RMT115" s="58"/>
      <c r="RMU115" s="58"/>
      <c r="RMV115" s="58"/>
      <c r="RMW115" s="58"/>
      <c r="RMX115" s="58"/>
      <c r="RMY115" s="58"/>
      <c r="RMZ115" s="58"/>
      <c r="RNA115" s="58"/>
      <c r="RNB115" s="58"/>
      <c r="RNC115" s="58"/>
      <c r="RND115" s="58"/>
      <c r="RNE115" s="58"/>
      <c r="RNF115" s="58"/>
      <c r="RNG115" s="58"/>
      <c r="RNH115" s="58"/>
      <c r="RNI115" s="58"/>
      <c r="RNJ115" s="58"/>
      <c r="RNK115" s="58"/>
      <c r="RNL115" s="58"/>
      <c r="RNM115" s="58"/>
      <c r="RNN115" s="58"/>
      <c r="RNO115" s="58"/>
      <c r="RNP115" s="58"/>
      <c r="RNQ115" s="58"/>
      <c r="RNR115" s="58"/>
      <c r="RNS115" s="58"/>
      <c r="RNT115" s="58"/>
      <c r="RNU115" s="58"/>
      <c r="RNV115" s="58"/>
      <c r="RNW115" s="58"/>
      <c r="RNX115" s="58"/>
      <c r="RNY115" s="58"/>
      <c r="RNZ115" s="58"/>
      <c r="ROA115" s="58"/>
      <c r="ROB115" s="58"/>
      <c r="ROC115" s="58"/>
      <c r="ROD115" s="58"/>
      <c r="ROE115" s="58"/>
      <c r="ROF115" s="58"/>
      <c r="ROG115" s="58"/>
      <c r="ROH115" s="58"/>
      <c r="ROI115" s="58"/>
      <c r="ROJ115" s="58"/>
      <c r="ROK115" s="58"/>
      <c r="ROL115" s="58"/>
      <c r="ROM115" s="58"/>
      <c r="RON115" s="58"/>
      <c r="ROO115" s="58"/>
      <c r="ROP115" s="58"/>
      <c r="ROQ115" s="58"/>
      <c r="ROR115" s="58"/>
      <c r="ROS115" s="58"/>
      <c r="ROT115" s="58"/>
      <c r="ROU115" s="58"/>
      <c r="ROV115" s="58"/>
      <c r="ROW115" s="58"/>
      <c r="ROX115" s="58"/>
      <c r="ROY115" s="58"/>
      <c r="ROZ115" s="58"/>
      <c r="RPA115" s="58"/>
      <c r="RPB115" s="58"/>
      <c r="RPC115" s="58"/>
      <c r="RPD115" s="58"/>
      <c r="RPE115" s="58"/>
      <c r="RPF115" s="58"/>
      <c r="RPG115" s="58"/>
      <c r="RPH115" s="58"/>
      <c r="RPI115" s="58"/>
      <c r="RPJ115" s="58"/>
      <c r="RPK115" s="58"/>
      <c r="RPL115" s="58"/>
      <c r="RPM115" s="58"/>
      <c r="RPN115" s="58"/>
      <c r="RPO115" s="58"/>
      <c r="RPP115" s="58"/>
      <c r="RPQ115" s="58"/>
      <c r="RPR115" s="58"/>
      <c r="RPS115" s="58"/>
      <c r="RPT115" s="58"/>
      <c r="RPU115" s="58"/>
      <c r="RPV115" s="58"/>
      <c r="RPW115" s="58"/>
      <c r="RPX115" s="58"/>
      <c r="RPY115" s="58"/>
      <c r="RPZ115" s="58"/>
      <c r="RQA115" s="58"/>
      <c r="RQB115" s="58"/>
      <c r="RQC115" s="58"/>
      <c r="RQD115" s="58"/>
      <c r="RQE115" s="58"/>
      <c r="RQF115" s="58"/>
      <c r="RQG115" s="58"/>
      <c r="RQH115" s="58"/>
      <c r="RQI115" s="58"/>
      <c r="RQJ115" s="58"/>
      <c r="RQK115" s="58"/>
      <c r="RQL115" s="58"/>
      <c r="RQM115" s="58"/>
      <c r="RQN115" s="58"/>
      <c r="RQO115" s="58"/>
      <c r="RQP115" s="58"/>
      <c r="RQQ115" s="58"/>
      <c r="RQR115" s="58"/>
      <c r="RQS115" s="58"/>
      <c r="RQT115" s="58"/>
      <c r="RQU115" s="58"/>
      <c r="RQV115" s="58"/>
      <c r="RQW115" s="58"/>
      <c r="RQX115" s="58"/>
      <c r="RQY115" s="58"/>
      <c r="RQZ115" s="58"/>
      <c r="RRA115" s="58"/>
      <c r="RRB115" s="58"/>
      <c r="RRC115" s="58"/>
      <c r="RRD115" s="58"/>
      <c r="RRE115" s="58"/>
      <c r="RRF115" s="58"/>
      <c r="RRG115" s="58"/>
      <c r="RRH115" s="58"/>
      <c r="RRI115" s="58"/>
      <c r="RRJ115" s="58"/>
      <c r="RRK115" s="58"/>
      <c r="RRL115" s="58"/>
      <c r="RRM115" s="58"/>
      <c r="RRN115" s="58"/>
      <c r="RRO115" s="58"/>
      <c r="RRP115" s="58"/>
      <c r="RRQ115" s="58"/>
      <c r="RRR115" s="58"/>
      <c r="RRS115" s="58"/>
      <c r="RRT115" s="58"/>
      <c r="RRU115" s="58"/>
      <c r="RRV115" s="58"/>
      <c r="RRW115" s="58"/>
      <c r="RRX115" s="58"/>
      <c r="RRY115" s="58"/>
      <c r="RRZ115" s="58"/>
      <c r="RSA115" s="58"/>
      <c r="RSB115" s="58"/>
      <c r="RSC115" s="58"/>
      <c r="RSD115" s="58"/>
      <c r="RSE115" s="58"/>
      <c r="RSF115" s="58"/>
      <c r="RSG115" s="58"/>
      <c r="RSH115" s="58"/>
      <c r="RSI115" s="58"/>
      <c r="RSJ115" s="58"/>
      <c r="RSK115" s="58"/>
      <c r="RSL115" s="58"/>
      <c r="RSM115" s="58"/>
      <c r="RSN115" s="58"/>
      <c r="RSO115" s="58"/>
      <c r="RSP115" s="58"/>
      <c r="RSQ115" s="58"/>
      <c r="RSR115" s="58"/>
      <c r="RSS115" s="58"/>
      <c r="RST115" s="58"/>
      <c r="RSU115" s="58"/>
      <c r="RSV115" s="58"/>
      <c r="RSW115" s="58"/>
      <c r="RSX115" s="58"/>
      <c r="RSY115" s="58"/>
      <c r="RSZ115" s="58"/>
      <c r="RTA115" s="58"/>
      <c r="RTB115" s="58"/>
      <c r="RTC115" s="58"/>
      <c r="RTD115" s="58"/>
      <c r="RTE115" s="58"/>
      <c r="RTF115" s="58"/>
      <c r="RTG115" s="58"/>
      <c r="RTH115" s="58"/>
      <c r="RTI115" s="58"/>
      <c r="RTJ115" s="58"/>
      <c r="RTK115" s="58"/>
      <c r="RTL115" s="58"/>
      <c r="RTM115" s="58"/>
      <c r="RTN115" s="58"/>
      <c r="RTO115" s="58"/>
      <c r="RTP115" s="58"/>
      <c r="RTQ115" s="58"/>
      <c r="RTR115" s="58"/>
      <c r="RTS115" s="58"/>
      <c r="RTT115" s="58"/>
      <c r="RTU115" s="58"/>
      <c r="RTV115" s="58"/>
      <c r="RTW115" s="58"/>
      <c r="RTX115" s="58"/>
      <c r="RTY115" s="58"/>
      <c r="RTZ115" s="58"/>
      <c r="RUA115" s="58"/>
      <c r="RUB115" s="58"/>
      <c r="RUC115" s="58"/>
      <c r="RUD115" s="58"/>
      <c r="RUE115" s="58"/>
      <c r="RUF115" s="58"/>
      <c r="RUG115" s="58"/>
      <c r="RUH115" s="58"/>
      <c r="RUI115" s="58"/>
      <c r="RUJ115" s="58"/>
      <c r="RUK115" s="58"/>
      <c r="RUL115" s="58"/>
      <c r="RUM115" s="58"/>
      <c r="RUN115" s="58"/>
      <c r="RUO115" s="58"/>
      <c r="RUP115" s="58"/>
      <c r="RUQ115" s="58"/>
      <c r="RUR115" s="58"/>
      <c r="RUS115" s="58"/>
      <c r="RUT115" s="58"/>
      <c r="RUU115" s="58"/>
      <c r="RUV115" s="58"/>
      <c r="RUW115" s="58"/>
      <c r="RUX115" s="58"/>
      <c r="RUY115" s="58"/>
      <c r="RUZ115" s="58"/>
      <c r="RVA115" s="58"/>
      <c r="RVB115" s="58"/>
      <c r="RVC115" s="58"/>
      <c r="RVD115" s="58"/>
      <c r="RVE115" s="58"/>
      <c r="RVF115" s="58"/>
      <c r="RVG115" s="58"/>
      <c r="RVH115" s="58"/>
      <c r="RVI115" s="58"/>
      <c r="RVJ115" s="58"/>
      <c r="RVK115" s="58"/>
      <c r="RVL115" s="58"/>
      <c r="RVM115" s="58"/>
      <c r="RVN115" s="58"/>
      <c r="RVO115" s="58"/>
      <c r="RVP115" s="58"/>
      <c r="RVQ115" s="58"/>
      <c r="RVR115" s="58"/>
      <c r="RVS115" s="58"/>
      <c r="RVT115" s="58"/>
      <c r="RVU115" s="58"/>
      <c r="RVV115" s="58"/>
      <c r="RVW115" s="58"/>
      <c r="RVX115" s="58"/>
      <c r="RVY115" s="58"/>
      <c r="RVZ115" s="58"/>
      <c r="RWA115" s="58"/>
      <c r="RWB115" s="58"/>
      <c r="RWC115" s="58"/>
      <c r="RWD115" s="58"/>
      <c r="RWE115" s="58"/>
      <c r="RWF115" s="58"/>
      <c r="RWG115" s="58"/>
      <c r="RWH115" s="58"/>
      <c r="RWI115" s="58"/>
      <c r="RWJ115" s="58"/>
      <c r="RWK115" s="58"/>
      <c r="RWL115" s="58"/>
      <c r="RWM115" s="58"/>
      <c r="RWN115" s="58"/>
      <c r="RWO115" s="58"/>
      <c r="RWP115" s="58"/>
      <c r="RWQ115" s="58"/>
      <c r="RWR115" s="58"/>
      <c r="RWS115" s="58"/>
      <c r="RWT115" s="58"/>
      <c r="RWU115" s="58"/>
      <c r="RWV115" s="58"/>
      <c r="RWW115" s="58"/>
      <c r="RWX115" s="58"/>
      <c r="RWY115" s="58"/>
      <c r="RWZ115" s="58"/>
      <c r="RXA115" s="58"/>
      <c r="RXB115" s="58"/>
      <c r="RXC115" s="58"/>
      <c r="RXD115" s="58"/>
      <c r="RXE115" s="58"/>
      <c r="RXF115" s="58"/>
      <c r="RXG115" s="58"/>
      <c r="RXH115" s="58"/>
      <c r="RXI115" s="58"/>
      <c r="RXJ115" s="58"/>
      <c r="RXK115" s="58"/>
      <c r="RXL115" s="58"/>
      <c r="RXM115" s="58"/>
      <c r="RXN115" s="58"/>
      <c r="RXO115" s="58"/>
      <c r="RXP115" s="58"/>
      <c r="RXQ115" s="58"/>
      <c r="RXR115" s="58"/>
      <c r="RXS115" s="58"/>
      <c r="RXT115" s="58"/>
      <c r="RXU115" s="58"/>
      <c r="RXV115" s="58"/>
      <c r="RXW115" s="58"/>
      <c r="RXX115" s="58"/>
      <c r="RXY115" s="58"/>
      <c r="RXZ115" s="58"/>
      <c r="RYA115" s="58"/>
      <c r="RYB115" s="58"/>
      <c r="RYC115" s="58"/>
      <c r="RYD115" s="58"/>
      <c r="RYE115" s="58"/>
      <c r="RYF115" s="58"/>
      <c r="RYG115" s="58"/>
      <c r="RYH115" s="58"/>
      <c r="RYI115" s="58"/>
      <c r="RYJ115" s="58"/>
      <c r="RYK115" s="58"/>
      <c r="RYL115" s="58"/>
      <c r="RYM115" s="58"/>
      <c r="RYN115" s="58"/>
      <c r="RYO115" s="58"/>
      <c r="RYP115" s="58"/>
      <c r="RYQ115" s="58"/>
      <c r="RYR115" s="58"/>
      <c r="RYS115" s="58"/>
      <c r="RYT115" s="58"/>
      <c r="RYU115" s="58"/>
      <c r="RYV115" s="58"/>
      <c r="RYW115" s="58"/>
      <c r="RYX115" s="58"/>
      <c r="RYY115" s="58"/>
      <c r="RYZ115" s="58"/>
      <c r="RZA115" s="58"/>
      <c r="RZB115" s="58"/>
      <c r="RZC115" s="58"/>
      <c r="RZD115" s="58"/>
      <c r="RZE115" s="58"/>
      <c r="RZF115" s="58"/>
      <c r="RZG115" s="58"/>
      <c r="RZH115" s="58"/>
      <c r="RZI115" s="58"/>
      <c r="RZJ115" s="58"/>
      <c r="RZK115" s="58"/>
      <c r="RZL115" s="58"/>
      <c r="RZM115" s="58"/>
      <c r="RZN115" s="58"/>
      <c r="RZO115" s="58"/>
      <c r="RZP115" s="58"/>
      <c r="RZQ115" s="58"/>
      <c r="RZR115" s="58"/>
      <c r="RZS115" s="58"/>
      <c r="RZT115" s="58"/>
      <c r="RZU115" s="58"/>
      <c r="RZV115" s="58"/>
      <c r="RZW115" s="58"/>
      <c r="RZX115" s="58"/>
      <c r="RZY115" s="58"/>
      <c r="RZZ115" s="58"/>
      <c r="SAA115" s="58"/>
      <c r="SAB115" s="58"/>
      <c r="SAC115" s="58"/>
      <c r="SAD115" s="58"/>
      <c r="SAE115" s="58"/>
      <c r="SAF115" s="58"/>
      <c r="SAG115" s="58"/>
      <c r="SAH115" s="58"/>
      <c r="SAI115" s="58"/>
      <c r="SAJ115" s="58"/>
      <c r="SAK115" s="58"/>
      <c r="SAL115" s="58"/>
      <c r="SAM115" s="58"/>
      <c r="SAN115" s="58"/>
      <c r="SAO115" s="58"/>
      <c r="SAP115" s="58"/>
      <c r="SAQ115" s="58"/>
      <c r="SAR115" s="58"/>
      <c r="SAS115" s="58"/>
      <c r="SAT115" s="58"/>
      <c r="SAU115" s="58"/>
      <c r="SAV115" s="58"/>
      <c r="SAW115" s="58"/>
      <c r="SAX115" s="58"/>
      <c r="SAY115" s="58"/>
      <c r="SAZ115" s="58"/>
      <c r="SBA115" s="58"/>
      <c r="SBB115" s="58"/>
      <c r="SBC115" s="58"/>
      <c r="SBD115" s="58"/>
      <c r="SBE115" s="58"/>
      <c r="SBF115" s="58"/>
      <c r="SBG115" s="58"/>
      <c r="SBH115" s="58"/>
      <c r="SBI115" s="58"/>
      <c r="SBJ115" s="58"/>
      <c r="SBK115" s="58"/>
      <c r="SBL115" s="58"/>
      <c r="SBM115" s="58"/>
      <c r="SBN115" s="58"/>
      <c r="SBO115" s="58"/>
      <c r="SBP115" s="58"/>
      <c r="SBQ115" s="58"/>
      <c r="SBR115" s="58"/>
      <c r="SBS115" s="58"/>
      <c r="SBT115" s="58"/>
      <c r="SBU115" s="58"/>
      <c r="SBV115" s="58"/>
      <c r="SBW115" s="58"/>
      <c r="SBX115" s="58"/>
      <c r="SBY115" s="58"/>
      <c r="SBZ115" s="58"/>
      <c r="SCA115" s="58"/>
      <c r="SCB115" s="58"/>
      <c r="SCC115" s="58"/>
      <c r="SCD115" s="58"/>
      <c r="SCE115" s="58"/>
      <c r="SCF115" s="58"/>
      <c r="SCG115" s="58"/>
      <c r="SCH115" s="58"/>
      <c r="SCI115" s="58"/>
      <c r="SCJ115" s="58"/>
      <c r="SCK115" s="58"/>
      <c r="SCL115" s="58"/>
      <c r="SCM115" s="58"/>
      <c r="SCN115" s="58"/>
      <c r="SCO115" s="58"/>
      <c r="SCP115" s="58"/>
      <c r="SCQ115" s="58"/>
      <c r="SCR115" s="58"/>
      <c r="SCS115" s="58"/>
      <c r="SCT115" s="58"/>
      <c r="SCU115" s="58"/>
      <c r="SCV115" s="58"/>
      <c r="SCW115" s="58"/>
      <c r="SCX115" s="58"/>
      <c r="SCY115" s="58"/>
      <c r="SCZ115" s="58"/>
      <c r="SDA115" s="58"/>
      <c r="SDB115" s="58"/>
      <c r="SDC115" s="58"/>
      <c r="SDD115" s="58"/>
      <c r="SDE115" s="58"/>
      <c r="SDF115" s="58"/>
      <c r="SDG115" s="58"/>
      <c r="SDH115" s="58"/>
      <c r="SDI115" s="58"/>
      <c r="SDJ115" s="58"/>
      <c r="SDK115" s="58"/>
      <c r="SDL115" s="58"/>
      <c r="SDM115" s="58"/>
      <c r="SDN115" s="58"/>
      <c r="SDO115" s="58"/>
      <c r="SDP115" s="58"/>
      <c r="SDQ115" s="58"/>
      <c r="SDR115" s="58"/>
      <c r="SDS115" s="58"/>
      <c r="SDT115" s="58"/>
      <c r="SDU115" s="58"/>
      <c r="SDV115" s="58"/>
      <c r="SDW115" s="58"/>
      <c r="SDX115" s="58"/>
      <c r="SDY115" s="58"/>
      <c r="SDZ115" s="58"/>
      <c r="SEA115" s="58"/>
      <c r="SEB115" s="58"/>
      <c r="SEC115" s="58"/>
      <c r="SED115" s="58"/>
      <c r="SEE115" s="58"/>
      <c r="SEF115" s="58"/>
      <c r="SEG115" s="58"/>
      <c r="SEH115" s="58"/>
      <c r="SEI115" s="58"/>
      <c r="SEJ115" s="58"/>
      <c r="SEK115" s="58"/>
      <c r="SEL115" s="58"/>
      <c r="SEM115" s="58"/>
      <c r="SEN115" s="58"/>
      <c r="SEO115" s="58"/>
      <c r="SEP115" s="58"/>
      <c r="SEQ115" s="58"/>
      <c r="SER115" s="58"/>
      <c r="SES115" s="58"/>
      <c r="SET115" s="58"/>
      <c r="SEU115" s="58"/>
      <c r="SEV115" s="58"/>
      <c r="SEW115" s="58"/>
      <c r="SEX115" s="58"/>
      <c r="SEY115" s="58"/>
      <c r="SEZ115" s="58"/>
      <c r="SFA115" s="58"/>
      <c r="SFB115" s="58"/>
      <c r="SFC115" s="58"/>
      <c r="SFD115" s="58"/>
      <c r="SFE115" s="58"/>
      <c r="SFF115" s="58"/>
      <c r="SFG115" s="58"/>
      <c r="SFH115" s="58"/>
      <c r="SFI115" s="58"/>
      <c r="SFJ115" s="58"/>
      <c r="SFK115" s="58"/>
      <c r="SFL115" s="58"/>
      <c r="SFM115" s="58"/>
      <c r="SFN115" s="58"/>
      <c r="SFO115" s="58"/>
      <c r="SFP115" s="58"/>
      <c r="SFQ115" s="58"/>
      <c r="SFR115" s="58"/>
      <c r="SFS115" s="58"/>
      <c r="SFT115" s="58"/>
      <c r="SFU115" s="58"/>
      <c r="SFV115" s="58"/>
      <c r="SFW115" s="58"/>
      <c r="SFX115" s="58"/>
      <c r="SFY115" s="58"/>
      <c r="SFZ115" s="58"/>
      <c r="SGA115" s="58"/>
      <c r="SGB115" s="58"/>
      <c r="SGC115" s="58"/>
      <c r="SGD115" s="58"/>
      <c r="SGE115" s="58"/>
      <c r="SGF115" s="58"/>
      <c r="SGG115" s="58"/>
      <c r="SGH115" s="58"/>
      <c r="SGI115" s="58"/>
      <c r="SGJ115" s="58"/>
      <c r="SGK115" s="58"/>
      <c r="SGL115" s="58"/>
      <c r="SGM115" s="58"/>
      <c r="SGN115" s="58"/>
      <c r="SGO115" s="58"/>
      <c r="SGP115" s="58"/>
      <c r="SGQ115" s="58"/>
      <c r="SGR115" s="58"/>
      <c r="SGS115" s="58"/>
      <c r="SGT115" s="58"/>
      <c r="SGU115" s="58"/>
      <c r="SGV115" s="58"/>
      <c r="SGW115" s="58"/>
      <c r="SGX115" s="58"/>
      <c r="SGY115" s="58"/>
      <c r="SGZ115" s="58"/>
      <c r="SHA115" s="58"/>
      <c r="SHB115" s="58"/>
      <c r="SHC115" s="58"/>
      <c r="SHD115" s="58"/>
      <c r="SHE115" s="58"/>
      <c r="SHF115" s="58"/>
      <c r="SHG115" s="58"/>
      <c r="SHH115" s="58"/>
      <c r="SHI115" s="58"/>
      <c r="SHJ115" s="58"/>
      <c r="SHK115" s="58"/>
      <c r="SHL115" s="58"/>
      <c r="SHM115" s="58"/>
      <c r="SHN115" s="58"/>
      <c r="SHO115" s="58"/>
      <c r="SHP115" s="58"/>
      <c r="SHQ115" s="58"/>
      <c r="SHR115" s="58"/>
      <c r="SHS115" s="58"/>
      <c r="SHT115" s="58"/>
      <c r="SHU115" s="58"/>
      <c r="SHV115" s="58"/>
      <c r="SHW115" s="58"/>
      <c r="SHX115" s="58"/>
      <c r="SHY115" s="58"/>
      <c r="SHZ115" s="58"/>
      <c r="SIA115" s="58"/>
      <c r="SIB115" s="58"/>
      <c r="SIC115" s="58"/>
      <c r="SID115" s="58"/>
      <c r="SIE115" s="58"/>
      <c r="SIF115" s="58"/>
      <c r="SIG115" s="58"/>
      <c r="SIH115" s="58"/>
      <c r="SII115" s="58"/>
      <c r="SIJ115" s="58"/>
      <c r="SIK115" s="58"/>
      <c r="SIL115" s="58"/>
      <c r="SIM115" s="58"/>
      <c r="SIN115" s="58"/>
      <c r="SIO115" s="58"/>
      <c r="SIP115" s="58"/>
      <c r="SIQ115" s="58"/>
      <c r="SIR115" s="58"/>
      <c r="SIS115" s="58"/>
      <c r="SIT115" s="58"/>
      <c r="SIU115" s="58"/>
      <c r="SIV115" s="58"/>
      <c r="SIW115" s="58"/>
      <c r="SIX115" s="58"/>
      <c r="SIY115" s="58"/>
      <c r="SIZ115" s="58"/>
      <c r="SJA115" s="58"/>
      <c r="SJB115" s="58"/>
      <c r="SJC115" s="58"/>
      <c r="SJD115" s="58"/>
      <c r="SJE115" s="58"/>
      <c r="SJF115" s="58"/>
      <c r="SJG115" s="58"/>
      <c r="SJH115" s="58"/>
      <c r="SJI115" s="58"/>
      <c r="SJJ115" s="58"/>
      <c r="SJK115" s="58"/>
      <c r="SJL115" s="58"/>
      <c r="SJM115" s="58"/>
      <c r="SJN115" s="58"/>
      <c r="SJO115" s="58"/>
      <c r="SJP115" s="58"/>
      <c r="SJQ115" s="58"/>
      <c r="SJR115" s="58"/>
      <c r="SJS115" s="58"/>
      <c r="SJT115" s="58"/>
      <c r="SJU115" s="58"/>
      <c r="SJV115" s="58"/>
      <c r="SJW115" s="58"/>
      <c r="SJX115" s="58"/>
      <c r="SJY115" s="58"/>
      <c r="SJZ115" s="58"/>
      <c r="SKA115" s="58"/>
      <c r="SKB115" s="58"/>
      <c r="SKC115" s="58"/>
      <c r="SKD115" s="58"/>
      <c r="SKE115" s="58"/>
      <c r="SKF115" s="58"/>
      <c r="SKG115" s="58"/>
      <c r="SKH115" s="58"/>
      <c r="SKI115" s="58"/>
      <c r="SKJ115" s="58"/>
      <c r="SKK115" s="58"/>
      <c r="SKL115" s="58"/>
      <c r="SKM115" s="58"/>
      <c r="SKN115" s="58"/>
      <c r="SKO115" s="58"/>
      <c r="SKP115" s="58"/>
      <c r="SKQ115" s="58"/>
      <c r="SKR115" s="58"/>
      <c r="SKS115" s="58"/>
      <c r="SKT115" s="58"/>
      <c r="SKU115" s="58"/>
      <c r="SKV115" s="58"/>
      <c r="SKW115" s="58"/>
      <c r="SKX115" s="58"/>
      <c r="SKY115" s="58"/>
      <c r="SKZ115" s="58"/>
      <c r="SLA115" s="58"/>
      <c r="SLB115" s="58"/>
      <c r="SLC115" s="58"/>
      <c r="SLD115" s="58"/>
      <c r="SLE115" s="58"/>
      <c r="SLF115" s="58"/>
      <c r="SLG115" s="58"/>
      <c r="SLH115" s="58"/>
      <c r="SLI115" s="58"/>
      <c r="SLJ115" s="58"/>
      <c r="SLK115" s="58"/>
      <c r="SLL115" s="58"/>
      <c r="SLM115" s="58"/>
      <c r="SLN115" s="58"/>
      <c r="SLO115" s="58"/>
      <c r="SLP115" s="58"/>
      <c r="SLQ115" s="58"/>
      <c r="SLR115" s="58"/>
      <c r="SLS115" s="58"/>
      <c r="SLT115" s="58"/>
      <c r="SLU115" s="58"/>
      <c r="SLV115" s="58"/>
      <c r="SLW115" s="58"/>
      <c r="SLX115" s="58"/>
      <c r="SLY115" s="58"/>
      <c r="SLZ115" s="58"/>
      <c r="SMA115" s="58"/>
      <c r="SMB115" s="58"/>
      <c r="SMC115" s="58"/>
      <c r="SMD115" s="58"/>
      <c r="SME115" s="58"/>
      <c r="SMF115" s="58"/>
      <c r="SMG115" s="58"/>
      <c r="SMH115" s="58"/>
      <c r="SMI115" s="58"/>
      <c r="SMJ115" s="58"/>
      <c r="SMK115" s="58"/>
      <c r="SML115" s="58"/>
      <c r="SMM115" s="58"/>
      <c r="SMN115" s="58"/>
      <c r="SMO115" s="58"/>
      <c r="SMP115" s="58"/>
      <c r="SMQ115" s="58"/>
      <c r="SMR115" s="58"/>
      <c r="SMS115" s="58"/>
      <c r="SMT115" s="58"/>
      <c r="SMU115" s="58"/>
      <c r="SMV115" s="58"/>
      <c r="SMW115" s="58"/>
      <c r="SMX115" s="58"/>
      <c r="SMY115" s="58"/>
      <c r="SMZ115" s="58"/>
      <c r="SNA115" s="58"/>
      <c r="SNB115" s="58"/>
      <c r="SNC115" s="58"/>
      <c r="SND115" s="58"/>
      <c r="SNE115" s="58"/>
      <c r="SNF115" s="58"/>
      <c r="SNG115" s="58"/>
      <c r="SNH115" s="58"/>
      <c r="SNI115" s="58"/>
      <c r="SNJ115" s="58"/>
      <c r="SNK115" s="58"/>
      <c r="SNL115" s="58"/>
      <c r="SNM115" s="58"/>
      <c r="SNN115" s="58"/>
      <c r="SNO115" s="58"/>
      <c r="SNP115" s="58"/>
      <c r="SNQ115" s="58"/>
      <c r="SNR115" s="58"/>
      <c r="SNS115" s="58"/>
      <c r="SNT115" s="58"/>
      <c r="SNU115" s="58"/>
      <c r="SNV115" s="58"/>
      <c r="SNW115" s="58"/>
      <c r="SNX115" s="58"/>
      <c r="SNY115" s="58"/>
      <c r="SNZ115" s="58"/>
      <c r="SOA115" s="58"/>
      <c r="SOB115" s="58"/>
      <c r="SOC115" s="58"/>
      <c r="SOD115" s="58"/>
      <c r="SOE115" s="58"/>
      <c r="SOF115" s="58"/>
      <c r="SOG115" s="58"/>
      <c r="SOH115" s="58"/>
      <c r="SOI115" s="58"/>
      <c r="SOJ115" s="58"/>
      <c r="SOK115" s="58"/>
      <c r="SOL115" s="58"/>
      <c r="SOM115" s="58"/>
      <c r="SON115" s="58"/>
      <c r="SOO115" s="58"/>
      <c r="SOP115" s="58"/>
      <c r="SOQ115" s="58"/>
      <c r="SOR115" s="58"/>
      <c r="SOS115" s="58"/>
      <c r="SOT115" s="58"/>
      <c r="SOU115" s="58"/>
      <c r="SOV115" s="58"/>
      <c r="SOW115" s="58"/>
      <c r="SOX115" s="58"/>
      <c r="SOY115" s="58"/>
      <c r="SOZ115" s="58"/>
      <c r="SPA115" s="58"/>
      <c r="SPB115" s="58"/>
      <c r="SPC115" s="58"/>
      <c r="SPD115" s="58"/>
      <c r="SPE115" s="58"/>
      <c r="SPF115" s="58"/>
      <c r="SPG115" s="58"/>
      <c r="SPH115" s="58"/>
      <c r="SPI115" s="58"/>
      <c r="SPJ115" s="58"/>
      <c r="SPK115" s="58"/>
      <c r="SPL115" s="58"/>
      <c r="SPM115" s="58"/>
      <c r="SPN115" s="58"/>
      <c r="SPO115" s="58"/>
      <c r="SPP115" s="58"/>
      <c r="SPQ115" s="58"/>
      <c r="SPR115" s="58"/>
      <c r="SPS115" s="58"/>
      <c r="SPT115" s="58"/>
      <c r="SPU115" s="58"/>
      <c r="SPV115" s="58"/>
      <c r="SPW115" s="58"/>
      <c r="SPX115" s="58"/>
      <c r="SPY115" s="58"/>
      <c r="SPZ115" s="58"/>
      <c r="SQA115" s="58"/>
      <c r="SQB115" s="58"/>
      <c r="SQC115" s="58"/>
      <c r="SQD115" s="58"/>
      <c r="SQE115" s="58"/>
      <c r="SQF115" s="58"/>
      <c r="SQG115" s="58"/>
      <c r="SQH115" s="58"/>
      <c r="SQI115" s="58"/>
      <c r="SQJ115" s="58"/>
      <c r="SQK115" s="58"/>
      <c r="SQL115" s="58"/>
      <c r="SQM115" s="58"/>
      <c r="SQN115" s="58"/>
      <c r="SQO115" s="58"/>
      <c r="SQP115" s="58"/>
      <c r="SQQ115" s="58"/>
      <c r="SQR115" s="58"/>
      <c r="SQS115" s="58"/>
      <c r="SQT115" s="58"/>
      <c r="SQU115" s="58"/>
      <c r="SQV115" s="58"/>
      <c r="SQW115" s="58"/>
      <c r="SQX115" s="58"/>
      <c r="SQY115" s="58"/>
      <c r="SQZ115" s="58"/>
      <c r="SRA115" s="58"/>
      <c r="SRB115" s="58"/>
      <c r="SRC115" s="58"/>
      <c r="SRD115" s="58"/>
      <c r="SRE115" s="58"/>
      <c r="SRF115" s="58"/>
      <c r="SRG115" s="58"/>
      <c r="SRH115" s="58"/>
      <c r="SRI115" s="58"/>
      <c r="SRJ115" s="58"/>
      <c r="SRK115" s="58"/>
      <c r="SRL115" s="58"/>
      <c r="SRM115" s="58"/>
      <c r="SRN115" s="58"/>
      <c r="SRO115" s="58"/>
      <c r="SRP115" s="58"/>
      <c r="SRQ115" s="58"/>
      <c r="SRR115" s="58"/>
      <c r="SRS115" s="58"/>
      <c r="SRT115" s="58"/>
      <c r="SRU115" s="58"/>
      <c r="SRV115" s="58"/>
      <c r="SRW115" s="58"/>
      <c r="SRX115" s="58"/>
      <c r="SRY115" s="58"/>
      <c r="SRZ115" s="58"/>
      <c r="SSA115" s="58"/>
      <c r="SSB115" s="58"/>
      <c r="SSC115" s="58"/>
      <c r="SSD115" s="58"/>
      <c r="SSE115" s="58"/>
      <c r="SSF115" s="58"/>
      <c r="SSG115" s="58"/>
      <c r="SSH115" s="58"/>
      <c r="SSI115" s="58"/>
      <c r="SSJ115" s="58"/>
      <c r="SSK115" s="58"/>
      <c r="SSL115" s="58"/>
      <c r="SSM115" s="58"/>
      <c r="SSN115" s="58"/>
      <c r="SSO115" s="58"/>
      <c r="SSP115" s="58"/>
      <c r="SSQ115" s="58"/>
      <c r="SSR115" s="58"/>
      <c r="SSS115" s="58"/>
      <c r="SST115" s="58"/>
      <c r="SSU115" s="58"/>
      <c r="SSV115" s="58"/>
      <c r="SSW115" s="58"/>
      <c r="SSX115" s="58"/>
      <c r="SSY115" s="58"/>
      <c r="SSZ115" s="58"/>
      <c r="STA115" s="58"/>
      <c r="STB115" s="58"/>
      <c r="STC115" s="58"/>
      <c r="STD115" s="58"/>
      <c r="STE115" s="58"/>
      <c r="STF115" s="58"/>
      <c r="STG115" s="58"/>
      <c r="STH115" s="58"/>
      <c r="STI115" s="58"/>
      <c r="STJ115" s="58"/>
      <c r="STK115" s="58"/>
      <c r="STL115" s="58"/>
      <c r="STM115" s="58"/>
      <c r="STN115" s="58"/>
      <c r="STO115" s="58"/>
      <c r="STP115" s="58"/>
      <c r="STQ115" s="58"/>
      <c r="STR115" s="58"/>
      <c r="STS115" s="58"/>
      <c r="STT115" s="58"/>
      <c r="STU115" s="58"/>
      <c r="STV115" s="58"/>
      <c r="STW115" s="58"/>
      <c r="STX115" s="58"/>
      <c r="STY115" s="58"/>
      <c r="STZ115" s="58"/>
      <c r="SUA115" s="58"/>
      <c r="SUB115" s="58"/>
      <c r="SUC115" s="58"/>
      <c r="SUD115" s="58"/>
      <c r="SUE115" s="58"/>
      <c r="SUF115" s="58"/>
      <c r="SUG115" s="58"/>
      <c r="SUH115" s="58"/>
      <c r="SUI115" s="58"/>
      <c r="SUJ115" s="58"/>
      <c r="SUK115" s="58"/>
      <c r="SUL115" s="58"/>
      <c r="SUM115" s="58"/>
      <c r="SUN115" s="58"/>
      <c r="SUO115" s="58"/>
      <c r="SUP115" s="58"/>
      <c r="SUQ115" s="58"/>
      <c r="SUR115" s="58"/>
      <c r="SUS115" s="58"/>
      <c r="SUT115" s="58"/>
      <c r="SUU115" s="58"/>
      <c r="SUV115" s="58"/>
      <c r="SUW115" s="58"/>
      <c r="SUX115" s="58"/>
      <c r="SUY115" s="58"/>
      <c r="SUZ115" s="58"/>
      <c r="SVA115" s="58"/>
      <c r="SVB115" s="58"/>
      <c r="SVC115" s="58"/>
      <c r="SVD115" s="58"/>
      <c r="SVE115" s="58"/>
      <c r="SVF115" s="58"/>
      <c r="SVG115" s="58"/>
      <c r="SVH115" s="58"/>
      <c r="SVI115" s="58"/>
      <c r="SVJ115" s="58"/>
      <c r="SVK115" s="58"/>
      <c r="SVL115" s="58"/>
      <c r="SVM115" s="58"/>
      <c r="SVN115" s="58"/>
      <c r="SVO115" s="58"/>
      <c r="SVP115" s="58"/>
      <c r="SVQ115" s="58"/>
      <c r="SVR115" s="58"/>
      <c r="SVS115" s="58"/>
      <c r="SVT115" s="58"/>
      <c r="SVU115" s="58"/>
      <c r="SVV115" s="58"/>
      <c r="SVW115" s="58"/>
      <c r="SVX115" s="58"/>
      <c r="SVY115" s="58"/>
      <c r="SVZ115" s="58"/>
      <c r="SWA115" s="58"/>
      <c r="SWB115" s="58"/>
      <c r="SWC115" s="58"/>
      <c r="SWD115" s="58"/>
      <c r="SWE115" s="58"/>
      <c r="SWF115" s="58"/>
      <c r="SWG115" s="58"/>
      <c r="SWH115" s="58"/>
      <c r="SWI115" s="58"/>
      <c r="SWJ115" s="58"/>
      <c r="SWK115" s="58"/>
      <c r="SWL115" s="58"/>
      <c r="SWM115" s="58"/>
      <c r="SWN115" s="58"/>
      <c r="SWO115" s="58"/>
      <c r="SWP115" s="58"/>
      <c r="SWQ115" s="58"/>
      <c r="SWR115" s="58"/>
      <c r="SWS115" s="58"/>
      <c r="SWT115" s="58"/>
      <c r="SWU115" s="58"/>
      <c r="SWV115" s="58"/>
      <c r="SWW115" s="58"/>
      <c r="SWX115" s="58"/>
      <c r="SWY115" s="58"/>
      <c r="SWZ115" s="58"/>
      <c r="SXA115" s="58"/>
      <c r="SXB115" s="58"/>
      <c r="SXC115" s="58"/>
      <c r="SXD115" s="58"/>
      <c r="SXE115" s="58"/>
      <c r="SXF115" s="58"/>
      <c r="SXG115" s="58"/>
      <c r="SXH115" s="58"/>
      <c r="SXI115" s="58"/>
      <c r="SXJ115" s="58"/>
      <c r="SXK115" s="58"/>
      <c r="SXL115" s="58"/>
      <c r="SXM115" s="58"/>
      <c r="SXN115" s="58"/>
      <c r="SXO115" s="58"/>
      <c r="SXP115" s="58"/>
      <c r="SXQ115" s="58"/>
      <c r="SXR115" s="58"/>
      <c r="SXS115" s="58"/>
      <c r="SXT115" s="58"/>
      <c r="SXU115" s="58"/>
      <c r="SXV115" s="58"/>
      <c r="SXW115" s="58"/>
      <c r="SXX115" s="58"/>
      <c r="SXY115" s="58"/>
      <c r="SXZ115" s="58"/>
      <c r="SYA115" s="58"/>
      <c r="SYB115" s="58"/>
      <c r="SYC115" s="58"/>
      <c r="SYD115" s="58"/>
      <c r="SYE115" s="58"/>
      <c r="SYF115" s="58"/>
      <c r="SYG115" s="58"/>
      <c r="SYH115" s="58"/>
      <c r="SYI115" s="58"/>
      <c r="SYJ115" s="58"/>
      <c r="SYK115" s="58"/>
      <c r="SYL115" s="58"/>
      <c r="SYM115" s="58"/>
      <c r="SYN115" s="58"/>
      <c r="SYO115" s="58"/>
      <c r="SYP115" s="58"/>
      <c r="SYQ115" s="58"/>
      <c r="SYR115" s="58"/>
      <c r="SYS115" s="58"/>
      <c r="SYT115" s="58"/>
      <c r="SYU115" s="58"/>
      <c r="SYV115" s="58"/>
      <c r="SYW115" s="58"/>
      <c r="SYX115" s="58"/>
      <c r="SYY115" s="58"/>
      <c r="SYZ115" s="58"/>
      <c r="SZA115" s="58"/>
      <c r="SZB115" s="58"/>
      <c r="SZC115" s="58"/>
      <c r="SZD115" s="58"/>
      <c r="SZE115" s="58"/>
      <c r="SZF115" s="58"/>
      <c r="SZG115" s="58"/>
      <c r="SZH115" s="58"/>
      <c r="SZI115" s="58"/>
      <c r="SZJ115" s="58"/>
      <c r="SZK115" s="58"/>
      <c r="SZL115" s="58"/>
      <c r="SZM115" s="58"/>
      <c r="SZN115" s="58"/>
      <c r="SZO115" s="58"/>
      <c r="SZP115" s="58"/>
      <c r="SZQ115" s="58"/>
      <c r="SZR115" s="58"/>
      <c r="SZS115" s="58"/>
      <c r="SZT115" s="58"/>
      <c r="SZU115" s="58"/>
      <c r="SZV115" s="58"/>
      <c r="SZW115" s="58"/>
      <c r="SZX115" s="58"/>
      <c r="SZY115" s="58"/>
      <c r="SZZ115" s="58"/>
      <c r="TAA115" s="58"/>
      <c r="TAB115" s="58"/>
      <c r="TAC115" s="58"/>
      <c r="TAD115" s="58"/>
      <c r="TAE115" s="58"/>
      <c r="TAF115" s="58"/>
      <c r="TAG115" s="58"/>
      <c r="TAH115" s="58"/>
      <c r="TAI115" s="58"/>
      <c r="TAJ115" s="58"/>
      <c r="TAK115" s="58"/>
      <c r="TAL115" s="58"/>
      <c r="TAM115" s="58"/>
      <c r="TAN115" s="58"/>
      <c r="TAO115" s="58"/>
      <c r="TAP115" s="58"/>
      <c r="TAQ115" s="58"/>
      <c r="TAR115" s="58"/>
      <c r="TAS115" s="58"/>
      <c r="TAT115" s="58"/>
      <c r="TAU115" s="58"/>
      <c r="TAV115" s="58"/>
      <c r="TAW115" s="58"/>
      <c r="TAX115" s="58"/>
      <c r="TAY115" s="58"/>
      <c r="TAZ115" s="58"/>
      <c r="TBA115" s="58"/>
      <c r="TBB115" s="58"/>
      <c r="TBC115" s="58"/>
      <c r="TBD115" s="58"/>
      <c r="TBE115" s="58"/>
      <c r="TBF115" s="58"/>
      <c r="TBG115" s="58"/>
      <c r="TBH115" s="58"/>
      <c r="TBI115" s="58"/>
      <c r="TBJ115" s="58"/>
      <c r="TBK115" s="58"/>
      <c r="TBL115" s="58"/>
      <c r="TBM115" s="58"/>
      <c r="TBN115" s="58"/>
      <c r="TBO115" s="58"/>
      <c r="TBP115" s="58"/>
      <c r="TBQ115" s="58"/>
      <c r="TBR115" s="58"/>
      <c r="TBS115" s="58"/>
      <c r="TBT115" s="58"/>
      <c r="TBU115" s="58"/>
      <c r="TBV115" s="58"/>
      <c r="TBW115" s="58"/>
      <c r="TBX115" s="58"/>
      <c r="TBY115" s="58"/>
      <c r="TBZ115" s="58"/>
      <c r="TCA115" s="58"/>
      <c r="TCB115" s="58"/>
      <c r="TCC115" s="58"/>
      <c r="TCD115" s="58"/>
      <c r="TCE115" s="58"/>
      <c r="TCF115" s="58"/>
      <c r="TCG115" s="58"/>
      <c r="TCH115" s="58"/>
      <c r="TCI115" s="58"/>
      <c r="TCJ115" s="58"/>
      <c r="TCK115" s="58"/>
      <c r="TCL115" s="58"/>
      <c r="TCM115" s="58"/>
      <c r="TCN115" s="58"/>
      <c r="TCO115" s="58"/>
      <c r="TCP115" s="58"/>
      <c r="TCQ115" s="58"/>
      <c r="TCR115" s="58"/>
      <c r="TCS115" s="58"/>
      <c r="TCT115" s="58"/>
      <c r="TCU115" s="58"/>
      <c r="TCV115" s="58"/>
      <c r="TCW115" s="58"/>
      <c r="TCX115" s="58"/>
      <c r="TCY115" s="58"/>
      <c r="TCZ115" s="58"/>
      <c r="TDA115" s="58"/>
      <c r="TDB115" s="58"/>
      <c r="TDC115" s="58"/>
      <c r="TDD115" s="58"/>
      <c r="TDE115" s="58"/>
      <c r="TDF115" s="58"/>
      <c r="TDG115" s="58"/>
      <c r="TDH115" s="58"/>
      <c r="TDI115" s="58"/>
      <c r="TDJ115" s="58"/>
      <c r="TDK115" s="58"/>
      <c r="TDL115" s="58"/>
      <c r="TDM115" s="58"/>
      <c r="TDN115" s="58"/>
      <c r="TDO115" s="58"/>
      <c r="TDP115" s="58"/>
      <c r="TDQ115" s="58"/>
      <c r="TDR115" s="58"/>
      <c r="TDS115" s="58"/>
      <c r="TDT115" s="58"/>
      <c r="TDU115" s="58"/>
      <c r="TDV115" s="58"/>
      <c r="TDW115" s="58"/>
      <c r="TDX115" s="58"/>
      <c r="TDY115" s="58"/>
      <c r="TDZ115" s="58"/>
      <c r="TEA115" s="58"/>
      <c r="TEB115" s="58"/>
      <c r="TEC115" s="58"/>
      <c r="TED115" s="58"/>
      <c r="TEE115" s="58"/>
      <c r="TEF115" s="58"/>
      <c r="TEG115" s="58"/>
      <c r="TEH115" s="58"/>
      <c r="TEI115" s="58"/>
      <c r="TEJ115" s="58"/>
      <c r="TEK115" s="58"/>
      <c r="TEL115" s="58"/>
      <c r="TEM115" s="58"/>
      <c r="TEN115" s="58"/>
      <c r="TEO115" s="58"/>
      <c r="TEP115" s="58"/>
      <c r="TEQ115" s="58"/>
      <c r="TER115" s="58"/>
      <c r="TES115" s="58"/>
      <c r="TET115" s="58"/>
      <c r="TEU115" s="58"/>
      <c r="TEV115" s="58"/>
      <c r="TEW115" s="58"/>
      <c r="TEX115" s="58"/>
      <c r="TEY115" s="58"/>
      <c r="TEZ115" s="58"/>
      <c r="TFA115" s="58"/>
      <c r="TFB115" s="58"/>
      <c r="TFC115" s="58"/>
      <c r="TFD115" s="58"/>
      <c r="TFE115" s="58"/>
      <c r="TFF115" s="58"/>
      <c r="TFG115" s="58"/>
      <c r="TFH115" s="58"/>
      <c r="TFI115" s="58"/>
      <c r="TFJ115" s="58"/>
      <c r="TFK115" s="58"/>
      <c r="TFL115" s="58"/>
      <c r="TFM115" s="58"/>
      <c r="TFN115" s="58"/>
      <c r="TFO115" s="58"/>
      <c r="TFP115" s="58"/>
      <c r="TFQ115" s="58"/>
      <c r="TFR115" s="58"/>
      <c r="TFS115" s="58"/>
      <c r="TFT115" s="58"/>
      <c r="TFU115" s="58"/>
      <c r="TFV115" s="58"/>
      <c r="TFW115" s="58"/>
      <c r="TFX115" s="58"/>
      <c r="TFY115" s="58"/>
      <c r="TFZ115" s="58"/>
      <c r="TGA115" s="58"/>
      <c r="TGB115" s="58"/>
      <c r="TGC115" s="58"/>
      <c r="TGD115" s="58"/>
      <c r="TGE115" s="58"/>
      <c r="TGF115" s="58"/>
      <c r="TGG115" s="58"/>
      <c r="TGH115" s="58"/>
      <c r="TGI115" s="58"/>
      <c r="TGJ115" s="58"/>
      <c r="TGK115" s="58"/>
      <c r="TGL115" s="58"/>
      <c r="TGM115" s="58"/>
      <c r="TGN115" s="58"/>
      <c r="TGO115" s="58"/>
      <c r="TGP115" s="58"/>
      <c r="TGQ115" s="58"/>
      <c r="TGR115" s="58"/>
      <c r="TGS115" s="58"/>
      <c r="TGT115" s="58"/>
      <c r="TGU115" s="58"/>
      <c r="TGV115" s="58"/>
      <c r="TGW115" s="58"/>
      <c r="TGX115" s="58"/>
      <c r="TGY115" s="58"/>
      <c r="TGZ115" s="58"/>
      <c r="THA115" s="58"/>
      <c r="THB115" s="58"/>
      <c r="THC115" s="58"/>
      <c r="THD115" s="58"/>
      <c r="THE115" s="58"/>
      <c r="THF115" s="58"/>
      <c r="THG115" s="58"/>
      <c r="THH115" s="58"/>
      <c r="THI115" s="58"/>
      <c r="THJ115" s="58"/>
      <c r="THK115" s="58"/>
      <c r="THL115" s="58"/>
      <c r="THM115" s="58"/>
      <c r="THN115" s="58"/>
      <c r="THO115" s="58"/>
      <c r="THP115" s="58"/>
      <c r="THQ115" s="58"/>
      <c r="THR115" s="58"/>
      <c r="THS115" s="58"/>
      <c r="THT115" s="58"/>
      <c r="THU115" s="58"/>
      <c r="THV115" s="58"/>
      <c r="THW115" s="58"/>
      <c r="THX115" s="58"/>
      <c r="THY115" s="58"/>
      <c r="THZ115" s="58"/>
      <c r="TIA115" s="58"/>
      <c r="TIB115" s="58"/>
      <c r="TIC115" s="58"/>
      <c r="TID115" s="58"/>
      <c r="TIE115" s="58"/>
      <c r="TIF115" s="58"/>
      <c r="TIG115" s="58"/>
      <c r="TIH115" s="58"/>
      <c r="TII115" s="58"/>
      <c r="TIJ115" s="58"/>
      <c r="TIK115" s="58"/>
      <c r="TIL115" s="58"/>
      <c r="TIM115" s="58"/>
      <c r="TIN115" s="58"/>
      <c r="TIO115" s="58"/>
      <c r="TIP115" s="58"/>
      <c r="TIQ115" s="58"/>
      <c r="TIR115" s="58"/>
      <c r="TIS115" s="58"/>
      <c r="TIT115" s="58"/>
      <c r="TIU115" s="58"/>
      <c r="TIV115" s="58"/>
      <c r="TIW115" s="58"/>
      <c r="TIX115" s="58"/>
      <c r="TIY115" s="58"/>
      <c r="TIZ115" s="58"/>
      <c r="TJA115" s="58"/>
      <c r="TJB115" s="58"/>
      <c r="TJC115" s="58"/>
      <c r="TJD115" s="58"/>
      <c r="TJE115" s="58"/>
      <c r="TJF115" s="58"/>
      <c r="TJG115" s="58"/>
      <c r="TJH115" s="58"/>
      <c r="TJI115" s="58"/>
      <c r="TJJ115" s="58"/>
      <c r="TJK115" s="58"/>
      <c r="TJL115" s="58"/>
      <c r="TJM115" s="58"/>
      <c r="TJN115" s="58"/>
      <c r="TJO115" s="58"/>
      <c r="TJP115" s="58"/>
      <c r="TJQ115" s="58"/>
      <c r="TJR115" s="58"/>
      <c r="TJS115" s="58"/>
      <c r="TJT115" s="58"/>
      <c r="TJU115" s="58"/>
      <c r="TJV115" s="58"/>
      <c r="TJW115" s="58"/>
      <c r="TJX115" s="58"/>
      <c r="TJY115" s="58"/>
      <c r="TJZ115" s="58"/>
      <c r="TKA115" s="58"/>
      <c r="TKB115" s="58"/>
      <c r="TKC115" s="58"/>
      <c r="TKD115" s="58"/>
      <c r="TKE115" s="58"/>
      <c r="TKF115" s="58"/>
      <c r="TKG115" s="58"/>
      <c r="TKH115" s="58"/>
      <c r="TKI115" s="58"/>
      <c r="TKJ115" s="58"/>
      <c r="TKK115" s="58"/>
      <c r="TKL115" s="58"/>
      <c r="TKM115" s="58"/>
      <c r="TKN115" s="58"/>
      <c r="TKO115" s="58"/>
      <c r="TKP115" s="58"/>
      <c r="TKQ115" s="58"/>
      <c r="TKR115" s="58"/>
      <c r="TKS115" s="58"/>
      <c r="TKT115" s="58"/>
      <c r="TKU115" s="58"/>
      <c r="TKV115" s="58"/>
      <c r="TKW115" s="58"/>
      <c r="TKX115" s="58"/>
      <c r="TKY115" s="58"/>
      <c r="TKZ115" s="58"/>
      <c r="TLA115" s="58"/>
      <c r="TLB115" s="58"/>
      <c r="TLC115" s="58"/>
      <c r="TLD115" s="58"/>
      <c r="TLE115" s="58"/>
      <c r="TLF115" s="58"/>
      <c r="TLG115" s="58"/>
      <c r="TLH115" s="58"/>
      <c r="TLI115" s="58"/>
      <c r="TLJ115" s="58"/>
      <c r="TLK115" s="58"/>
      <c r="TLL115" s="58"/>
      <c r="TLM115" s="58"/>
      <c r="TLN115" s="58"/>
      <c r="TLO115" s="58"/>
      <c r="TLP115" s="58"/>
      <c r="TLQ115" s="58"/>
      <c r="TLR115" s="58"/>
      <c r="TLS115" s="58"/>
      <c r="TLT115" s="58"/>
      <c r="TLU115" s="58"/>
      <c r="TLV115" s="58"/>
      <c r="TLW115" s="58"/>
      <c r="TLX115" s="58"/>
      <c r="TLY115" s="58"/>
      <c r="TLZ115" s="58"/>
      <c r="TMA115" s="58"/>
      <c r="TMB115" s="58"/>
      <c r="TMC115" s="58"/>
      <c r="TMD115" s="58"/>
      <c r="TME115" s="58"/>
      <c r="TMF115" s="58"/>
      <c r="TMG115" s="58"/>
      <c r="TMH115" s="58"/>
      <c r="TMI115" s="58"/>
      <c r="TMJ115" s="58"/>
      <c r="TMK115" s="58"/>
      <c r="TML115" s="58"/>
      <c r="TMM115" s="58"/>
      <c r="TMN115" s="58"/>
      <c r="TMO115" s="58"/>
      <c r="TMP115" s="58"/>
      <c r="TMQ115" s="58"/>
      <c r="TMR115" s="58"/>
      <c r="TMS115" s="58"/>
      <c r="TMT115" s="58"/>
      <c r="TMU115" s="58"/>
      <c r="TMV115" s="58"/>
      <c r="TMW115" s="58"/>
      <c r="TMX115" s="58"/>
      <c r="TMY115" s="58"/>
      <c r="TMZ115" s="58"/>
      <c r="TNA115" s="58"/>
      <c r="TNB115" s="58"/>
      <c r="TNC115" s="58"/>
      <c r="TND115" s="58"/>
      <c r="TNE115" s="58"/>
      <c r="TNF115" s="58"/>
      <c r="TNG115" s="58"/>
      <c r="TNH115" s="58"/>
      <c r="TNI115" s="58"/>
      <c r="TNJ115" s="58"/>
      <c r="TNK115" s="58"/>
      <c r="TNL115" s="58"/>
      <c r="TNM115" s="58"/>
      <c r="TNN115" s="58"/>
      <c r="TNO115" s="58"/>
      <c r="TNP115" s="58"/>
      <c r="TNQ115" s="58"/>
      <c r="TNR115" s="58"/>
      <c r="TNS115" s="58"/>
      <c r="TNT115" s="58"/>
      <c r="TNU115" s="58"/>
      <c r="TNV115" s="58"/>
      <c r="TNW115" s="58"/>
      <c r="TNX115" s="58"/>
      <c r="TNY115" s="58"/>
      <c r="TNZ115" s="58"/>
      <c r="TOA115" s="58"/>
      <c r="TOB115" s="58"/>
      <c r="TOC115" s="58"/>
      <c r="TOD115" s="58"/>
      <c r="TOE115" s="58"/>
      <c r="TOF115" s="58"/>
      <c r="TOG115" s="58"/>
      <c r="TOH115" s="58"/>
      <c r="TOI115" s="58"/>
      <c r="TOJ115" s="58"/>
      <c r="TOK115" s="58"/>
      <c r="TOL115" s="58"/>
      <c r="TOM115" s="58"/>
      <c r="TON115" s="58"/>
      <c r="TOO115" s="58"/>
      <c r="TOP115" s="58"/>
      <c r="TOQ115" s="58"/>
      <c r="TOR115" s="58"/>
      <c r="TOS115" s="58"/>
      <c r="TOT115" s="58"/>
      <c r="TOU115" s="58"/>
      <c r="TOV115" s="58"/>
      <c r="TOW115" s="58"/>
      <c r="TOX115" s="58"/>
      <c r="TOY115" s="58"/>
      <c r="TOZ115" s="58"/>
      <c r="TPA115" s="58"/>
      <c r="TPB115" s="58"/>
      <c r="TPC115" s="58"/>
      <c r="TPD115" s="58"/>
      <c r="TPE115" s="58"/>
      <c r="TPF115" s="58"/>
      <c r="TPG115" s="58"/>
      <c r="TPH115" s="58"/>
      <c r="TPI115" s="58"/>
      <c r="TPJ115" s="58"/>
      <c r="TPK115" s="58"/>
      <c r="TPL115" s="58"/>
      <c r="TPM115" s="58"/>
      <c r="TPN115" s="58"/>
      <c r="TPO115" s="58"/>
      <c r="TPP115" s="58"/>
      <c r="TPQ115" s="58"/>
      <c r="TPR115" s="58"/>
      <c r="TPS115" s="58"/>
      <c r="TPT115" s="58"/>
      <c r="TPU115" s="58"/>
      <c r="TPV115" s="58"/>
      <c r="TPW115" s="58"/>
      <c r="TPX115" s="58"/>
      <c r="TPY115" s="58"/>
      <c r="TPZ115" s="58"/>
      <c r="TQA115" s="58"/>
      <c r="TQB115" s="58"/>
      <c r="TQC115" s="58"/>
      <c r="TQD115" s="58"/>
      <c r="TQE115" s="58"/>
      <c r="TQF115" s="58"/>
      <c r="TQG115" s="58"/>
      <c r="TQH115" s="58"/>
      <c r="TQI115" s="58"/>
      <c r="TQJ115" s="58"/>
      <c r="TQK115" s="58"/>
      <c r="TQL115" s="58"/>
      <c r="TQM115" s="58"/>
      <c r="TQN115" s="58"/>
      <c r="TQO115" s="58"/>
      <c r="TQP115" s="58"/>
      <c r="TQQ115" s="58"/>
      <c r="TQR115" s="58"/>
      <c r="TQS115" s="58"/>
      <c r="TQT115" s="58"/>
      <c r="TQU115" s="58"/>
      <c r="TQV115" s="58"/>
      <c r="TQW115" s="58"/>
      <c r="TQX115" s="58"/>
      <c r="TQY115" s="58"/>
      <c r="TQZ115" s="58"/>
      <c r="TRA115" s="58"/>
      <c r="TRB115" s="58"/>
      <c r="TRC115" s="58"/>
      <c r="TRD115" s="58"/>
      <c r="TRE115" s="58"/>
      <c r="TRF115" s="58"/>
      <c r="TRG115" s="58"/>
      <c r="TRH115" s="58"/>
      <c r="TRI115" s="58"/>
      <c r="TRJ115" s="58"/>
      <c r="TRK115" s="58"/>
      <c r="TRL115" s="58"/>
      <c r="TRM115" s="58"/>
      <c r="TRN115" s="58"/>
      <c r="TRO115" s="58"/>
      <c r="TRP115" s="58"/>
      <c r="TRQ115" s="58"/>
      <c r="TRR115" s="58"/>
      <c r="TRS115" s="58"/>
      <c r="TRT115" s="58"/>
      <c r="TRU115" s="58"/>
      <c r="TRV115" s="58"/>
      <c r="TRW115" s="58"/>
      <c r="TRX115" s="58"/>
      <c r="TRY115" s="58"/>
      <c r="TRZ115" s="58"/>
      <c r="TSA115" s="58"/>
      <c r="TSB115" s="58"/>
      <c r="TSC115" s="58"/>
      <c r="TSD115" s="58"/>
      <c r="TSE115" s="58"/>
      <c r="TSF115" s="58"/>
      <c r="TSG115" s="58"/>
      <c r="TSH115" s="58"/>
      <c r="TSI115" s="58"/>
      <c r="TSJ115" s="58"/>
      <c r="TSK115" s="58"/>
      <c r="TSL115" s="58"/>
      <c r="TSM115" s="58"/>
      <c r="TSN115" s="58"/>
      <c r="TSO115" s="58"/>
      <c r="TSP115" s="58"/>
      <c r="TSQ115" s="58"/>
      <c r="TSR115" s="58"/>
      <c r="TSS115" s="58"/>
      <c r="TST115" s="58"/>
      <c r="TSU115" s="58"/>
      <c r="TSV115" s="58"/>
      <c r="TSW115" s="58"/>
      <c r="TSX115" s="58"/>
      <c r="TSY115" s="58"/>
      <c r="TSZ115" s="58"/>
      <c r="TTA115" s="58"/>
      <c r="TTB115" s="58"/>
      <c r="TTC115" s="58"/>
      <c r="TTD115" s="58"/>
      <c r="TTE115" s="58"/>
      <c r="TTF115" s="58"/>
      <c r="TTG115" s="58"/>
      <c r="TTH115" s="58"/>
      <c r="TTI115" s="58"/>
      <c r="TTJ115" s="58"/>
      <c r="TTK115" s="58"/>
      <c r="TTL115" s="58"/>
      <c r="TTM115" s="58"/>
      <c r="TTN115" s="58"/>
      <c r="TTO115" s="58"/>
      <c r="TTP115" s="58"/>
      <c r="TTQ115" s="58"/>
      <c r="TTR115" s="58"/>
      <c r="TTS115" s="58"/>
      <c r="TTT115" s="58"/>
      <c r="TTU115" s="58"/>
      <c r="TTV115" s="58"/>
      <c r="TTW115" s="58"/>
      <c r="TTX115" s="58"/>
      <c r="TTY115" s="58"/>
      <c r="TTZ115" s="58"/>
      <c r="TUA115" s="58"/>
      <c r="TUB115" s="58"/>
      <c r="TUC115" s="58"/>
      <c r="TUD115" s="58"/>
      <c r="TUE115" s="58"/>
      <c r="TUF115" s="58"/>
      <c r="TUG115" s="58"/>
      <c r="TUH115" s="58"/>
      <c r="TUI115" s="58"/>
      <c r="TUJ115" s="58"/>
      <c r="TUK115" s="58"/>
      <c r="TUL115" s="58"/>
      <c r="TUM115" s="58"/>
      <c r="TUN115" s="58"/>
      <c r="TUO115" s="58"/>
      <c r="TUP115" s="58"/>
      <c r="TUQ115" s="58"/>
      <c r="TUR115" s="58"/>
      <c r="TUS115" s="58"/>
      <c r="TUT115" s="58"/>
      <c r="TUU115" s="58"/>
      <c r="TUV115" s="58"/>
      <c r="TUW115" s="58"/>
      <c r="TUX115" s="58"/>
      <c r="TUY115" s="58"/>
      <c r="TUZ115" s="58"/>
      <c r="TVA115" s="58"/>
      <c r="TVB115" s="58"/>
      <c r="TVC115" s="58"/>
      <c r="TVD115" s="58"/>
      <c r="TVE115" s="58"/>
      <c r="TVF115" s="58"/>
      <c r="TVG115" s="58"/>
      <c r="TVH115" s="58"/>
      <c r="TVI115" s="58"/>
      <c r="TVJ115" s="58"/>
      <c r="TVK115" s="58"/>
      <c r="TVL115" s="58"/>
      <c r="TVM115" s="58"/>
      <c r="TVN115" s="58"/>
      <c r="TVO115" s="58"/>
      <c r="TVP115" s="58"/>
      <c r="TVQ115" s="58"/>
      <c r="TVR115" s="58"/>
      <c r="TVS115" s="58"/>
      <c r="TVT115" s="58"/>
      <c r="TVU115" s="58"/>
      <c r="TVV115" s="58"/>
      <c r="TVW115" s="58"/>
      <c r="TVX115" s="58"/>
      <c r="TVY115" s="58"/>
      <c r="TVZ115" s="58"/>
      <c r="TWA115" s="58"/>
      <c r="TWB115" s="58"/>
      <c r="TWC115" s="58"/>
      <c r="TWD115" s="58"/>
      <c r="TWE115" s="58"/>
      <c r="TWF115" s="58"/>
      <c r="TWG115" s="58"/>
      <c r="TWH115" s="58"/>
      <c r="TWI115" s="58"/>
      <c r="TWJ115" s="58"/>
      <c r="TWK115" s="58"/>
      <c r="TWL115" s="58"/>
      <c r="TWM115" s="58"/>
      <c r="TWN115" s="58"/>
      <c r="TWO115" s="58"/>
      <c r="TWP115" s="58"/>
      <c r="TWQ115" s="58"/>
      <c r="TWR115" s="58"/>
      <c r="TWS115" s="58"/>
      <c r="TWT115" s="58"/>
      <c r="TWU115" s="58"/>
      <c r="TWV115" s="58"/>
      <c r="TWW115" s="58"/>
      <c r="TWX115" s="58"/>
      <c r="TWY115" s="58"/>
      <c r="TWZ115" s="58"/>
      <c r="TXA115" s="58"/>
      <c r="TXB115" s="58"/>
      <c r="TXC115" s="58"/>
      <c r="TXD115" s="58"/>
      <c r="TXE115" s="58"/>
      <c r="TXF115" s="58"/>
      <c r="TXG115" s="58"/>
      <c r="TXH115" s="58"/>
      <c r="TXI115" s="58"/>
      <c r="TXJ115" s="58"/>
      <c r="TXK115" s="58"/>
      <c r="TXL115" s="58"/>
      <c r="TXM115" s="58"/>
      <c r="TXN115" s="58"/>
      <c r="TXO115" s="58"/>
      <c r="TXP115" s="58"/>
      <c r="TXQ115" s="58"/>
      <c r="TXR115" s="58"/>
      <c r="TXS115" s="58"/>
      <c r="TXT115" s="58"/>
      <c r="TXU115" s="58"/>
      <c r="TXV115" s="58"/>
      <c r="TXW115" s="58"/>
      <c r="TXX115" s="58"/>
      <c r="TXY115" s="58"/>
      <c r="TXZ115" s="58"/>
      <c r="TYA115" s="58"/>
      <c r="TYB115" s="58"/>
      <c r="TYC115" s="58"/>
      <c r="TYD115" s="58"/>
      <c r="TYE115" s="58"/>
      <c r="TYF115" s="58"/>
      <c r="TYG115" s="58"/>
      <c r="TYH115" s="58"/>
      <c r="TYI115" s="58"/>
      <c r="TYJ115" s="58"/>
      <c r="TYK115" s="58"/>
      <c r="TYL115" s="58"/>
      <c r="TYM115" s="58"/>
      <c r="TYN115" s="58"/>
      <c r="TYO115" s="58"/>
      <c r="TYP115" s="58"/>
      <c r="TYQ115" s="58"/>
      <c r="TYR115" s="58"/>
      <c r="TYS115" s="58"/>
      <c r="TYT115" s="58"/>
      <c r="TYU115" s="58"/>
      <c r="TYV115" s="58"/>
      <c r="TYW115" s="58"/>
      <c r="TYX115" s="58"/>
      <c r="TYY115" s="58"/>
      <c r="TYZ115" s="58"/>
      <c r="TZA115" s="58"/>
      <c r="TZB115" s="58"/>
      <c r="TZC115" s="58"/>
      <c r="TZD115" s="58"/>
      <c r="TZE115" s="58"/>
      <c r="TZF115" s="58"/>
      <c r="TZG115" s="58"/>
      <c r="TZH115" s="58"/>
      <c r="TZI115" s="58"/>
      <c r="TZJ115" s="58"/>
      <c r="TZK115" s="58"/>
      <c r="TZL115" s="58"/>
      <c r="TZM115" s="58"/>
      <c r="TZN115" s="58"/>
      <c r="TZO115" s="58"/>
      <c r="TZP115" s="58"/>
      <c r="TZQ115" s="58"/>
      <c r="TZR115" s="58"/>
      <c r="TZS115" s="58"/>
      <c r="TZT115" s="58"/>
      <c r="TZU115" s="58"/>
      <c r="TZV115" s="58"/>
      <c r="TZW115" s="58"/>
      <c r="TZX115" s="58"/>
      <c r="TZY115" s="58"/>
      <c r="TZZ115" s="58"/>
      <c r="UAA115" s="58"/>
      <c r="UAB115" s="58"/>
      <c r="UAC115" s="58"/>
      <c r="UAD115" s="58"/>
      <c r="UAE115" s="58"/>
      <c r="UAF115" s="58"/>
      <c r="UAG115" s="58"/>
      <c r="UAH115" s="58"/>
      <c r="UAI115" s="58"/>
      <c r="UAJ115" s="58"/>
      <c r="UAK115" s="58"/>
      <c r="UAL115" s="58"/>
      <c r="UAM115" s="58"/>
      <c r="UAN115" s="58"/>
      <c r="UAO115" s="58"/>
      <c r="UAP115" s="58"/>
      <c r="UAQ115" s="58"/>
      <c r="UAR115" s="58"/>
      <c r="UAS115" s="58"/>
      <c r="UAT115" s="58"/>
      <c r="UAU115" s="58"/>
      <c r="UAV115" s="58"/>
      <c r="UAW115" s="58"/>
      <c r="UAX115" s="58"/>
      <c r="UAY115" s="58"/>
      <c r="UAZ115" s="58"/>
      <c r="UBA115" s="58"/>
      <c r="UBB115" s="58"/>
      <c r="UBC115" s="58"/>
      <c r="UBD115" s="58"/>
      <c r="UBE115" s="58"/>
      <c r="UBF115" s="58"/>
      <c r="UBG115" s="58"/>
      <c r="UBH115" s="58"/>
      <c r="UBI115" s="58"/>
      <c r="UBJ115" s="58"/>
      <c r="UBK115" s="58"/>
      <c r="UBL115" s="58"/>
      <c r="UBM115" s="58"/>
      <c r="UBN115" s="58"/>
      <c r="UBO115" s="58"/>
      <c r="UBP115" s="58"/>
      <c r="UBQ115" s="58"/>
      <c r="UBR115" s="58"/>
      <c r="UBS115" s="58"/>
      <c r="UBT115" s="58"/>
      <c r="UBU115" s="58"/>
      <c r="UBV115" s="58"/>
      <c r="UBW115" s="58"/>
      <c r="UBX115" s="58"/>
      <c r="UBY115" s="58"/>
      <c r="UBZ115" s="58"/>
      <c r="UCA115" s="58"/>
      <c r="UCB115" s="58"/>
      <c r="UCC115" s="58"/>
      <c r="UCD115" s="58"/>
      <c r="UCE115" s="58"/>
      <c r="UCF115" s="58"/>
      <c r="UCG115" s="58"/>
      <c r="UCH115" s="58"/>
      <c r="UCI115" s="58"/>
      <c r="UCJ115" s="58"/>
      <c r="UCK115" s="58"/>
      <c r="UCL115" s="58"/>
      <c r="UCM115" s="58"/>
      <c r="UCN115" s="58"/>
      <c r="UCO115" s="58"/>
      <c r="UCP115" s="58"/>
      <c r="UCQ115" s="58"/>
      <c r="UCR115" s="58"/>
      <c r="UCS115" s="58"/>
      <c r="UCT115" s="58"/>
      <c r="UCU115" s="58"/>
      <c r="UCV115" s="58"/>
      <c r="UCW115" s="58"/>
      <c r="UCX115" s="58"/>
      <c r="UCY115" s="58"/>
      <c r="UCZ115" s="58"/>
      <c r="UDA115" s="58"/>
      <c r="UDB115" s="58"/>
      <c r="UDC115" s="58"/>
      <c r="UDD115" s="58"/>
      <c r="UDE115" s="58"/>
      <c r="UDF115" s="58"/>
      <c r="UDG115" s="58"/>
      <c r="UDH115" s="58"/>
      <c r="UDI115" s="58"/>
      <c r="UDJ115" s="58"/>
      <c r="UDK115" s="58"/>
      <c r="UDL115" s="58"/>
      <c r="UDM115" s="58"/>
      <c r="UDN115" s="58"/>
      <c r="UDO115" s="58"/>
      <c r="UDP115" s="58"/>
      <c r="UDQ115" s="58"/>
      <c r="UDR115" s="58"/>
      <c r="UDS115" s="58"/>
      <c r="UDT115" s="58"/>
      <c r="UDU115" s="58"/>
      <c r="UDV115" s="58"/>
      <c r="UDW115" s="58"/>
      <c r="UDX115" s="58"/>
      <c r="UDY115" s="58"/>
      <c r="UDZ115" s="58"/>
      <c r="UEA115" s="58"/>
      <c r="UEB115" s="58"/>
      <c r="UEC115" s="58"/>
      <c r="UED115" s="58"/>
      <c r="UEE115" s="58"/>
      <c r="UEF115" s="58"/>
      <c r="UEG115" s="58"/>
      <c r="UEH115" s="58"/>
      <c r="UEI115" s="58"/>
      <c r="UEJ115" s="58"/>
      <c r="UEK115" s="58"/>
      <c r="UEL115" s="58"/>
      <c r="UEM115" s="58"/>
      <c r="UEN115" s="58"/>
      <c r="UEO115" s="58"/>
      <c r="UEP115" s="58"/>
      <c r="UEQ115" s="58"/>
      <c r="UER115" s="58"/>
      <c r="UES115" s="58"/>
      <c r="UET115" s="58"/>
      <c r="UEU115" s="58"/>
      <c r="UEV115" s="58"/>
      <c r="UEW115" s="58"/>
      <c r="UEX115" s="58"/>
      <c r="UEY115" s="58"/>
      <c r="UEZ115" s="58"/>
      <c r="UFA115" s="58"/>
      <c r="UFB115" s="58"/>
      <c r="UFC115" s="58"/>
      <c r="UFD115" s="58"/>
      <c r="UFE115" s="58"/>
      <c r="UFF115" s="58"/>
      <c r="UFG115" s="58"/>
      <c r="UFH115" s="58"/>
      <c r="UFI115" s="58"/>
      <c r="UFJ115" s="58"/>
      <c r="UFK115" s="58"/>
      <c r="UFL115" s="58"/>
      <c r="UFM115" s="58"/>
      <c r="UFN115" s="58"/>
      <c r="UFO115" s="58"/>
      <c r="UFP115" s="58"/>
      <c r="UFQ115" s="58"/>
      <c r="UFR115" s="58"/>
      <c r="UFS115" s="58"/>
      <c r="UFT115" s="58"/>
      <c r="UFU115" s="58"/>
      <c r="UFV115" s="58"/>
      <c r="UFW115" s="58"/>
      <c r="UFX115" s="58"/>
      <c r="UFY115" s="58"/>
      <c r="UFZ115" s="58"/>
      <c r="UGA115" s="58"/>
      <c r="UGB115" s="58"/>
      <c r="UGC115" s="58"/>
      <c r="UGD115" s="58"/>
      <c r="UGE115" s="58"/>
      <c r="UGF115" s="58"/>
      <c r="UGG115" s="58"/>
      <c r="UGH115" s="58"/>
      <c r="UGI115" s="58"/>
      <c r="UGJ115" s="58"/>
      <c r="UGK115" s="58"/>
      <c r="UGL115" s="58"/>
      <c r="UGM115" s="58"/>
      <c r="UGN115" s="58"/>
      <c r="UGO115" s="58"/>
      <c r="UGP115" s="58"/>
      <c r="UGQ115" s="58"/>
      <c r="UGR115" s="58"/>
      <c r="UGS115" s="58"/>
      <c r="UGT115" s="58"/>
      <c r="UGU115" s="58"/>
      <c r="UGV115" s="58"/>
      <c r="UGW115" s="58"/>
      <c r="UGX115" s="58"/>
      <c r="UGY115" s="58"/>
      <c r="UGZ115" s="58"/>
      <c r="UHA115" s="58"/>
      <c r="UHB115" s="58"/>
      <c r="UHC115" s="58"/>
      <c r="UHD115" s="58"/>
      <c r="UHE115" s="58"/>
      <c r="UHF115" s="58"/>
      <c r="UHG115" s="58"/>
      <c r="UHH115" s="58"/>
      <c r="UHI115" s="58"/>
      <c r="UHJ115" s="58"/>
      <c r="UHK115" s="58"/>
      <c r="UHL115" s="58"/>
      <c r="UHM115" s="58"/>
      <c r="UHN115" s="58"/>
      <c r="UHO115" s="58"/>
      <c r="UHP115" s="58"/>
      <c r="UHQ115" s="58"/>
      <c r="UHR115" s="58"/>
      <c r="UHS115" s="58"/>
      <c r="UHT115" s="58"/>
      <c r="UHU115" s="58"/>
      <c r="UHV115" s="58"/>
      <c r="UHW115" s="58"/>
      <c r="UHX115" s="58"/>
      <c r="UHY115" s="58"/>
      <c r="UHZ115" s="58"/>
      <c r="UIA115" s="58"/>
      <c r="UIB115" s="58"/>
      <c r="UIC115" s="58"/>
      <c r="UID115" s="58"/>
      <c r="UIE115" s="58"/>
      <c r="UIF115" s="58"/>
      <c r="UIG115" s="58"/>
      <c r="UIH115" s="58"/>
      <c r="UII115" s="58"/>
      <c r="UIJ115" s="58"/>
      <c r="UIK115" s="58"/>
      <c r="UIL115" s="58"/>
      <c r="UIM115" s="58"/>
      <c r="UIN115" s="58"/>
      <c r="UIO115" s="58"/>
      <c r="UIP115" s="58"/>
      <c r="UIQ115" s="58"/>
      <c r="UIR115" s="58"/>
      <c r="UIS115" s="58"/>
      <c r="UIT115" s="58"/>
      <c r="UIU115" s="58"/>
      <c r="UIV115" s="58"/>
      <c r="UIW115" s="58"/>
      <c r="UIX115" s="58"/>
      <c r="UIY115" s="58"/>
      <c r="UIZ115" s="58"/>
      <c r="UJA115" s="58"/>
      <c r="UJB115" s="58"/>
      <c r="UJC115" s="58"/>
      <c r="UJD115" s="58"/>
      <c r="UJE115" s="58"/>
      <c r="UJF115" s="58"/>
      <c r="UJG115" s="58"/>
      <c r="UJH115" s="58"/>
      <c r="UJI115" s="58"/>
      <c r="UJJ115" s="58"/>
      <c r="UJK115" s="58"/>
      <c r="UJL115" s="58"/>
      <c r="UJM115" s="58"/>
      <c r="UJN115" s="58"/>
      <c r="UJO115" s="58"/>
      <c r="UJP115" s="58"/>
      <c r="UJQ115" s="58"/>
      <c r="UJR115" s="58"/>
      <c r="UJS115" s="58"/>
      <c r="UJT115" s="58"/>
      <c r="UJU115" s="58"/>
      <c r="UJV115" s="58"/>
      <c r="UJW115" s="58"/>
      <c r="UJX115" s="58"/>
      <c r="UJY115" s="58"/>
      <c r="UJZ115" s="58"/>
      <c r="UKA115" s="58"/>
      <c r="UKB115" s="58"/>
      <c r="UKC115" s="58"/>
      <c r="UKD115" s="58"/>
      <c r="UKE115" s="58"/>
      <c r="UKF115" s="58"/>
      <c r="UKG115" s="58"/>
      <c r="UKH115" s="58"/>
      <c r="UKI115" s="58"/>
      <c r="UKJ115" s="58"/>
      <c r="UKK115" s="58"/>
      <c r="UKL115" s="58"/>
      <c r="UKM115" s="58"/>
      <c r="UKN115" s="58"/>
      <c r="UKO115" s="58"/>
      <c r="UKP115" s="58"/>
      <c r="UKQ115" s="58"/>
      <c r="UKR115" s="58"/>
      <c r="UKS115" s="58"/>
      <c r="UKT115" s="58"/>
      <c r="UKU115" s="58"/>
      <c r="UKV115" s="58"/>
      <c r="UKW115" s="58"/>
      <c r="UKX115" s="58"/>
      <c r="UKY115" s="58"/>
      <c r="UKZ115" s="58"/>
      <c r="ULA115" s="58"/>
      <c r="ULB115" s="58"/>
      <c r="ULC115" s="58"/>
      <c r="ULD115" s="58"/>
      <c r="ULE115" s="58"/>
      <c r="ULF115" s="58"/>
      <c r="ULG115" s="58"/>
      <c r="ULH115" s="58"/>
      <c r="ULI115" s="58"/>
      <c r="ULJ115" s="58"/>
      <c r="ULK115" s="58"/>
      <c r="ULL115" s="58"/>
      <c r="ULM115" s="58"/>
      <c r="ULN115" s="58"/>
      <c r="ULO115" s="58"/>
      <c r="ULP115" s="58"/>
      <c r="ULQ115" s="58"/>
      <c r="ULR115" s="58"/>
      <c r="ULS115" s="58"/>
      <c r="ULT115" s="58"/>
      <c r="ULU115" s="58"/>
      <c r="ULV115" s="58"/>
      <c r="ULW115" s="58"/>
      <c r="ULX115" s="58"/>
      <c r="ULY115" s="58"/>
      <c r="ULZ115" s="58"/>
      <c r="UMA115" s="58"/>
      <c r="UMB115" s="58"/>
      <c r="UMC115" s="58"/>
      <c r="UMD115" s="58"/>
      <c r="UME115" s="58"/>
      <c r="UMF115" s="58"/>
      <c r="UMG115" s="58"/>
      <c r="UMH115" s="58"/>
      <c r="UMI115" s="58"/>
      <c r="UMJ115" s="58"/>
      <c r="UMK115" s="58"/>
      <c r="UML115" s="58"/>
      <c r="UMM115" s="58"/>
      <c r="UMN115" s="58"/>
      <c r="UMO115" s="58"/>
      <c r="UMP115" s="58"/>
      <c r="UMQ115" s="58"/>
      <c r="UMR115" s="58"/>
      <c r="UMS115" s="58"/>
      <c r="UMT115" s="58"/>
      <c r="UMU115" s="58"/>
      <c r="UMV115" s="58"/>
      <c r="UMW115" s="58"/>
      <c r="UMX115" s="58"/>
      <c r="UMY115" s="58"/>
      <c r="UMZ115" s="58"/>
      <c r="UNA115" s="58"/>
      <c r="UNB115" s="58"/>
      <c r="UNC115" s="58"/>
      <c r="UND115" s="58"/>
      <c r="UNE115" s="58"/>
      <c r="UNF115" s="58"/>
      <c r="UNG115" s="58"/>
      <c r="UNH115" s="58"/>
      <c r="UNI115" s="58"/>
      <c r="UNJ115" s="58"/>
      <c r="UNK115" s="58"/>
      <c r="UNL115" s="58"/>
      <c r="UNM115" s="58"/>
      <c r="UNN115" s="58"/>
      <c r="UNO115" s="58"/>
      <c r="UNP115" s="58"/>
      <c r="UNQ115" s="58"/>
      <c r="UNR115" s="58"/>
      <c r="UNS115" s="58"/>
      <c r="UNT115" s="58"/>
      <c r="UNU115" s="58"/>
      <c r="UNV115" s="58"/>
      <c r="UNW115" s="58"/>
      <c r="UNX115" s="58"/>
      <c r="UNY115" s="58"/>
      <c r="UNZ115" s="58"/>
      <c r="UOA115" s="58"/>
      <c r="UOB115" s="58"/>
      <c r="UOC115" s="58"/>
      <c r="UOD115" s="58"/>
      <c r="UOE115" s="58"/>
      <c r="UOF115" s="58"/>
      <c r="UOG115" s="58"/>
      <c r="UOH115" s="58"/>
      <c r="UOI115" s="58"/>
      <c r="UOJ115" s="58"/>
      <c r="UOK115" s="58"/>
      <c r="UOL115" s="58"/>
      <c r="UOM115" s="58"/>
      <c r="UON115" s="58"/>
      <c r="UOO115" s="58"/>
      <c r="UOP115" s="58"/>
      <c r="UOQ115" s="58"/>
      <c r="UOR115" s="58"/>
      <c r="UOS115" s="58"/>
      <c r="UOT115" s="58"/>
      <c r="UOU115" s="58"/>
      <c r="UOV115" s="58"/>
      <c r="UOW115" s="58"/>
      <c r="UOX115" s="58"/>
      <c r="UOY115" s="58"/>
      <c r="UOZ115" s="58"/>
      <c r="UPA115" s="58"/>
      <c r="UPB115" s="58"/>
      <c r="UPC115" s="58"/>
      <c r="UPD115" s="58"/>
      <c r="UPE115" s="58"/>
      <c r="UPF115" s="58"/>
      <c r="UPG115" s="58"/>
      <c r="UPH115" s="58"/>
      <c r="UPI115" s="58"/>
      <c r="UPJ115" s="58"/>
      <c r="UPK115" s="58"/>
      <c r="UPL115" s="58"/>
      <c r="UPM115" s="58"/>
      <c r="UPN115" s="58"/>
      <c r="UPO115" s="58"/>
      <c r="UPP115" s="58"/>
      <c r="UPQ115" s="58"/>
      <c r="UPR115" s="58"/>
      <c r="UPS115" s="58"/>
      <c r="UPT115" s="58"/>
      <c r="UPU115" s="58"/>
      <c r="UPV115" s="58"/>
      <c r="UPW115" s="58"/>
      <c r="UPX115" s="58"/>
      <c r="UPY115" s="58"/>
      <c r="UPZ115" s="58"/>
      <c r="UQA115" s="58"/>
      <c r="UQB115" s="58"/>
      <c r="UQC115" s="58"/>
      <c r="UQD115" s="58"/>
      <c r="UQE115" s="58"/>
      <c r="UQF115" s="58"/>
      <c r="UQG115" s="58"/>
      <c r="UQH115" s="58"/>
      <c r="UQI115" s="58"/>
      <c r="UQJ115" s="58"/>
      <c r="UQK115" s="58"/>
      <c r="UQL115" s="58"/>
      <c r="UQM115" s="58"/>
      <c r="UQN115" s="58"/>
      <c r="UQO115" s="58"/>
      <c r="UQP115" s="58"/>
      <c r="UQQ115" s="58"/>
      <c r="UQR115" s="58"/>
      <c r="UQS115" s="58"/>
      <c r="UQT115" s="58"/>
      <c r="UQU115" s="58"/>
      <c r="UQV115" s="58"/>
      <c r="UQW115" s="58"/>
      <c r="UQX115" s="58"/>
      <c r="UQY115" s="58"/>
      <c r="UQZ115" s="58"/>
      <c r="URA115" s="58"/>
      <c r="URB115" s="58"/>
      <c r="URC115" s="58"/>
      <c r="URD115" s="58"/>
      <c r="URE115" s="58"/>
      <c r="URF115" s="58"/>
      <c r="URG115" s="58"/>
      <c r="URH115" s="58"/>
      <c r="URI115" s="58"/>
      <c r="URJ115" s="58"/>
      <c r="URK115" s="58"/>
      <c r="URL115" s="58"/>
      <c r="URM115" s="58"/>
      <c r="URN115" s="58"/>
      <c r="URO115" s="58"/>
      <c r="URP115" s="58"/>
      <c r="URQ115" s="58"/>
      <c r="URR115" s="58"/>
      <c r="URS115" s="58"/>
      <c r="URT115" s="58"/>
      <c r="URU115" s="58"/>
      <c r="URV115" s="58"/>
      <c r="URW115" s="58"/>
      <c r="URX115" s="58"/>
      <c r="URY115" s="58"/>
      <c r="URZ115" s="58"/>
      <c r="USA115" s="58"/>
      <c r="USB115" s="58"/>
      <c r="USC115" s="58"/>
      <c r="USD115" s="58"/>
      <c r="USE115" s="58"/>
      <c r="USF115" s="58"/>
      <c r="USG115" s="58"/>
      <c r="USH115" s="58"/>
      <c r="USI115" s="58"/>
      <c r="USJ115" s="58"/>
      <c r="USK115" s="58"/>
      <c r="USL115" s="58"/>
      <c r="USM115" s="58"/>
      <c r="USN115" s="58"/>
      <c r="USO115" s="58"/>
      <c r="USP115" s="58"/>
      <c r="USQ115" s="58"/>
      <c r="USR115" s="58"/>
      <c r="USS115" s="58"/>
      <c r="UST115" s="58"/>
      <c r="USU115" s="58"/>
      <c r="USV115" s="58"/>
      <c r="USW115" s="58"/>
      <c r="USX115" s="58"/>
      <c r="USY115" s="58"/>
      <c r="USZ115" s="58"/>
      <c r="UTA115" s="58"/>
      <c r="UTB115" s="58"/>
      <c r="UTC115" s="58"/>
      <c r="UTD115" s="58"/>
      <c r="UTE115" s="58"/>
      <c r="UTF115" s="58"/>
      <c r="UTG115" s="58"/>
      <c r="UTH115" s="58"/>
      <c r="UTI115" s="58"/>
      <c r="UTJ115" s="58"/>
      <c r="UTK115" s="58"/>
      <c r="UTL115" s="58"/>
      <c r="UTM115" s="58"/>
      <c r="UTN115" s="58"/>
      <c r="UTO115" s="58"/>
      <c r="UTP115" s="58"/>
      <c r="UTQ115" s="58"/>
      <c r="UTR115" s="58"/>
      <c r="UTS115" s="58"/>
      <c r="UTT115" s="58"/>
      <c r="UTU115" s="58"/>
      <c r="UTV115" s="58"/>
      <c r="UTW115" s="58"/>
      <c r="UTX115" s="58"/>
      <c r="UTY115" s="58"/>
      <c r="UTZ115" s="58"/>
      <c r="UUA115" s="58"/>
      <c r="UUB115" s="58"/>
      <c r="UUC115" s="58"/>
      <c r="UUD115" s="58"/>
      <c r="UUE115" s="58"/>
      <c r="UUF115" s="58"/>
      <c r="UUG115" s="58"/>
      <c r="UUH115" s="58"/>
      <c r="UUI115" s="58"/>
      <c r="UUJ115" s="58"/>
      <c r="UUK115" s="58"/>
      <c r="UUL115" s="58"/>
      <c r="UUM115" s="58"/>
      <c r="UUN115" s="58"/>
      <c r="UUO115" s="58"/>
      <c r="UUP115" s="58"/>
      <c r="UUQ115" s="58"/>
      <c r="UUR115" s="58"/>
      <c r="UUS115" s="58"/>
      <c r="UUT115" s="58"/>
      <c r="UUU115" s="58"/>
      <c r="UUV115" s="58"/>
      <c r="UUW115" s="58"/>
      <c r="UUX115" s="58"/>
      <c r="UUY115" s="58"/>
      <c r="UUZ115" s="58"/>
      <c r="UVA115" s="58"/>
      <c r="UVB115" s="58"/>
      <c r="UVC115" s="58"/>
      <c r="UVD115" s="58"/>
      <c r="UVE115" s="58"/>
      <c r="UVF115" s="58"/>
      <c r="UVG115" s="58"/>
      <c r="UVH115" s="58"/>
      <c r="UVI115" s="58"/>
      <c r="UVJ115" s="58"/>
      <c r="UVK115" s="58"/>
      <c r="UVL115" s="58"/>
      <c r="UVM115" s="58"/>
      <c r="UVN115" s="58"/>
      <c r="UVO115" s="58"/>
      <c r="UVP115" s="58"/>
      <c r="UVQ115" s="58"/>
      <c r="UVR115" s="58"/>
      <c r="UVS115" s="58"/>
      <c r="UVT115" s="58"/>
      <c r="UVU115" s="58"/>
      <c r="UVV115" s="58"/>
      <c r="UVW115" s="58"/>
      <c r="UVX115" s="58"/>
      <c r="UVY115" s="58"/>
      <c r="UVZ115" s="58"/>
      <c r="UWA115" s="58"/>
      <c r="UWB115" s="58"/>
      <c r="UWC115" s="58"/>
      <c r="UWD115" s="58"/>
      <c r="UWE115" s="58"/>
      <c r="UWF115" s="58"/>
      <c r="UWG115" s="58"/>
      <c r="UWH115" s="58"/>
      <c r="UWI115" s="58"/>
      <c r="UWJ115" s="58"/>
      <c r="UWK115" s="58"/>
      <c r="UWL115" s="58"/>
      <c r="UWM115" s="58"/>
      <c r="UWN115" s="58"/>
      <c r="UWO115" s="58"/>
      <c r="UWP115" s="58"/>
      <c r="UWQ115" s="58"/>
      <c r="UWR115" s="58"/>
      <c r="UWS115" s="58"/>
      <c r="UWT115" s="58"/>
      <c r="UWU115" s="58"/>
      <c r="UWV115" s="58"/>
      <c r="UWW115" s="58"/>
      <c r="UWX115" s="58"/>
      <c r="UWY115" s="58"/>
      <c r="UWZ115" s="58"/>
      <c r="UXA115" s="58"/>
      <c r="UXB115" s="58"/>
      <c r="UXC115" s="58"/>
      <c r="UXD115" s="58"/>
      <c r="UXE115" s="58"/>
      <c r="UXF115" s="58"/>
      <c r="UXG115" s="58"/>
      <c r="UXH115" s="58"/>
      <c r="UXI115" s="58"/>
      <c r="UXJ115" s="58"/>
      <c r="UXK115" s="58"/>
      <c r="UXL115" s="58"/>
      <c r="UXM115" s="58"/>
      <c r="UXN115" s="58"/>
      <c r="UXO115" s="58"/>
      <c r="UXP115" s="58"/>
      <c r="UXQ115" s="58"/>
      <c r="UXR115" s="58"/>
      <c r="UXS115" s="58"/>
      <c r="UXT115" s="58"/>
      <c r="UXU115" s="58"/>
      <c r="UXV115" s="58"/>
      <c r="UXW115" s="58"/>
      <c r="UXX115" s="58"/>
      <c r="UXY115" s="58"/>
      <c r="UXZ115" s="58"/>
      <c r="UYA115" s="58"/>
      <c r="UYB115" s="58"/>
      <c r="UYC115" s="58"/>
      <c r="UYD115" s="58"/>
      <c r="UYE115" s="58"/>
      <c r="UYF115" s="58"/>
      <c r="UYG115" s="58"/>
      <c r="UYH115" s="58"/>
      <c r="UYI115" s="58"/>
      <c r="UYJ115" s="58"/>
      <c r="UYK115" s="58"/>
      <c r="UYL115" s="58"/>
      <c r="UYM115" s="58"/>
      <c r="UYN115" s="58"/>
      <c r="UYO115" s="58"/>
      <c r="UYP115" s="58"/>
      <c r="UYQ115" s="58"/>
      <c r="UYR115" s="58"/>
      <c r="UYS115" s="58"/>
      <c r="UYT115" s="58"/>
      <c r="UYU115" s="58"/>
      <c r="UYV115" s="58"/>
      <c r="UYW115" s="58"/>
      <c r="UYX115" s="58"/>
      <c r="UYY115" s="58"/>
      <c r="UYZ115" s="58"/>
      <c r="UZA115" s="58"/>
      <c r="UZB115" s="58"/>
      <c r="UZC115" s="58"/>
      <c r="UZD115" s="58"/>
      <c r="UZE115" s="58"/>
      <c r="UZF115" s="58"/>
      <c r="UZG115" s="58"/>
      <c r="UZH115" s="58"/>
      <c r="UZI115" s="58"/>
      <c r="UZJ115" s="58"/>
      <c r="UZK115" s="58"/>
      <c r="UZL115" s="58"/>
      <c r="UZM115" s="58"/>
      <c r="UZN115" s="58"/>
      <c r="UZO115" s="58"/>
      <c r="UZP115" s="58"/>
      <c r="UZQ115" s="58"/>
      <c r="UZR115" s="58"/>
      <c r="UZS115" s="58"/>
      <c r="UZT115" s="58"/>
      <c r="UZU115" s="58"/>
      <c r="UZV115" s="58"/>
      <c r="UZW115" s="58"/>
      <c r="UZX115" s="58"/>
      <c r="UZY115" s="58"/>
      <c r="UZZ115" s="58"/>
      <c r="VAA115" s="58"/>
      <c r="VAB115" s="58"/>
      <c r="VAC115" s="58"/>
      <c r="VAD115" s="58"/>
      <c r="VAE115" s="58"/>
      <c r="VAF115" s="58"/>
      <c r="VAG115" s="58"/>
      <c r="VAH115" s="58"/>
      <c r="VAI115" s="58"/>
      <c r="VAJ115" s="58"/>
      <c r="VAK115" s="58"/>
      <c r="VAL115" s="58"/>
      <c r="VAM115" s="58"/>
      <c r="VAN115" s="58"/>
      <c r="VAO115" s="58"/>
      <c r="VAP115" s="58"/>
      <c r="VAQ115" s="58"/>
      <c r="VAR115" s="58"/>
      <c r="VAS115" s="58"/>
      <c r="VAT115" s="58"/>
      <c r="VAU115" s="58"/>
      <c r="VAV115" s="58"/>
      <c r="VAW115" s="58"/>
      <c r="VAX115" s="58"/>
      <c r="VAY115" s="58"/>
      <c r="VAZ115" s="58"/>
      <c r="VBA115" s="58"/>
      <c r="VBB115" s="58"/>
      <c r="VBC115" s="58"/>
      <c r="VBD115" s="58"/>
      <c r="VBE115" s="58"/>
      <c r="VBF115" s="58"/>
      <c r="VBG115" s="58"/>
      <c r="VBH115" s="58"/>
      <c r="VBI115" s="58"/>
      <c r="VBJ115" s="58"/>
      <c r="VBK115" s="58"/>
      <c r="VBL115" s="58"/>
      <c r="VBM115" s="58"/>
      <c r="VBN115" s="58"/>
      <c r="VBO115" s="58"/>
      <c r="VBP115" s="58"/>
      <c r="VBQ115" s="58"/>
      <c r="VBR115" s="58"/>
      <c r="VBS115" s="58"/>
      <c r="VBT115" s="58"/>
      <c r="VBU115" s="58"/>
      <c r="VBV115" s="58"/>
      <c r="VBW115" s="58"/>
      <c r="VBX115" s="58"/>
      <c r="VBY115" s="58"/>
      <c r="VBZ115" s="58"/>
      <c r="VCA115" s="58"/>
      <c r="VCB115" s="58"/>
      <c r="VCC115" s="58"/>
      <c r="VCD115" s="58"/>
      <c r="VCE115" s="58"/>
      <c r="VCF115" s="58"/>
      <c r="VCG115" s="58"/>
      <c r="VCH115" s="58"/>
      <c r="VCI115" s="58"/>
      <c r="VCJ115" s="58"/>
      <c r="VCK115" s="58"/>
      <c r="VCL115" s="58"/>
      <c r="VCM115" s="58"/>
      <c r="VCN115" s="58"/>
      <c r="VCO115" s="58"/>
      <c r="VCP115" s="58"/>
      <c r="VCQ115" s="58"/>
      <c r="VCR115" s="58"/>
      <c r="VCS115" s="58"/>
      <c r="VCT115" s="58"/>
      <c r="VCU115" s="58"/>
      <c r="VCV115" s="58"/>
      <c r="VCW115" s="58"/>
      <c r="VCX115" s="58"/>
      <c r="VCY115" s="58"/>
      <c r="VCZ115" s="58"/>
      <c r="VDA115" s="58"/>
      <c r="VDB115" s="58"/>
      <c r="VDC115" s="58"/>
      <c r="VDD115" s="58"/>
      <c r="VDE115" s="58"/>
      <c r="VDF115" s="58"/>
      <c r="VDG115" s="58"/>
      <c r="VDH115" s="58"/>
      <c r="VDI115" s="58"/>
      <c r="VDJ115" s="58"/>
      <c r="VDK115" s="58"/>
      <c r="VDL115" s="58"/>
      <c r="VDM115" s="58"/>
      <c r="VDN115" s="58"/>
      <c r="VDO115" s="58"/>
      <c r="VDP115" s="58"/>
      <c r="VDQ115" s="58"/>
      <c r="VDR115" s="58"/>
      <c r="VDS115" s="58"/>
      <c r="VDT115" s="58"/>
      <c r="VDU115" s="58"/>
      <c r="VDV115" s="58"/>
      <c r="VDW115" s="58"/>
      <c r="VDX115" s="58"/>
      <c r="VDY115" s="58"/>
      <c r="VDZ115" s="58"/>
      <c r="VEA115" s="58"/>
      <c r="VEB115" s="58"/>
      <c r="VEC115" s="58"/>
      <c r="VED115" s="58"/>
      <c r="VEE115" s="58"/>
      <c r="VEF115" s="58"/>
      <c r="VEG115" s="58"/>
      <c r="VEH115" s="58"/>
      <c r="VEI115" s="58"/>
      <c r="VEJ115" s="58"/>
      <c r="VEK115" s="58"/>
      <c r="VEL115" s="58"/>
      <c r="VEM115" s="58"/>
      <c r="VEN115" s="58"/>
      <c r="VEO115" s="58"/>
      <c r="VEP115" s="58"/>
      <c r="VEQ115" s="58"/>
      <c r="VER115" s="58"/>
      <c r="VES115" s="58"/>
      <c r="VET115" s="58"/>
      <c r="VEU115" s="58"/>
      <c r="VEV115" s="58"/>
      <c r="VEW115" s="58"/>
      <c r="VEX115" s="58"/>
      <c r="VEY115" s="58"/>
      <c r="VEZ115" s="58"/>
      <c r="VFA115" s="58"/>
      <c r="VFB115" s="58"/>
      <c r="VFC115" s="58"/>
      <c r="VFD115" s="58"/>
      <c r="VFE115" s="58"/>
      <c r="VFF115" s="58"/>
      <c r="VFG115" s="58"/>
      <c r="VFH115" s="58"/>
      <c r="VFI115" s="58"/>
      <c r="VFJ115" s="58"/>
      <c r="VFK115" s="58"/>
      <c r="VFL115" s="58"/>
      <c r="VFM115" s="58"/>
      <c r="VFN115" s="58"/>
      <c r="VFO115" s="58"/>
      <c r="VFP115" s="58"/>
      <c r="VFQ115" s="58"/>
      <c r="VFR115" s="58"/>
      <c r="VFS115" s="58"/>
      <c r="VFT115" s="58"/>
      <c r="VFU115" s="58"/>
      <c r="VFV115" s="58"/>
      <c r="VFW115" s="58"/>
      <c r="VFX115" s="58"/>
      <c r="VFY115" s="58"/>
      <c r="VFZ115" s="58"/>
      <c r="VGA115" s="58"/>
      <c r="VGB115" s="58"/>
      <c r="VGC115" s="58"/>
      <c r="VGD115" s="58"/>
      <c r="VGE115" s="58"/>
      <c r="VGF115" s="58"/>
      <c r="VGG115" s="58"/>
      <c r="VGH115" s="58"/>
      <c r="VGI115" s="58"/>
      <c r="VGJ115" s="58"/>
      <c r="VGK115" s="58"/>
      <c r="VGL115" s="58"/>
      <c r="VGM115" s="58"/>
      <c r="VGN115" s="58"/>
      <c r="VGO115" s="58"/>
      <c r="VGP115" s="58"/>
      <c r="VGQ115" s="58"/>
      <c r="VGR115" s="58"/>
      <c r="VGS115" s="58"/>
      <c r="VGT115" s="58"/>
      <c r="VGU115" s="58"/>
      <c r="VGV115" s="58"/>
      <c r="VGW115" s="58"/>
      <c r="VGX115" s="58"/>
      <c r="VGY115" s="58"/>
      <c r="VGZ115" s="58"/>
      <c r="VHA115" s="58"/>
      <c r="VHB115" s="58"/>
      <c r="VHC115" s="58"/>
      <c r="VHD115" s="58"/>
      <c r="VHE115" s="58"/>
      <c r="VHF115" s="58"/>
      <c r="VHG115" s="58"/>
      <c r="VHH115" s="58"/>
      <c r="VHI115" s="58"/>
      <c r="VHJ115" s="58"/>
      <c r="VHK115" s="58"/>
      <c r="VHL115" s="58"/>
      <c r="VHM115" s="58"/>
      <c r="VHN115" s="58"/>
      <c r="VHO115" s="58"/>
      <c r="VHP115" s="58"/>
      <c r="VHQ115" s="58"/>
      <c r="VHR115" s="58"/>
      <c r="VHS115" s="58"/>
      <c r="VHT115" s="58"/>
      <c r="VHU115" s="58"/>
      <c r="VHV115" s="58"/>
      <c r="VHW115" s="58"/>
      <c r="VHX115" s="58"/>
      <c r="VHY115" s="58"/>
      <c r="VHZ115" s="58"/>
      <c r="VIA115" s="58"/>
      <c r="VIB115" s="58"/>
      <c r="VIC115" s="58"/>
      <c r="VID115" s="58"/>
      <c r="VIE115" s="58"/>
      <c r="VIF115" s="58"/>
      <c r="VIG115" s="58"/>
      <c r="VIH115" s="58"/>
      <c r="VII115" s="58"/>
      <c r="VIJ115" s="58"/>
      <c r="VIK115" s="58"/>
      <c r="VIL115" s="58"/>
      <c r="VIM115" s="58"/>
      <c r="VIN115" s="58"/>
      <c r="VIO115" s="58"/>
      <c r="VIP115" s="58"/>
      <c r="VIQ115" s="58"/>
      <c r="VIR115" s="58"/>
      <c r="VIS115" s="58"/>
      <c r="VIT115" s="58"/>
      <c r="VIU115" s="58"/>
      <c r="VIV115" s="58"/>
      <c r="VIW115" s="58"/>
      <c r="VIX115" s="58"/>
      <c r="VIY115" s="58"/>
      <c r="VIZ115" s="58"/>
      <c r="VJA115" s="58"/>
      <c r="VJB115" s="58"/>
      <c r="VJC115" s="58"/>
      <c r="VJD115" s="58"/>
      <c r="VJE115" s="58"/>
      <c r="VJF115" s="58"/>
      <c r="VJG115" s="58"/>
      <c r="VJH115" s="58"/>
      <c r="VJI115" s="58"/>
      <c r="VJJ115" s="58"/>
      <c r="VJK115" s="58"/>
      <c r="VJL115" s="58"/>
      <c r="VJM115" s="58"/>
      <c r="VJN115" s="58"/>
      <c r="VJO115" s="58"/>
      <c r="VJP115" s="58"/>
      <c r="VJQ115" s="58"/>
      <c r="VJR115" s="58"/>
      <c r="VJS115" s="58"/>
      <c r="VJT115" s="58"/>
      <c r="VJU115" s="58"/>
      <c r="VJV115" s="58"/>
      <c r="VJW115" s="58"/>
      <c r="VJX115" s="58"/>
      <c r="VJY115" s="58"/>
      <c r="VJZ115" s="58"/>
      <c r="VKA115" s="58"/>
      <c r="VKB115" s="58"/>
      <c r="VKC115" s="58"/>
      <c r="VKD115" s="58"/>
      <c r="VKE115" s="58"/>
      <c r="VKF115" s="58"/>
      <c r="VKG115" s="58"/>
      <c r="VKH115" s="58"/>
      <c r="VKI115" s="58"/>
      <c r="VKJ115" s="58"/>
      <c r="VKK115" s="58"/>
      <c r="VKL115" s="58"/>
      <c r="VKM115" s="58"/>
      <c r="VKN115" s="58"/>
      <c r="VKO115" s="58"/>
      <c r="VKP115" s="58"/>
      <c r="VKQ115" s="58"/>
      <c r="VKR115" s="58"/>
      <c r="VKS115" s="58"/>
      <c r="VKT115" s="58"/>
      <c r="VKU115" s="58"/>
      <c r="VKV115" s="58"/>
      <c r="VKW115" s="58"/>
      <c r="VKX115" s="58"/>
      <c r="VKY115" s="58"/>
      <c r="VKZ115" s="58"/>
      <c r="VLA115" s="58"/>
      <c r="VLB115" s="58"/>
      <c r="VLC115" s="58"/>
      <c r="VLD115" s="58"/>
      <c r="VLE115" s="58"/>
      <c r="VLF115" s="58"/>
      <c r="VLG115" s="58"/>
      <c r="VLH115" s="58"/>
      <c r="VLI115" s="58"/>
      <c r="VLJ115" s="58"/>
      <c r="VLK115" s="58"/>
      <c r="VLL115" s="58"/>
      <c r="VLM115" s="58"/>
      <c r="VLN115" s="58"/>
      <c r="VLO115" s="58"/>
      <c r="VLP115" s="58"/>
      <c r="VLQ115" s="58"/>
      <c r="VLR115" s="58"/>
      <c r="VLS115" s="58"/>
      <c r="VLT115" s="58"/>
      <c r="VLU115" s="58"/>
      <c r="VLV115" s="58"/>
      <c r="VLW115" s="58"/>
      <c r="VLX115" s="58"/>
      <c r="VLY115" s="58"/>
      <c r="VLZ115" s="58"/>
      <c r="VMA115" s="58"/>
      <c r="VMB115" s="58"/>
      <c r="VMC115" s="58"/>
      <c r="VMD115" s="58"/>
      <c r="VME115" s="58"/>
      <c r="VMF115" s="58"/>
      <c r="VMG115" s="58"/>
      <c r="VMH115" s="58"/>
      <c r="VMI115" s="58"/>
      <c r="VMJ115" s="58"/>
      <c r="VMK115" s="58"/>
      <c r="VML115" s="58"/>
      <c r="VMM115" s="58"/>
      <c r="VMN115" s="58"/>
      <c r="VMO115" s="58"/>
      <c r="VMP115" s="58"/>
      <c r="VMQ115" s="58"/>
      <c r="VMR115" s="58"/>
      <c r="VMS115" s="58"/>
      <c r="VMT115" s="58"/>
      <c r="VMU115" s="58"/>
      <c r="VMV115" s="58"/>
      <c r="VMW115" s="58"/>
      <c r="VMX115" s="58"/>
      <c r="VMY115" s="58"/>
      <c r="VMZ115" s="58"/>
      <c r="VNA115" s="58"/>
      <c r="VNB115" s="58"/>
      <c r="VNC115" s="58"/>
      <c r="VND115" s="58"/>
      <c r="VNE115" s="58"/>
      <c r="VNF115" s="58"/>
      <c r="VNG115" s="58"/>
      <c r="VNH115" s="58"/>
      <c r="VNI115" s="58"/>
      <c r="VNJ115" s="58"/>
      <c r="VNK115" s="58"/>
      <c r="VNL115" s="58"/>
      <c r="VNM115" s="58"/>
      <c r="VNN115" s="58"/>
      <c r="VNO115" s="58"/>
      <c r="VNP115" s="58"/>
      <c r="VNQ115" s="58"/>
      <c r="VNR115" s="58"/>
      <c r="VNS115" s="58"/>
      <c r="VNT115" s="58"/>
      <c r="VNU115" s="58"/>
      <c r="VNV115" s="58"/>
      <c r="VNW115" s="58"/>
      <c r="VNX115" s="58"/>
      <c r="VNY115" s="58"/>
      <c r="VNZ115" s="58"/>
      <c r="VOA115" s="58"/>
      <c r="VOB115" s="58"/>
      <c r="VOC115" s="58"/>
      <c r="VOD115" s="58"/>
      <c r="VOE115" s="58"/>
      <c r="VOF115" s="58"/>
      <c r="VOG115" s="58"/>
      <c r="VOH115" s="58"/>
      <c r="VOI115" s="58"/>
      <c r="VOJ115" s="58"/>
      <c r="VOK115" s="58"/>
      <c r="VOL115" s="58"/>
      <c r="VOM115" s="58"/>
      <c r="VON115" s="58"/>
      <c r="VOO115" s="58"/>
      <c r="VOP115" s="58"/>
      <c r="VOQ115" s="58"/>
      <c r="VOR115" s="58"/>
      <c r="VOS115" s="58"/>
      <c r="VOT115" s="58"/>
      <c r="VOU115" s="58"/>
      <c r="VOV115" s="58"/>
      <c r="VOW115" s="58"/>
      <c r="VOX115" s="58"/>
      <c r="VOY115" s="58"/>
      <c r="VOZ115" s="58"/>
      <c r="VPA115" s="58"/>
      <c r="VPB115" s="58"/>
      <c r="VPC115" s="58"/>
      <c r="VPD115" s="58"/>
      <c r="VPE115" s="58"/>
      <c r="VPF115" s="58"/>
      <c r="VPG115" s="58"/>
      <c r="VPH115" s="58"/>
      <c r="VPI115" s="58"/>
      <c r="VPJ115" s="58"/>
      <c r="VPK115" s="58"/>
      <c r="VPL115" s="58"/>
      <c r="VPM115" s="58"/>
      <c r="VPN115" s="58"/>
      <c r="VPO115" s="58"/>
      <c r="VPP115" s="58"/>
      <c r="VPQ115" s="58"/>
      <c r="VPR115" s="58"/>
      <c r="VPS115" s="58"/>
      <c r="VPT115" s="58"/>
      <c r="VPU115" s="58"/>
      <c r="VPV115" s="58"/>
      <c r="VPW115" s="58"/>
      <c r="VPX115" s="58"/>
      <c r="VPY115" s="58"/>
      <c r="VPZ115" s="58"/>
      <c r="VQA115" s="58"/>
      <c r="VQB115" s="58"/>
      <c r="VQC115" s="58"/>
      <c r="VQD115" s="58"/>
      <c r="VQE115" s="58"/>
      <c r="VQF115" s="58"/>
      <c r="VQG115" s="58"/>
      <c r="VQH115" s="58"/>
      <c r="VQI115" s="58"/>
      <c r="VQJ115" s="58"/>
      <c r="VQK115" s="58"/>
      <c r="VQL115" s="58"/>
      <c r="VQM115" s="58"/>
      <c r="VQN115" s="58"/>
      <c r="VQO115" s="58"/>
      <c r="VQP115" s="58"/>
      <c r="VQQ115" s="58"/>
      <c r="VQR115" s="58"/>
      <c r="VQS115" s="58"/>
      <c r="VQT115" s="58"/>
      <c r="VQU115" s="58"/>
      <c r="VQV115" s="58"/>
      <c r="VQW115" s="58"/>
      <c r="VQX115" s="58"/>
      <c r="VQY115" s="58"/>
      <c r="VQZ115" s="58"/>
      <c r="VRA115" s="58"/>
      <c r="VRB115" s="58"/>
      <c r="VRC115" s="58"/>
      <c r="VRD115" s="58"/>
      <c r="VRE115" s="58"/>
      <c r="VRF115" s="58"/>
      <c r="VRG115" s="58"/>
      <c r="VRH115" s="58"/>
      <c r="VRI115" s="58"/>
      <c r="VRJ115" s="58"/>
      <c r="VRK115" s="58"/>
      <c r="VRL115" s="58"/>
      <c r="VRM115" s="58"/>
      <c r="VRN115" s="58"/>
      <c r="VRO115" s="58"/>
      <c r="VRP115" s="58"/>
      <c r="VRQ115" s="58"/>
      <c r="VRR115" s="58"/>
      <c r="VRS115" s="58"/>
      <c r="VRT115" s="58"/>
      <c r="VRU115" s="58"/>
      <c r="VRV115" s="58"/>
      <c r="VRW115" s="58"/>
      <c r="VRX115" s="58"/>
      <c r="VRY115" s="58"/>
      <c r="VRZ115" s="58"/>
      <c r="VSA115" s="58"/>
      <c r="VSB115" s="58"/>
      <c r="VSC115" s="58"/>
      <c r="VSD115" s="58"/>
      <c r="VSE115" s="58"/>
      <c r="VSF115" s="58"/>
      <c r="VSG115" s="58"/>
      <c r="VSH115" s="58"/>
      <c r="VSI115" s="58"/>
      <c r="VSJ115" s="58"/>
      <c r="VSK115" s="58"/>
      <c r="VSL115" s="58"/>
      <c r="VSM115" s="58"/>
      <c r="VSN115" s="58"/>
      <c r="VSO115" s="58"/>
      <c r="VSP115" s="58"/>
      <c r="VSQ115" s="58"/>
      <c r="VSR115" s="58"/>
      <c r="VSS115" s="58"/>
      <c r="VST115" s="58"/>
      <c r="VSU115" s="58"/>
      <c r="VSV115" s="58"/>
      <c r="VSW115" s="58"/>
      <c r="VSX115" s="58"/>
      <c r="VSY115" s="58"/>
      <c r="VSZ115" s="58"/>
      <c r="VTA115" s="58"/>
      <c r="VTB115" s="58"/>
      <c r="VTC115" s="58"/>
      <c r="VTD115" s="58"/>
      <c r="VTE115" s="58"/>
      <c r="VTF115" s="58"/>
      <c r="VTG115" s="58"/>
      <c r="VTH115" s="58"/>
      <c r="VTI115" s="58"/>
      <c r="VTJ115" s="58"/>
      <c r="VTK115" s="58"/>
      <c r="VTL115" s="58"/>
      <c r="VTM115" s="58"/>
      <c r="VTN115" s="58"/>
      <c r="VTO115" s="58"/>
      <c r="VTP115" s="58"/>
      <c r="VTQ115" s="58"/>
      <c r="VTR115" s="58"/>
      <c r="VTS115" s="58"/>
      <c r="VTT115" s="58"/>
      <c r="VTU115" s="58"/>
      <c r="VTV115" s="58"/>
      <c r="VTW115" s="58"/>
      <c r="VTX115" s="58"/>
      <c r="VTY115" s="58"/>
      <c r="VTZ115" s="58"/>
      <c r="VUA115" s="58"/>
      <c r="VUB115" s="58"/>
      <c r="VUC115" s="58"/>
      <c r="VUD115" s="58"/>
      <c r="VUE115" s="58"/>
      <c r="VUF115" s="58"/>
      <c r="VUG115" s="58"/>
      <c r="VUH115" s="58"/>
      <c r="VUI115" s="58"/>
      <c r="VUJ115" s="58"/>
      <c r="VUK115" s="58"/>
      <c r="VUL115" s="58"/>
      <c r="VUM115" s="58"/>
      <c r="VUN115" s="58"/>
      <c r="VUO115" s="58"/>
      <c r="VUP115" s="58"/>
      <c r="VUQ115" s="58"/>
      <c r="VUR115" s="58"/>
      <c r="VUS115" s="58"/>
      <c r="VUT115" s="58"/>
      <c r="VUU115" s="58"/>
      <c r="VUV115" s="58"/>
      <c r="VUW115" s="58"/>
      <c r="VUX115" s="58"/>
      <c r="VUY115" s="58"/>
      <c r="VUZ115" s="58"/>
      <c r="VVA115" s="58"/>
      <c r="VVB115" s="58"/>
      <c r="VVC115" s="58"/>
      <c r="VVD115" s="58"/>
      <c r="VVE115" s="58"/>
      <c r="VVF115" s="58"/>
      <c r="VVG115" s="58"/>
      <c r="VVH115" s="58"/>
      <c r="VVI115" s="58"/>
      <c r="VVJ115" s="58"/>
      <c r="VVK115" s="58"/>
      <c r="VVL115" s="58"/>
      <c r="VVM115" s="58"/>
      <c r="VVN115" s="58"/>
      <c r="VVO115" s="58"/>
      <c r="VVP115" s="58"/>
      <c r="VVQ115" s="58"/>
      <c r="VVR115" s="58"/>
      <c r="VVS115" s="58"/>
      <c r="VVT115" s="58"/>
      <c r="VVU115" s="58"/>
      <c r="VVV115" s="58"/>
      <c r="VVW115" s="58"/>
      <c r="VVX115" s="58"/>
      <c r="VVY115" s="58"/>
      <c r="VVZ115" s="58"/>
      <c r="VWA115" s="58"/>
      <c r="VWB115" s="58"/>
      <c r="VWC115" s="58"/>
      <c r="VWD115" s="58"/>
      <c r="VWE115" s="58"/>
      <c r="VWF115" s="58"/>
      <c r="VWG115" s="58"/>
      <c r="VWH115" s="58"/>
      <c r="VWI115" s="58"/>
      <c r="VWJ115" s="58"/>
      <c r="VWK115" s="58"/>
      <c r="VWL115" s="58"/>
      <c r="VWM115" s="58"/>
      <c r="VWN115" s="58"/>
      <c r="VWO115" s="58"/>
      <c r="VWP115" s="58"/>
      <c r="VWQ115" s="58"/>
      <c r="VWR115" s="58"/>
      <c r="VWS115" s="58"/>
      <c r="VWT115" s="58"/>
      <c r="VWU115" s="58"/>
      <c r="VWV115" s="58"/>
      <c r="VWW115" s="58"/>
      <c r="VWX115" s="58"/>
      <c r="VWY115" s="58"/>
      <c r="VWZ115" s="58"/>
      <c r="VXA115" s="58"/>
      <c r="VXB115" s="58"/>
      <c r="VXC115" s="58"/>
      <c r="VXD115" s="58"/>
      <c r="VXE115" s="58"/>
      <c r="VXF115" s="58"/>
      <c r="VXG115" s="58"/>
      <c r="VXH115" s="58"/>
      <c r="VXI115" s="58"/>
      <c r="VXJ115" s="58"/>
      <c r="VXK115" s="58"/>
      <c r="VXL115" s="58"/>
      <c r="VXM115" s="58"/>
      <c r="VXN115" s="58"/>
      <c r="VXO115" s="58"/>
      <c r="VXP115" s="58"/>
      <c r="VXQ115" s="58"/>
      <c r="VXR115" s="58"/>
      <c r="VXS115" s="58"/>
      <c r="VXT115" s="58"/>
      <c r="VXU115" s="58"/>
      <c r="VXV115" s="58"/>
      <c r="VXW115" s="58"/>
      <c r="VXX115" s="58"/>
      <c r="VXY115" s="58"/>
      <c r="VXZ115" s="58"/>
      <c r="VYA115" s="58"/>
      <c r="VYB115" s="58"/>
      <c r="VYC115" s="58"/>
      <c r="VYD115" s="58"/>
      <c r="VYE115" s="58"/>
      <c r="VYF115" s="58"/>
      <c r="VYG115" s="58"/>
      <c r="VYH115" s="58"/>
      <c r="VYI115" s="58"/>
      <c r="VYJ115" s="58"/>
      <c r="VYK115" s="58"/>
      <c r="VYL115" s="58"/>
      <c r="VYM115" s="58"/>
      <c r="VYN115" s="58"/>
      <c r="VYO115" s="58"/>
      <c r="VYP115" s="58"/>
      <c r="VYQ115" s="58"/>
      <c r="VYR115" s="58"/>
      <c r="VYS115" s="58"/>
      <c r="VYT115" s="58"/>
      <c r="VYU115" s="58"/>
      <c r="VYV115" s="58"/>
      <c r="VYW115" s="58"/>
      <c r="VYX115" s="58"/>
      <c r="VYY115" s="58"/>
      <c r="VYZ115" s="58"/>
      <c r="VZA115" s="58"/>
      <c r="VZB115" s="58"/>
      <c r="VZC115" s="58"/>
      <c r="VZD115" s="58"/>
      <c r="VZE115" s="58"/>
      <c r="VZF115" s="58"/>
      <c r="VZG115" s="58"/>
      <c r="VZH115" s="58"/>
      <c r="VZI115" s="58"/>
      <c r="VZJ115" s="58"/>
      <c r="VZK115" s="58"/>
      <c r="VZL115" s="58"/>
      <c r="VZM115" s="58"/>
      <c r="VZN115" s="58"/>
      <c r="VZO115" s="58"/>
      <c r="VZP115" s="58"/>
      <c r="VZQ115" s="58"/>
      <c r="VZR115" s="58"/>
      <c r="VZS115" s="58"/>
      <c r="VZT115" s="58"/>
      <c r="VZU115" s="58"/>
      <c r="VZV115" s="58"/>
      <c r="VZW115" s="58"/>
      <c r="VZX115" s="58"/>
      <c r="VZY115" s="58"/>
      <c r="VZZ115" s="58"/>
      <c r="WAA115" s="58"/>
      <c r="WAB115" s="58"/>
      <c r="WAC115" s="58"/>
      <c r="WAD115" s="58"/>
      <c r="WAE115" s="58"/>
      <c r="WAF115" s="58"/>
      <c r="WAG115" s="58"/>
      <c r="WAH115" s="58"/>
      <c r="WAI115" s="58"/>
      <c r="WAJ115" s="58"/>
      <c r="WAK115" s="58"/>
      <c r="WAL115" s="58"/>
      <c r="WAM115" s="58"/>
      <c r="WAN115" s="58"/>
      <c r="WAO115" s="58"/>
      <c r="WAP115" s="58"/>
      <c r="WAQ115" s="58"/>
      <c r="WAR115" s="58"/>
      <c r="WAS115" s="58"/>
      <c r="WAT115" s="58"/>
      <c r="WAU115" s="58"/>
      <c r="WAV115" s="58"/>
      <c r="WAW115" s="58"/>
      <c r="WAX115" s="58"/>
      <c r="WAY115" s="58"/>
      <c r="WAZ115" s="58"/>
      <c r="WBA115" s="58"/>
      <c r="WBB115" s="58"/>
      <c r="WBC115" s="58"/>
      <c r="WBD115" s="58"/>
      <c r="WBE115" s="58"/>
      <c r="WBF115" s="58"/>
      <c r="WBG115" s="58"/>
      <c r="WBH115" s="58"/>
      <c r="WBI115" s="58"/>
      <c r="WBJ115" s="58"/>
      <c r="WBK115" s="58"/>
      <c r="WBL115" s="58"/>
      <c r="WBM115" s="58"/>
      <c r="WBN115" s="58"/>
      <c r="WBO115" s="58"/>
      <c r="WBP115" s="58"/>
      <c r="WBQ115" s="58"/>
      <c r="WBR115" s="58"/>
      <c r="WBS115" s="58"/>
      <c r="WBT115" s="58"/>
      <c r="WBU115" s="58"/>
      <c r="WBV115" s="58"/>
      <c r="WBW115" s="58"/>
      <c r="WBX115" s="58"/>
      <c r="WBY115" s="58"/>
      <c r="WBZ115" s="58"/>
      <c r="WCA115" s="58"/>
      <c r="WCB115" s="58"/>
      <c r="WCC115" s="58"/>
      <c r="WCD115" s="58"/>
      <c r="WCE115" s="58"/>
      <c r="WCF115" s="58"/>
      <c r="WCG115" s="58"/>
      <c r="WCH115" s="58"/>
      <c r="WCI115" s="58"/>
      <c r="WCJ115" s="58"/>
      <c r="WCK115" s="58"/>
      <c r="WCL115" s="58"/>
      <c r="WCM115" s="58"/>
      <c r="WCN115" s="58"/>
      <c r="WCO115" s="58"/>
      <c r="WCP115" s="58"/>
      <c r="WCQ115" s="58"/>
      <c r="WCR115" s="58"/>
      <c r="WCS115" s="58"/>
      <c r="WCT115" s="58"/>
      <c r="WCU115" s="58"/>
      <c r="WCV115" s="58"/>
      <c r="WCW115" s="58"/>
      <c r="WCX115" s="58"/>
      <c r="WCY115" s="58"/>
      <c r="WCZ115" s="58"/>
      <c r="WDA115" s="58"/>
      <c r="WDB115" s="58"/>
      <c r="WDC115" s="58"/>
      <c r="WDD115" s="58"/>
      <c r="WDE115" s="58"/>
      <c r="WDF115" s="58"/>
      <c r="WDG115" s="58"/>
      <c r="WDH115" s="58"/>
      <c r="WDI115" s="58"/>
      <c r="WDJ115" s="58"/>
      <c r="WDK115" s="58"/>
      <c r="WDL115" s="58"/>
      <c r="WDM115" s="58"/>
      <c r="WDN115" s="58"/>
      <c r="WDO115" s="58"/>
      <c r="WDP115" s="58"/>
      <c r="WDQ115" s="58"/>
      <c r="WDR115" s="58"/>
      <c r="WDS115" s="58"/>
      <c r="WDT115" s="58"/>
      <c r="WDU115" s="58"/>
      <c r="WDV115" s="58"/>
      <c r="WDW115" s="58"/>
      <c r="WDX115" s="58"/>
      <c r="WDY115" s="58"/>
      <c r="WDZ115" s="58"/>
      <c r="WEA115" s="58"/>
      <c r="WEB115" s="58"/>
      <c r="WEC115" s="58"/>
      <c r="WED115" s="58"/>
      <c r="WEE115" s="58"/>
      <c r="WEF115" s="58"/>
      <c r="WEG115" s="58"/>
      <c r="WEH115" s="58"/>
      <c r="WEI115" s="58"/>
      <c r="WEJ115" s="58"/>
      <c r="WEK115" s="58"/>
      <c r="WEL115" s="58"/>
      <c r="WEM115" s="58"/>
      <c r="WEN115" s="58"/>
      <c r="WEO115" s="58"/>
      <c r="WEP115" s="58"/>
      <c r="WEQ115" s="58"/>
      <c r="WER115" s="58"/>
      <c r="WES115" s="58"/>
      <c r="WET115" s="58"/>
      <c r="WEU115" s="58"/>
      <c r="WEV115" s="58"/>
      <c r="WEW115" s="58"/>
      <c r="WEX115" s="58"/>
      <c r="WEY115" s="58"/>
      <c r="WEZ115" s="58"/>
      <c r="WFA115" s="58"/>
      <c r="WFB115" s="58"/>
      <c r="WFC115" s="58"/>
      <c r="WFD115" s="58"/>
      <c r="WFE115" s="58"/>
      <c r="WFF115" s="58"/>
      <c r="WFG115" s="58"/>
      <c r="WFH115" s="58"/>
      <c r="WFI115" s="58"/>
      <c r="WFJ115" s="58"/>
      <c r="WFK115" s="58"/>
      <c r="WFL115" s="58"/>
      <c r="WFM115" s="58"/>
      <c r="WFN115" s="58"/>
      <c r="WFO115" s="58"/>
      <c r="WFP115" s="58"/>
      <c r="WFQ115" s="58"/>
      <c r="WFR115" s="58"/>
      <c r="WFS115" s="58"/>
      <c r="WFT115" s="58"/>
      <c r="WFU115" s="58"/>
      <c r="WFV115" s="58"/>
      <c r="WFW115" s="58"/>
      <c r="WFX115" s="58"/>
      <c r="WFY115" s="58"/>
      <c r="WFZ115" s="58"/>
      <c r="WGA115" s="58"/>
      <c r="WGB115" s="58"/>
      <c r="WGC115" s="58"/>
      <c r="WGD115" s="58"/>
      <c r="WGE115" s="58"/>
      <c r="WGF115" s="58"/>
      <c r="WGG115" s="58"/>
      <c r="WGH115" s="58"/>
      <c r="WGI115" s="58"/>
      <c r="WGJ115" s="58"/>
      <c r="WGK115" s="58"/>
      <c r="WGL115" s="58"/>
      <c r="WGM115" s="58"/>
      <c r="WGN115" s="58"/>
      <c r="WGO115" s="58"/>
      <c r="WGP115" s="58"/>
      <c r="WGQ115" s="58"/>
      <c r="WGR115" s="58"/>
      <c r="WGS115" s="58"/>
      <c r="WGT115" s="58"/>
      <c r="WGU115" s="58"/>
      <c r="WGV115" s="58"/>
      <c r="WGW115" s="58"/>
      <c r="WGX115" s="58"/>
      <c r="WGY115" s="58"/>
      <c r="WGZ115" s="58"/>
      <c r="WHA115" s="58"/>
      <c r="WHB115" s="58"/>
      <c r="WHC115" s="58"/>
      <c r="WHD115" s="58"/>
      <c r="WHE115" s="58"/>
      <c r="WHF115" s="58"/>
      <c r="WHG115" s="58"/>
      <c r="WHH115" s="58"/>
      <c r="WHI115" s="58"/>
      <c r="WHJ115" s="58"/>
      <c r="WHK115" s="58"/>
      <c r="WHL115" s="58"/>
      <c r="WHM115" s="58"/>
      <c r="WHN115" s="58"/>
      <c r="WHO115" s="58"/>
      <c r="WHP115" s="58"/>
      <c r="WHQ115" s="58"/>
      <c r="WHR115" s="58"/>
      <c r="WHS115" s="58"/>
      <c r="WHT115" s="58"/>
      <c r="WHU115" s="58"/>
      <c r="WHV115" s="58"/>
      <c r="WHW115" s="58"/>
      <c r="WHX115" s="58"/>
      <c r="WHY115" s="58"/>
      <c r="WHZ115" s="58"/>
      <c r="WIA115" s="58"/>
      <c r="WIB115" s="58"/>
      <c r="WIC115" s="58"/>
      <c r="WID115" s="58"/>
      <c r="WIE115" s="58"/>
      <c r="WIF115" s="58"/>
      <c r="WIG115" s="58"/>
      <c r="WIH115" s="58"/>
      <c r="WII115" s="58"/>
      <c r="WIJ115" s="58"/>
      <c r="WIK115" s="58"/>
      <c r="WIL115" s="58"/>
      <c r="WIM115" s="58"/>
      <c r="WIN115" s="58"/>
      <c r="WIO115" s="58"/>
      <c r="WIP115" s="58"/>
      <c r="WIQ115" s="58"/>
      <c r="WIR115" s="58"/>
      <c r="WIS115" s="58"/>
      <c r="WIT115" s="58"/>
      <c r="WIU115" s="58"/>
      <c r="WIV115" s="58"/>
      <c r="WIW115" s="58"/>
      <c r="WIX115" s="58"/>
      <c r="WIY115" s="58"/>
      <c r="WIZ115" s="58"/>
      <c r="WJA115" s="58"/>
      <c r="WJB115" s="58"/>
      <c r="WJC115" s="58"/>
      <c r="WJD115" s="58"/>
      <c r="WJE115" s="58"/>
      <c r="WJF115" s="58"/>
      <c r="WJG115" s="58"/>
      <c r="WJH115" s="58"/>
      <c r="WJI115" s="58"/>
      <c r="WJJ115" s="58"/>
      <c r="WJK115" s="58"/>
      <c r="WJL115" s="58"/>
      <c r="WJM115" s="58"/>
      <c r="WJN115" s="58"/>
      <c r="WJO115" s="58"/>
      <c r="WJP115" s="58"/>
      <c r="WJQ115" s="58"/>
      <c r="WJR115" s="58"/>
      <c r="WJS115" s="58"/>
      <c r="WJT115" s="58"/>
      <c r="WJU115" s="58"/>
      <c r="WJV115" s="58"/>
      <c r="WJW115" s="58"/>
      <c r="WJX115" s="58"/>
      <c r="WJY115" s="58"/>
      <c r="WJZ115" s="58"/>
      <c r="WKA115" s="58"/>
      <c r="WKB115" s="58"/>
      <c r="WKC115" s="58"/>
      <c r="WKD115" s="58"/>
      <c r="WKE115" s="58"/>
      <c r="WKF115" s="58"/>
      <c r="WKG115" s="58"/>
      <c r="WKH115" s="58"/>
      <c r="WKI115" s="58"/>
      <c r="WKJ115" s="58"/>
      <c r="WKK115" s="58"/>
      <c r="WKL115" s="58"/>
      <c r="WKM115" s="58"/>
      <c r="WKN115" s="58"/>
      <c r="WKO115" s="58"/>
      <c r="WKP115" s="58"/>
      <c r="WKQ115" s="58"/>
      <c r="WKR115" s="58"/>
      <c r="WKS115" s="58"/>
      <c r="WKT115" s="58"/>
      <c r="WKU115" s="58"/>
      <c r="WKV115" s="58"/>
      <c r="WKW115" s="58"/>
      <c r="WKX115" s="58"/>
      <c r="WKY115" s="58"/>
      <c r="WKZ115" s="58"/>
      <c r="WLA115" s="58"/>
      <c r="WLB115" s="58"/>
      <c r="WLC115" s="58"/>
      <c r="WLD115" s="58"/>
      <c r="WLE115" s="58"/>
      <c r="WLF115" s="58"/>
      <c r="WLG115" s="58"/>
      <c r="WLH115" s="58"/>
      <c r="WLI115" s="58"/>
      <c r="WLJ115" s="58"/>
      <c r="WLK115" s="58"/>
      <c r="WLL115" s="58"/>
      <c r="WLM115" s="58"/>
      <c r="WLN115" s="58"/>
      <c r="WLO115" s="58"/>
      <c r="WLP115" s="58"/>
      <c r="WLQ115" s="58"/>
      <c r="WLR115" s="58"/>
      <c r="WLS115" s="58"/>
      <c r="WLT115" s="58"/>
      <c r="WLU115" s="58"/>
      <c r="WLV115" s="58"/>
      <c r="WLW115" s="58"/>
      <c r="WLX115" s="58"/>
      <c r="WLY115" s="58"/>
      <c r="WLZ115" s="58"/>
      <c r="WMA115" s="58"/>
      <c r="WMB115" s="58"/>
      <c r="WMC115" s="58"/>
      <c r="WMD115" s="58"/>
      <c r="WME115" s="58"/>
      <c r="WMF115" s="58"/>
      <c r="WMG115" s="58"/>
      <c r="WMH115" s="58"/>
      <c r="WMI115" s="58"/>
      <c r="WMJ115" s="58"/>
      <c r="WMK115" s="58"/>
      <c r="WML115" s="58"/>
      <c r="WMM115" s="58"/>
      <c r="WMN115" s="58"/>
      <c r="WMO115" s="58"/>
      <c r="WMP115" s="58"/>
      <c r="WMQ115" s="58"/>
      <c r="WMR115" s="58"/>
      <c r="WMS115" s="58"/>
      <c r="WMT115" s="58"/>
      <c r="WMU115" s="58"/>
      <c r="WMV115" s="58"/>
      <c r="WMW115" s="58"/>
      <c r="WMX115" s="58"/>
      <c r="WMY115" s="58"/>
      <c r="WMZ115" s="58"/>
      <c r="WNA115" s="58"/>
      <c r="WNB115" s="58"/>
      <c r="WNC115" s="58"/>
      <c r="WND115" s="58"/>
      <c r="WNE115" s="58"/>
      <c r="WNF115" s="58"/>
      <c r="WNG115" s="58"/>
      <c r="WNH115" s="58"/>
      <c r="WNI115" s="58"/>
      <c r="WNJ115" s="58"/>
      <c r="WNK115" s="58"/>
      <c r="WNL115" s="58"/>
      <c r="WNM115" s="58"/>
      <c r="WNN115" s="58"/>
      <c r="WNO115" s="58"/>
      <c r="WNP115" s="58"/>
      <c r="WNQ115" s="58"/>
      <c r="WNR115" s="58"/>
      <c r="WNS115" s="58"/>
      <c r="WNT115" s="58"/>
      <c r="WNU115" s="58"/>
      <c r="WNV115" s="58"/>
      <c r="WNW115" s="58"/>
      <c r="WNX115" s="58"/>
      <c r="WNY115" s="58"/>
      <c r="WNZ115" s="58"/>
      <c r="WOA115" s="58"/>
      <c r="WOB115" s="58"/>
      <c r="WOC115" s="58"/>
      <c r="WOD115" s="58"/>
      <c r="WOE115" s="58"/>
      <c r="WOF115" s="58"/>
      <c r="WOG115" s="58"/>
      <c r="WOH115" s="58"/>
      <c r="WOI115" s="58"/>
      <c r="WOJ115" s="58"/>
      <c r="WOK115" s="58"/>
      <c r="WOL115" s="58"/>
      <c r="WOM115" s="58"/>
      <c r="WON115" s="58"/>
      <c r="WOO115" s="58"/>
      <c r="WOP115" s="58"/>
      <c r="WOQ115" s="58"/>
      <c r="WOR115" s="58"/>
      <c r="WOS115" s="58"/>
      <c r="WOT115" s="58"/>
      <c r="WOU115" s="58"/>
      <c r="WOV115" s="58"/>
      <c r="WOW115" s="58"/>
      <c r="WOX115" s="58"/>
      <c r="WOY115" s="58"/>
      <c r="WOZ115" s="58"/>
      <c r="WPA115" s="58"/>
      <c r="WPB115" s="58"/>
      <c r="WPC115" s="58"/>
      <c r="WPD115" s="58"/>
      <c r="WPE115" s="58"/>
      <c r="WPF115" s="58"/>
      <c r="WPG115" s="58"/>
      <c r="WPH115" s="58"/>
      <c r="WPI115" s="58"/>
      <c r="WPJ115" s="58"/>
      <c r="WPK115" s="58"/>
      <c r="WPL115" s="58"/>
      <c r="WPM115" s="58"/>
      <c r="WPN115" s="58"/>
      <c r="WPO115" s="58"/>
      <c r="WPP115" s="58"/>
      <c r="WPQ115" s="58"/>
      <c r="WPR115" s="58"/>
      <c r="WPS115" s="58"/>
      <c r="WPT115" s="58"/>
      <c r="WPU115" s="58"/>
      <c r="WPV115" s="58"/>
      <c r="WPW115" s="58"/>
      <c r="WPX115" s="58"/>
      <c r="WPY115" s="58"/>
      <c r="WPZ115" s="58"/>
      <c r="WQA115" s="58"/>
      <c r="WQB115" s="58"/>
      <c r="WQC115" s="58"/>
      <c r="WQD115" s="58"/>
      <c r="WQE115" s="58"/>
      <c r="WQF115" s="58"/>
      <c r="WQG115" s="58"/>
      <c r="WQH115" s="58"/>
      <c r="WQI115" s="58"/>
      <c r="WQJ115" s="58"/>
      <c r="WQK115" s="58"/>
      <c r="WQL115" s="58"/>
      <c r="WQM115" s="58"/>
      <c r="WQN115" s="58"/>
      <c r="WQO115" s="58"/>
      <c r="WQP115" s="58"/>
      <c r="WQQ115" s="58"/>
      <c r="WQR115" s="58"/>
      <c r="WQS115" s="58"/>
      <c r="WQT115" s="58"/>
      <c r="WQU115" s="58"/>
      <c r="WQV115" s="58"/>
      <c r="WQW115" s="58"/>
      <c r="WQX115" s="58"/>
      <c r="WQY115" s="58"/>
      <c r="WQZ115" s="58"/>
      <c r="WRA115" s="58"/>
      <c r="WRB115" s="58"/>
      <c r="WRC115" s="58"/>
      <c r="WRD115" s="58"/>
      <c r="WRE115" s="58"/>
      <c r="WRF115" s="58"/>
      <c r="WRG115" s="58"/>
      <c r="WRH115" s="58"/>
      <c r="WRI115" s="58"/>
      <c r="WRJ115" s="58"/>
      <c r="WRK115" s="58"/>
      <c r="WRL115" s="58"/>
      <c r="WRM115" s="58"/>
      <c r="WRN115" s="58"/>
      <c r="WRO115" s="58"/>
      <c r="WRP115" s="58"/>
      <c r="WRQ115" s="58"/>
      <c r="WRR115" s="58"/>
      <c r="WRS115" s="58"/>
      <c r="WRT115" s="58"/>
      <c r="WRU115" s="58"/>
      <c r="WRV115" s="58"/>
      <c r="WRW115" s="58"/>
      <c r="WRX115" s="58"/>
      <c r="WRY115" s="58"/>
      <c r="WRZ115" s="58"/>
      <c r="WSA115" s="58"/>
      <c r="WSB115" s="58"/>
      <c r="WSC115" s="58"/>
      <c r="WSD115" s="58"/>
      <c r="WSE115" s="58"/>
      <c r="WSF115" s="58"/>
      <c r="WSG115" s="58"/>
      <c r="WSH115" s="58"/>
      <c r="WSI115" s="58"/>
      <c r="WSJ115" s="58"/>
      <c r="WSK115" s="58"/>
      <c r="WSL115" s="58"/>
      <c r="WSM115" s="58"/>
      <c r="WSN115" s="58"/>
      <c r="WSO115" s="58"/>
      <c r="WSP115" s="58"/>
      <c r="WSQ115" s="58"/>
      <c r="WSR115" s="58"/>
      <c r="WSS115" s="58"/>
      <c r="WST115" s="58"/>
      <c r="WSU115" s="58"/>
      <c r="WSV115" s="58"/>
      <c r="WSW115" s="58"/>
      <c r="WSX115" s="58"/>
      <c r="WSY115" s="58"/>
      <c r="WSZ115" s="58"/>
      <c r="WTA115" s="58"/>
      <c r="WTB115" s="58"/>
      <c r="WTC115" s="58"/>
      <c r="WTD115" s="58"/>
      <c r="WTE115" s="58"/>
      <c r="WTF115" s="58"/>
      <c r="WTG115" s="58"/>
      <c r="WTH115" s="58"/>
      <c r="WTI115" s="58"/>
      <c r="WTJ115" s="58"/>
      <c r="WTK115" s="58"/>
      <c r="WTL115" s="58"/>
      <c r="WTM115" s="58"/>
      <c r="WTN115" s="58"/>
      <c r="WTO115" s="58"/>
      <c r="WTP115" s="58"/>
      <c r="WTQ115" s="58"/>
      <c r="WTR115" s="58"/>
      <c r="WTS115" s="58"/>
      <c r="WTT115" s="58"/>
      <c r="WTU115" s="58"/>
      <c r="WTV115" s="58"/>
      <c r="WTW115" s="58"/>
      <c r="WTX115" s="58"/>
      <c r="WTY115" s="58"/>
      <c r="WTZ115" s="58"/>
      <c r="WUA115" s="58"/>
      <c r="WUB115" s="58"/>
      <c r="WUC115" s="58"/>
      <c r="WUD115" s="58"/>
      <c r="WUE115" s="58"/>
      <c r="WUF115" s="58"/>
      <c r="WUG115" s="58"/>
      <c r="WUH115" s="58"/>
      <c r="WUI115" s="58"/>
      <c r="WUJ115" s="58"/>
      <c r="WUK115" s="58"/>
      <c r="WUL115" s="58"/>
      <c r="WUM115" s="58"/>
      <c r="WUN115" s="58"/>
      <c r="WUO115" s="58"/>
      <c r="WUP115" s="58"/>
      <c r="WUQ115" s="58"/>
      <c r="WUR115" s="58"/>
      <c r="WUS115" s="58"/>
      <c r="WUT115" s="58"/>
      <c r="WUU115" s="58"/>
      <c r="WUV115" s="58"/>
      <c r="WUW115" s="58"/>
      <c r="WUX115" s="58"/>
      <c r="WUY115" s="58"/>
      <c r="WUZ115" s="58"/>
      <c r="WVA115" s="58"/>
      <c r="WVB115" s="58"/>
      <c r="WVC115" s="58"/>
      <c r="WVD115" s="58"/>
      <c r="WVE115" s="58"/>
      <c r="WVF115" s="58"/>
      <c r="WVG115" s="58"/>
      <c r="WVH115" s="58"/>
      <c r="WVI115" s="58"/>
      <c r="WVJ115" s="58"/>
      <c r="WVK115" s="58"/>
      <c r="WVL115" s="58"/>
      <c r="WVM115" s="58"/>
      <c r="WVN115" s="58"/>
      <c r="WVO115" s="58"/>
      <c r="WVP115" s="58"/>
      <c r="WVQ115" s="58"/>
      <c r="WVR115" s="58"/>
      <c r="WVS115" s="58"/>
      <c r="WVT115" s="58"/>
      <c r="WVU115" s="58"/>
      <c r="WVV115" s="58"/>
      <c r="WVW115" s="58"/>
      <c r="WVX115" s="58"/>
      <c r="WVY115" s="58"/>
      <c r="WVZ115" s="58"/>
      <c r="WWA115" s="58"/>
      <c r="WWB115" s="58"/>
      <c r="WWC115" s="58"/>
      <c r="WWD115" s="58"/>
      <c r="WWE115" s="58"/>
      <c r="WWF115" s="58"/>
      <c r="WWG115" s="58"/>
      <c r="WWH115" s="58"/>
      <c r="WWI115" s="58"/>
      <c r="WWJ115" s="58"/>
      <c r="WWK115" s="58"/>
      <c r="WWL115" s="58"/>
      <c r="WWM115" s="58"/>
      <c r="WWN115" s="58"/>
      <c r="WWO115" s="58"/>
      <c r="WWP115" s="58"/>
      <c r="WWQ115" s="58"/>
      <c r="WWR115" s="58"/>
      <c r="WWS115" s="58"/>
      <c r="WWT115" s="58"/>
      <c r="WWU115" s="58"/>
      <c r="WWV115" s="58"/>
      <c r="WWW115" s="58"/>
      <c r="WWX115" s="58"/>
      <c r="WWY115" s="58"/>
      <c r="WWZ115" s="58"/>
      <c r="WXA115" s="58"/>
      <c r="WXB115" s="58"/>
      <c r="WXC115" s="58"/>
      <c r="WXD115" s="58"/>
      <c r="WXE115" s="58"/>
      <c r="WXF115" s="58"/>
      <c r="WXG115" s="58"/>
      <c r="WXH115" s="58"/>
      <c r="WXI115" s="58"/>
      <c r="WXJ115" s="58"/>
      <c r="WXK115" s="58"/>
      <c r="WXL115" s="58"/>
      <c r="WXM115" s="58"/>
      <c r="WXN115" s="58"/>
      <c r="WXO115" s="58"/>
      <c r="WXP115" s="58"/>
      <c r="WXQ115" s="58"/>
      <c r="WXR115" s="58"/>
      <c r="WXS115" s="58"/>
      <c r="WXT115" s="58"/>
      <c r="WXU115" s="58"/>
      <c r="WXV115" s="58"/>
      <c r="WXW115" s="58"/>
      <c r="WXX115" s="58"/>
      <c r="WXY115" s="58"/>
      <c r="WXZ115" s="58"/>
      <c r="WYA115" s="58"/>
      <c r="WYB115" s="58"/>
      <c r="WYC115" s="58"/>
      <c r="WYD115" s="58"/>
      <c r="WYE115" s="58"/>
      <c r="WYF115" s="58"/>
      <c r="WYG115" s="58"/>
      <c r="WYH115" s="58"/>
      <c r="WYI115" s="58"/>
      <c r="WYJ115" s="58"/>
      <c r="WYK115" s="58"/>
      <c r="WYL115" s="58"/>
      <c r="WYM115" s="58"/>
      <c r="WYN115" s="58"/>
      <c r="WYO115" s="58"/>
      <c r="WYP115" s="58"/>
      <c r="WYQ115" s="58"/>
      <c r="WYR115" s="58"/>
      <c r="WYS115" s="58"/>
      <c r="WYT115" s="58"/>
      <c r="WYU115" s="58"/>
      <c r="WYV115" s="58"/>
      <c r="WYW115" s="58"/>
      <c r="WYX115" s="58"/>
      <c r="WYY115" s="58"/>
      <c r="WYZ115" s="58"/>
      <c r="WZA115" s="58"/>
      <c r="WZB115" s="58"/>
      <c r="WZC115" s="58"/>
      <c r="WZD115" s="58"/>
      <c r="WZE115" s="58"/>
      <c r="WZF115" s="58"/>
      <c r="WZG115" s="58"/>
      <c r="WZH115" s="58"/>
      <c r="WZI115" s="58"/>
      <c r="WZJ115" s="58"/>
      <c r="WZK115" s="58"/>
      <c r="WZL115" s="58"/>
      <c r="WZM115" s="58"/>
      <c r="WZN115" s="58"/>
      <c r="WZO115" s="58"/>
      <c r="WZP115" s="58"/>
      <c r="WZQ115" s="58"/>
      <c r="WZR115" s="58"/>
      <c r="WZS115" s="58"/>
      <c r="WZT115" s="58"/>
      <c r="WZU115" s="58"/>
      <c r="WZV115" s="58"/>
      <c r="WZW115" s="58"/>
      <c r="WZX115" s="58"/>
      <c r="WZY115" s="58"/>
      <c r="WZZ115" s="58"/>
      <c r="XAA115" s="58"/>
      <c r="XAB115" s="58"/>
      <c r="XAC115" s="58"/>
      <c r="XAD115" s="58"/>
      <c r="XAE115" s="58"/>
      <c r="XAF115" s="58"/>
      <c r="XAG115" s="58"/>
      <c r="XAH115" s="58"/>
      <c r="XAI115" s="58"/>
      <c r="XAJ115" s="58"/>
      <c r="XAK115" s="58"/>
      <c r="XAL115" s="58"/>
      <c r="XAM115" s="58"/>
      <c r="XAN115" s="58"/>
      <c r="XAO115" s="58"/>
      <c r="XAP115" s="58"/>
      <c r="XAQ115" s="58"/>
      <c r="XAR115" s="58"/>
      <c r="XAS115" s="58"/>
      <c r="XAT115" s="58"/>
      <c r="XAU115" s="58"/>
      <c r="XAV115" s="58"/>
      <c r="XAW115" s="58"/>
      <c r="XAX115" s="58"/>
      <c r="XAY115" s="58"/>
      <c r="XAZ115" s="58"/>
      <c r="XBA115" s="58"/>
      <c r="XBB115" s="58"/>
      <c r="XBC115" s="58"/>
      <c r="XBD115" s="58"/>
      <c r="XBE115" s="58"/>
      <c r="XBF115" s="58"/>
      <c r="XBG115" s="58"/>
      <c r="XBH115" s="58"/>
      <c r="XBI115" s="58"/>
      <c r="XBJ115" s="58"/>
      <c r="XBK115" s="58"/>
      <c r="XBL115" s="58"/>
      <c r="XBM115" s="58"/>
      <c r="XBN115" s="58"/>
      <c r="XBO115" s="58"/>
      <c r="XBP115" s="58"/>
      <c r="XBQ115" s="58"/>
      <c r="XBR115" s="58"/>
      <c r="XBS115" s="58"/>
      <c r="XBT115" s="58"/>
      <c r="XBU115" s="58"/>
      <c r="XBV115" s="58"/>
      <c r="XBW115" s="58"/>
      <c r="XBX115" s="58"/>
      <c r="XBY115" s="58"/>
      <c r="XBZ115" s="58"/>
      <c r="XCA115" s="58"/>
      <c r="XCB115" s="58"/>
      <c r="XCC115" s="58"/>
      <c r="XCD115" s="58"/>
      <c r="XCE115" s="58"/>
      <c r="XCF115" s="58"/>
      <c r="XCG115" s="58"/>
      <c r="XCH115" s="58"/>
      <c r="XCI115" s="58"/>
      <c r="XCJ115" s="58"/>
      <c r="XCK115" s="58"/>
      <c r="XCL115" s="58"/>
      <c r="XCM115" s="58"/>
      <c r="XCN115" s="58"/>
      <c r="XCO115" s="58"/>
      <c r="XCP115" s="58"/>
      <c r="XCQ115" s="58"/>
      <c r="XCR115" s="58"/>
      <c r="XCS115" s="58"/>
      <c r="XCT115" s="58"/>
      <c r="XCU115" s="58"/>
      <c r="XCV115" s="58"/>
      <c r="XCW115" s="58"/>
      <c r="XCX115" s="58"/>
      <c r="XCY115" s="58"/>
      <c r="XCZ115" s="58"/>
      <c r="XDA115" s="58"/>
      <c r="XDB115" s="58"/>
      <c r="XDC115" s="58"/>
      <c r="XDD115" s="58"/>
      <c r="XDE115" s="58"/>
      <c r="XDF115" s="58"/>
      <c r="XDG115" s="58"/>
      <c r="XDH115" s="58"/>
      <c r="XDI115" s="58"/>
      <c r="XDJ115" s="58"/>
      <c r="XDK115" s="58"/>
      <c r="XDL115" s="58"/>
      <c r="XDM115" s="58"/>
      <c r="XDN115" s="58"/>
      <c r="XDO115" s="58"/>
      <c r="XDP115" s="58"/>
      <c r="XDQ115" s="58"/>
      <c r="XDR115" s="58"/>
      <c r="XDS115" s="58"/>
      <c r="XDT115" s="58"/>
      <c r="XDU115" s="58"/>
      <c r="XDV115" s="58"/>
      <c r="XDW115" s="58"/>
      <c r="XDX115" s="58"/>
      <c r="XDY115" s="58"/>
      <c r="XDZ115" s="58"/>
      <c r="XEA115" s="58"/>
      <c r="XEB115" s="58"/>
      <c r="XEC115" s="58"/>
      <c r="XED115" s="58"/>
      <c r="XEE115" s="58"/>
      <c r="XEF115" s="58"/>
      <c r="XEG115" s="58"/>
      <c r="XEH115" s="58"/>
      <c r="XEI115" s="58"/>
      <c r="XEJ115" s="58"/>
      <c r="XEK115" s="58"/>
      <c r="XEL115" s="58"/>
      <c r="XEM115" s="58"/>
      <c r="XEN115" s="58"/>
      <c r="XEO115" s="58"/>
      <c r="XEP115" s="58"/>
      <c r="XEQ115" s="58"/>
      <c r="XER115" s="58"/>
      <c r="XES115" s="58"/>
      <c r="XET115" s="58"/>
      <c r="XEU115" s="58"/>
      <c r="XEV115" s="58"/>
      <c r="XEW115" s="58"/>
      <c r="XEX115" s="58"/>
      <c r="XEY115" s="58"/>
      <c r="XEZ115" s="58"/>
      <c r="XFA115" s="58"/>
      <c r="XFB115" s="58"/>
      <c r="XFC115" s="58"/>
      <c r="XFD115" s="58"/>
    </row>
    <row r="116" spans="2:16384" ht="15" thickBot="1">
      <c r="B116" s="5"/>
      <c r="C116" s="128" t="s">
        <v>148</v>
      </c>
      <c r="D116" s="27"/>
      <c r="E116" s="27"/>
      <c r="F116" s="27"/>
      <c r="G116" s="27"/>
      <c r="H116" s="27"/>
      <c r="I116" s="27"/>
      <c r="J116" s="27"/>
      <c r="K116" s="379">
        <f t="shared" ref="K116" si="21">MAX(K114-K115,0)</f>
        <v>0</v>
      </c>
      <c r="L116" s="380"/>
      <c r="M116" s="380"/>
      <c r="N116" s="380"/>
      <c r="O116" s="380"/>
      <c r="P116" s="380"/>
      <c r="Q116" s="380"/>
      <c r="R116" s="380"/>
      <c r="S116" s="381"/>
      <c r="T116" s="6"/>
      <c r="V116" s="92"/>
    </row>
    <row r="117" spans="2:16384" ht="15" thickBot="1">
      <c r="B117" s="5"/>
      <c r="C117" s="112"/>
      <c r="D117" s="7"/>
      <c r="E117" s="7"/>
      <c r="F117" s="7"/>
      <c r="G117" s="7"/>
      <c r="H117" s="7"/>
      <c r="I117" s="7"/>
      <c r="J117" s="7"/>
      <c r="K117" s="7"/>
      <c r="L117" s="124"/>
      <c r="M117" s="124"/>
      <c r="N117" s="124"/>
      <c r="O117" s="124"/>
      <c r="P117" s="124"/>
      <c r="Q117" s="124"/>
      <c r="R117" s="124"/>
      <c r="S117" s="125"/>
      <c r="T117" s="6"/>
      <c r="V117" s="81"/>
    </row>
    <row r="118" spans="2:16384">
      <c r="B118" s="5"/>
      <c r="C118" s="327" t="s">
        <v>149</v>
      </c>
      <c r="D118" s="328"/>
      <c r="E118" s="328"/>
      <c r="F118" s="328"/>
      <c r="G118" s="328"/>
      <c r="H118" s="328"/>
      <c r="I118" s="328"/>
      <c r="J118" s="328"/>
      <c r="K118" s="328"/>
      <c r="L118" s="328"/>
      <c r="M118" s="328"/>
      <c r="N118" s="328"/>
      <c r="O118" s="328"/>
      <c r="P118" s="328"/>
      <c r="Q118" s="328"/>
      <c r="R118" s="328"/>
      <c r="S118" s="329"/>
      <c r="T118" s="6"/>
      <c r="V118" s="81"/>
    </row>
    <row r="119" spans="2:16384">
      <c r="B119" s="5"/>
      <c r="C119" s="129"/>
      <c r="D119" s="130"/>
      <c r="E119" s="130"/>
      <c r="F119" s="130"/>
      <c r="G119" s="130"/>
      <c r="H119" s="130"/>
      <c r="I119" s="130"/>
      <c r="J119" s="130"/>
      <c r="K119" s="382" t="s">
        <v>150</v>
      </c>
      <c r="L119" s="383"/>
      <c r="M119" s="131"/>
      <c r="N119" s="384" t="s">
        <v>151</v>
      </c>
      <c r="O119" s="385"/>
      <c r="P119" s="384" t="s">
        <v>152</v>
      </c>
      <c r="Q119" s="385"/>
      <c r="R119" s="386" t="s">
        <v>153</v>
      </c>
      <c r="S119" s="387"/>
      <c r="T119" s="6"/>
    </row>
    <row r="120" spans="2:16384">
      <c r="B120" s="5"/>
      <c r="C120" s="127" t="s">
        <v>154</v>
      </c>
      <c r="D120" s="28"/>
      <c r="E120" s="28"/>
      <c r="F120" s="28"/>
      <c r="G120" s="28"/>
      <c r="H120" s="28"/>
      <c r="I120" s="28"/>
      <c r="J120" s="28"/>
      <c r="K120" s="368">
        <v>0</v>
      </c>
      <c r="L120" s="369"/>
      <c r="M120" s="133"/>
      <c r="N120" s="368">
        <v>0</v>
      </c>
      <c r="O120" s="369"/>
      <c r="P120" s="370" t="s">
        <v>155</v>
      </c>
      <c r="Q120" s="371"/>
      <c r="R120" s="370" t="s">
        <v>155</v>
      </c>
      <c r="S120" s="372"/>
      <c r="T120" s="6"/>
    </row>
    <row r="121" spans="2:16384" ht="15" thickBot="1">
      <c r="B121" s="5"/>
      <c r="C121" s="128" t="s">
        <v>156</v>
      </c>
      <c r="D121" s="120"/>
      <c r="E121" s="120"/>
      <c r="F121" s="120"/>
      <c r="G121" s="120"/>
      <c r="H121" s="120"/>
      <c r="I121" s="120"/>
      <c r="J121" s="120"/>
      <c r="K121" s="373">
        <v>0</v>
      </c>
      <c r="L121" s="374"/>
      <c r="M121" s="134"/>
      <c r="N121" s="373">
        <v>0</v>
      </c>
      <c r="O121" s="374"/>
      <c r="P121" s="373" t="s">
        <v>155</v>
      </c>
      <c r="Q121" s="374"/>
      <c r="R121" s="373" t="s">
        <v>155</v>
      </c>
      <c r="S121" s="375"/>
      <c r="T121" s="6"/>
    </row>
    <row r="122" spans="2:16384" ht="15" thickBot="1">
      <c r="B122" s="5"/>
      <c r="C122" s="112"/>
      <c r="D122" s="7"/>
      <c r="E122" s="7"/>
      <c r="F122" s="7"/>
      <c r="G122" s="7"/>
      <c r="H122" s="7"/>
      <c r="I122" s="7"/>
      <c r="J122" s="7"/>
      <c r="K122" s="7"/>
      <c r="L122" s="7"/>
      <c r="M122" s="7"/>
      <c r="N122" s="7"/>
      <c r="O122" s="7"/>
      <c r="P122" s="7"/>
      <c r="Q122" s="7"/>
      <c r="R122" s="7"/>
      <c r="S122" s="7"/>
      <c r="T122" s="6"/>
    </row>
    <row r="123" spans="2:16384">
      <c r="B123" s="5"/>
      <c r="C123" s="327" t="s">
        <v>157</v>
      </c>
      <c r="D123" s="328"/>
      <c r="E123" s="328"/>
      <c r="F123" s="328"/>
      <c r="G123" s="328"/>
      <c r="H123" s="328"/>
      <c r="I123" s="328"/>
      <c r="J123" s="328"/>
      <c r="K123" s="328"/>
      <c r="L123" s="328"/>
      <c r="M123" s="328"/>
      <c r="N123" s="328"/>
      <c r="O123" s="328"/>
      <c r="P123" s="328"/>
      <c r="Q123" s="328"/>
      <c r="R123" s="328"/>
      <c r="S123" s="329"/>
      <c r="T123" s="6"/>
    </row>
    <row r="124" spans="2:16384">
      <c r="B124" s="5"/>
      <c r="C124" s="57" t="s">
        <v>158</v>
      </c>
      <c r="D124" s="32"/>
      <c r="E124" s="32"/>
      <c r="F124" s="32"/>
      <c r="G124" s="32"/>
      <c r="H124" s="32"/>
      <c r="I124" s="32"/>
      <c r="J124" s="32"/>
      <c r="K124" s="116"/>
      <c r="L124" s="392" t="s">
        <v>159</v>
      </c>
      <c r="M124" s="393"/>
      <c r="N124" s="393"/>
      <c r="O124" s="393"/>
      <c r="P124" s="393"/>
      <c r="Q124" s="393"/>
      <c r="R124" s="393"/>
      <c r="S124" s="52"/>
      <c r="T124" s="6"/>
    </row>
    <row r="125" spans="2:16384">
      <c r="B125" s="5"/>
      <c r="C125" s="57" t="s">
        <v>160</v>
      </c>
      <c r="D125" s="32"/>
      <c r="E125" s="32"/>
      <c r="F125" s="32"/>
      <c r="G125" s="32"/>
      <c r="H125" s="32"/>
      <c r="I125" s="32"/>
      <c r="J125" s="32"/>
      <c r="K125" s="116"/>
      <c r="L125" s="392" t="s">
        <v>159</v>
      </c>
      <c r="M125" s="393"/>
      <c r="N125" s="393"/>
      <c r="O125" s="393"/>
      <c r="P125" s="393"/>
      <c r="Q125" s="393"/>
      <c r="R125" s="393"/>
      <c r="S125" s="52"/>
      <c r="T125" s="6"/>
    </row>
    <row r="126" spans="2:16384">
      <c r="B126" s="5"/>
      <c r="C126" s="57" t="s">
        <v>161</v>
      </c>
      <c r="D126" s="32"/>
      <c r="E126" s="32"/>
      <c r="F126" s="32"/>
      <c r="G126" s="32"/>
      <c r="H126" s="32"/>
      <c r="I126" s="32"/>
      <c r="J126" s="32"/>
      <c r="K126" s="116"/>
      <c r="L126" s="392" t="s">
        <v>155</v>
      </c>
      <c r="M126" s="393"/>
      <c r="N126" s="393"/>
      <c r="O126" s="393"/>
      <c r="P126" s="393"/>
      <c r="Q126" s="393"/>
      <c r="R126" s="393"/>
      <c r="S126" s="52"/>
      <c r="T126" s="6"/>
    </row>
    <row r="127" spans="2:16384">
      <c r="B127" s="5"/>
      <c r="C127" s="126" t="s">
        <v>162</v>
      </c>
      <c r="D127" s="135"/>
      <c r="E127" s="135"/>
      <c r="F127" s="135"/>
      <c r="G127" s="135"/>
      <c r="H127" s="135"/>
      <c r="I127" s="135"/>
      <c r="J127" s="135"/>
      <c r="K127" s="136"/>
      <c r="L127" s="394" t="s">
        <v>159</v>
      </c>
      <c r="M127" s="395"/>
      <c r="N127" s="395"/>
      <c r="O127" s="395"/>
      <c r="P127" s="395"/>
      <c r="Q127" s="395"/>
      <c r="R127" s="395"/>
      <c r="S127" s="396"/>
      <c r="T127" s="6"/>
    </row>
    <row r="128" spans="2:16384">
      <c r="B128" s="5"/>
      <c r="C128" s="137" t="s">
        <v>163</v>
      </c>
      <c r="D128" s="79"/>
      <c r="E128" s="79"/>
      <c r="F128" s="79"/>
      <c r="G128" s="79"/>
      <c r="H128" s="79"/>
      <c r="I128" s="79"/>
      <c r="J128" s="79"/>
      <c r="K128" s="138"/>
      <c r="L128" s="397" t="s">
        <v>159</v>
      </c>
      <c r="M128" s="398"/>
      <c r="N128" s="398"/>
      <c r="O128" s="398"/>
      <c r="P128" s="398"/>
      <c r="Q128" s="398"/>
      <c r="R128" s="398"/>
      <c r="S128" s="139"/>
      <c r="T128" s="6"/>
    </row>
    <row r="129" spans="2:20">
      <c r="B129" s="5"/>
      <c r="C129" s="140" t="s">
        <v>164</v>
      </c>
      <c r="D129" s="32"/>
      <c r="E129" s="32"/>
      <c r="F129" s="32"/>
      <c r="G129" s="32"/>
      <c r="H129" s="32"/>
      <c r="I129" s="32"/>
      <c r="J129" s="32"/>
      <c r="K129" s="141"/>
      <c r="L129" s="388" t="s">
        <v>159</v>
      </c>
      <c r="M129" s="389"/>
      <c r="N129" s="389"/>
      <c r="O129" s="389"/>
      <c r="P129" s="389"/>
      <c r="Q129" s="389"/>
      <c r="R129" s="142"/>
      <c r="S129" s="143"/>
      <c r="T129" s="6"/>
    </row>
    <row r="130" spans="2:20">
      <c r="B130" s="5"/>
      <c r="C130" s="140" t="s">
        <v>165</v>
      </c>
      <c r="D130" s="32"/>
      <c r="E130" s="32"/>
      <c r="F130" s="32"/>
      <c r="G130" s="32"/>
      <c r="H130" s="32"/>
      <c r="I130" s="32"/>
      <c r="J130" s="32"/>
      <c r="K130" s="141"/>
      <c r="L130" s="390" t="s">
        <v>159</v>
      </c>
      <c r="M130" s="391"/>
      <c r="N130" s="391"/>
      <c r="O130" s="391"/>
      <c r="P130" s="391"/>
      <c r="Q130" s="391"/>
      <c r="R130" s="142"/>
      <c r="S130" s="143"/>
      <c r="T130" s="6"/>
    </row>
    <row r="131" spans="2:20">
      <c r="B131" s="5"/>
      <c r="C131" s="140" t="s">
        <v>166</v>
      </c>
      <c r="D131" s="32"/>
      <c r="E131" s="32"/>
      <c r="F131" s="32"/>
      <c r="G131" s="32"/>
      <c r="H131" s="32"/>
      <c r="I131" s="32"/>
      <c r="J131" s="32"/>
      <c r="K131" s="141"/>
      <c r="L131" s="390" t="s">
        <v>155</v>
      </c>
      <c r="M131" s="391"/>
      <c r="N131" s="391"/>
      <c r="O131" s="391"/>
      <c r="P131" s="391"/>
      <c r="Q131" s="391"/>
      <c r="R131" s="142"/>
      <c r="S131" s="143"/>
      <c r="T131" s="6"/>
    </row>
    <row r="132" spans="2:20">
      <c r="B132" s="5"/>
      <c r="C132" s="140" t="s">
        <v>167</v>
      </c>
      <c r="D132" s="32"/>
      <c r="E132" s="32"/>
      <c r="F132" s="32"/>
      <c r="G132" s="32"/>
      <c r="H132" s="32"/>
      <c r="I132" s="32"/>
      <c r="J132" s="32"/>
      <c r="K132" s="141"/>
      <c r="L132" s="390" t="s">
        <v>155</v>
      </c>
      <c r="M132" s="391"/>
      <c r="N132" s="391"/>
      <c r="O132" s="391"/>
      <c r="P132" s="391"/>
      <c r="Q132" s="391"/>
      <c r="R132" s="142"/>
      <c r="S132" s="143"/>
      <c r="T132" s="6"/>
    </row>
    <row r="133" spans="2:20">
      <c r="B133" s="5"/>
      <c r="C133" s="140" t="s">
        <v>168</v>
      </c>
      <c r="D133" s="32"/>
      <c r="E133" s="32"/>
      <c r="F133" s="32"/>
      <c r="G133" s="32"/>
      <c r="H133" s="32"/>
      <c r="I133" s="32"/>
      <c r="J133" s="32"/>
      <c r="K133" s="141"/>
      <c r="L133" s="390" t="s">
        <v>155</v>
      </c>
      <c r="M133" s="391"/>
      <c r="N133" s="391"/>
      <c r="O133" s="391"/>
      <c r="P133" s="391"/>
      <c r="Q133" s="391"/>
      <c r="R133" s="142"/>
      <c r="S133" s="143"/>
      <c r="T133" s="6"/>
    </row>
    <row r="134" spans="2:20">
      <c r="B134" s="5"/>
      <c r="C134" s="140" t="s">
        <v>169</v>
      </c>
      <c r="D134" s="32"/>
      <c r="E134" s="32"/>
      <c r="F134" s="32"/>
      <c r="G134" s="32"/>
      <c r="H134" s="32"/>
      <c r="I134" s="32"/>
      <c r="J134" s="32"/>
      <c r="K134" s="141"/>
      <c r="L134" s="390" t="s">
        <v>155</v>
      </c>
      <c r="M134" s="391"/>
      <c r="N134" s="391"/>
      <c r="O134" s="391"/>
      <c r="P134" s="391"/>
      <c r="Q134" s="391"/>
      <c r="R134" s="142"/>
      <c r="S134" s="143"/>
      <c r="T134" s="6"/>
    </row>
    <row r="135" spans="2:20">
      <c r="B135" s="5"/>
      <c r="C135" s="140" t="s">
        <v>170</v>
      </c>
      <c r="D135" s="32"/>
      <c r="E135" s="32"/>
      <c r="F135" s="32"/>
      <c r="G135" s="32"/>
      <c r="H135" s="32"/>
      <c r="I135" s="32"/>
      <c r="J135" s="32"/>
      <c r="K135" s="141"/>
      <c r="L135" s="390" t="s">
        <v>155</v>
      </c>
      <c r="M135" s="391"/>
      <c r="N135" s="391"/>
      <c r="O135" s="391"/>
      <c r="P135" s="391"/>
      <c r="Q135" s="391"/>
      <c r="R135" s="142"/>
      <c r="S135" s="143"/>
      <c r="T135" s="6"/>
    </row>
    <row r="136" spans="2:20">
      <c r="B136" s="5"/>
      <c r="C136" s="126" t="s">
        <v>171</v>
      </c>
      <c r="D136" s="135"/>
      <c r="E136" s="135"/>
      <c r="F136" s="135"/>
      <c r="G136" s="135"/>
      <c r="H136" s="135"/>
      <c r="I136" s="135"/>
      <c r="J136" s="135"/>
      <c r="K136" s="144"/>
      <c r="L136" s="394" t="s">
        <v>159</v>
      </c>
      <c r="M136" s="395"/>
      <c r="N136" s="395"/>
      <c r="O136" s="395"/>
      <c r="P136" s="395"/>
      <c r="Q136" s="395"/>
      <c r="R136" s="395"/>
      <c r="S136" s="396"/>
      <c r="T136" s="6"/>
    </row>
    <row r="137" spans="2:20">
      <c r="B137" s="5"/>
      <c r="C137" s="137" t="s">
        <v>172</v>
      </c>
      <c r="D137" s="79"/>
      <c r="E137" s="79"/>
      <c r="F137" s="79"/>
      <c r="G137" s="79"/>
      <c r="H137" s="79"/>
      <c r="I137" s="79"/>
      <c r="J137" s="79"/>
      <c r="K137" s="138"/>
      <c r="L137" s="392" t="s">
        <v>159</v>
      </c>
      <c r="M137" s="393"/>
      <c r="N137" s="393"/>
      <c r="O137" s="393"/>
      <c r="P137" s="393"/>
      <c r="Q137" s="393"/>
      <c r="R137" s="393"/>
      <c r="S137" s="139"/>
      <c r="T137" s="6"/>
    </row>
    <row r="138" spans="2:20" ht="15" thickBot="1">
      <c r="B138" s="5"/>
      <c r="C138" s="128" t="s">
        <v>173</v>
      </c>
      <c r="D138" s="120"/>
      <c r="E138" s="120"/>
      <c r="F138" s="120"/>
      <c r="G138" s="120"/>
      <c r="H138" s="120"/>
      <c r="I138" s="120"/>
      <c r="J138" s="120"/>
      <c r="K138" s="145"/>
      <c r="L138" s="394" t="s">
        <v>159</v>
      </c>
      <c r="M138" s="395"/>
      <c r="N138" s="395"/>
      <c r="O138" s="395"/>
      <c r="P138" s="395"/>
      <c r="Q138" s="395"/>
      <c r="R138" s="395"/>
      <c r="S138" s="396"/>
      <c r="T138" s="6"/>
    </row>
    <row r="139" spans="2:20" ht="15" thickBot="1">
      <c r="B139" s="5"/>
      <c r="C139" s="112"/>
      <c r="D139" s="7"/>
      <c r="E139" s="7"/>
      <c r="F139" s="7"/>
      <c r="G139" s="7"/>
      <c r="H139" s="7"/>
      <c r="I139" s="7"/>
      <c r="J139" s="7"/>
      <c r="K139" s="7"/>
      <c r="L139" s="7"/>
      <c r="M139" s="7"/>
      <c r="N139" s="7"/>
      <c r="O139" s="7"/>
      <c r="P139" s="7"/>
      <c r="Q139" s="7"/>
      <c r="R139" s="7"/>
      <c r="S139" s="7"/>
      <c r="T139" s="6"/>
    </row>
    <row r="140" spans="2:20">
      <c r="B140" s="5"/>
      <c r="C140" s="327" t="s">
        <v>174</v>
      </c>
      <c r="D140" s="328"/>
      <c r="E140" s="328"/>
      <c r="F140" s="328"/>
      <c r="G140" s="328"/>
      <c r="H140" s="328"/>
      <c r="I140" s="328"/>
      <c r="J140" s="328"/>
      <c r="K140" s="328"/>
      <c r="L140" s="328"/>
      <c r="M140" s="328"/>
      <c r="N140" s="328"/>
      <c r="O140" s="328"/>
      <c r="P140" s="328"/>
      <c r="Q140" s="328"/>
      <c r="R140" s="328"/>
      <c r="S140" s="329"/>
      <c r="T140" s="6"/>
    </row>
    <row r="141" spans="2:20" ht="45.75" customHeight="1">
      <c r="B141" s="5"/>
      <c r="C141" s="399" t="s">
        <v>175</v>
      </c>
      <c r="D141" s="400"/>
      <c r="E141" s="400"/>
      <c r="F141" s="400"/>
      <c r="G141" s="400"/>
      <c r="H141" s="401"/>
      <c r="I141" s="402" t="s">
        <v>176</v>
      </c>
      <c r="J141" s="403"/>
      <c r="K141" s="403"/>
      <c r="L141" s="404"/>
      <c r="M141" s="405" t="s">
        <v>177</v>
      </c>
      <c r="N141" s="406"/>
      <c r="O141" s="406"/>
      <c r="P141" s="407"/>
      <c r="Q141" s="403" t="s">
        <v>178</v>
      </c>
      <c r="R141" s="403"/>
      <c r="S141" s="408"/>
      <c r="T141" s="6"/>
    </row>
    <row r="142" spans="2:20">
      <c r="B142" s="5"/>
      <c r="C142" s="127" t="s">
        <v>179</v>
      </c>
      <c r="D142" s="28"/>
      <c r="E142" s="28"/>
      <c r="F142" s="28"/>
      <c r="G142" s="28"/>
      <c r="H142" s="28"/>
      <c r="I142" s="413">
        <v>2154247.1800000002</v>
      </c>
      <c r="J142" s="414"/>
      <c r="K142" s="414"/>
      <c r="L142" s="414"/>
      <c r="M142" s="415">
        <f>L98</f>
        <v>147536668.51100039</v>
      </c>
      <c r="N142" s="416"/>
      <c r="O142" s="416"/>
      <c r="P142" s="417"/>
      <c r="Q142" s="414">
        <f>I142</f>
        <v>2154247.1800000002</v>
      </c>
      <c r="R142" s="414"/>
      <c r="S142" s="418"/>
      <c r="T142" s="147"/>
    </row>
    <row r="143" spans="2:20">
      <c r="B143" s="5"/>
      <c r="C143" s="113" t="s">
        <v>180</v>
      </c>
      <c r="D143" s="79"/>
      <c r="E143" s="79"/>
      <c r="F143" s="79"/>
      <c r="G143" s="79"/>
      <c r="H143" s="79"/>
      <c r="I143" s="413">
        <f>SUM(I144:K145)</f>
        <v>77443.070000000022</v>
      </c>
      <c r="J143" s="414"/>
      <c r="K143" s="414"/>
      <c r="L143" s="414"/>
      <c r="M143" s="413">
        <f>M142-Q142</f>
        <v>145382421.33100039</v>
      </c>
      <c r="N143" s="414"/>
      <c r="O143" s="414"/>
      <c r="P143" s="419"/>
      <c r="Q143" s="414">
        <f>SUM(Q144:R145)</f>
        <v>77443.070000000022</v>
      </c>
      <c r="R143" s="414"/>
      <c r="S143" s="418"/>
      <c r="T143" s="147"/>
    </row>
    <row r="144" spans="2:20">
      <c r="B144" s="5"/>
      <c r="C144" s="57" t="s">
        <v>181</v>
      </c>
      <c r="D144" s="32"/>
      <c r="E144" s="32"/>
      <c r="F144" s="32"/>
      <c r="G144" s="32"/>
      <c r="H144" s="32"/>
      <c r="I144" s="409">
        <v>51628.713333333348</v>
      </c>
      <c r="J144" s="410"/>
      <c r="K144" s="410"/>
      <c r="L144" s="148"/>
      <c r="M144" s="409">
        <f>(I144/$I$143)*$M$143</f>
        <v>96921614.220666915</v>
      </c>
      <c r="N144" s="410"/>
      <c r="O144" s="410"/>
      <c r="P144" s="149"/>
      <c r="Q144" s="410">
        <f>I144</f>
        <v>51628.713333333348</v>
      </c>
      <c r="R144" s="410"/>
      <c r="S144" s="150"/>
      <c r="T144" s="147"/>
    </row>
    <row r="145" spans="2:16384">
      <c r="B145" s="5"/>
      <c r="C145" s="57" t="s">
        <v>182</v>
      </c>
      <c r="D145" s="32"/>
      <c r="E145" s="32"/>
      <c r="F145" s="32"/>
      <c r="G145" s="32"/>
      <c r="H145" s="32"/>
      <c r="I145" s="409">
        <v>25814.356666666674</v>
      </c>
      <c r="J145" s="410"/>
      <c r="K145" s="410"/>
      <c r="L145" s="151"/>
      <c r="M145" s="411">
        <f>(I145/$I$143)*$M$143</f>
        <v>48460807.110333458</v>
      </c>
      <c r="N145" s="412"/>
      <c r="O145" s="412"/>
      <c r="P145" s="152"/>
      <c r="Q145" s="410">
        <f>I145</f>
        <v>25814.356666666674</v>
      </c>
      <c r="R145" s="410"/>
      <c r="S145" s="153"/>
      <c r="T145" s="147"/>
    </row>
    <row r="146" spans="2:16384">
      <c r="B146" s="5"/>
      <c r="C146" s="113" t="s">
        <v>183</v>
      </c>
      <c r="D146" s="79"/>
      <c r="E146" s="79"/>
      <c r="F146" s="79"/>
      <c r="G146" s="79"/>
      <c r="H146" s="79"/>
      <c r="I146" s="413">
        <f>SUM(I147:K148)</f>
        <v>563916.29999999981</v>
      </c>
      <c r="J146" s="414"/>
      <c r="K146" s="414"/>
      <c r="L146" s="414"/>
      <c r="M146" s="413">
        <f>M143-Q143</f>
        <v>145304978.26100039</v>
      </c>
      <c r="N146" s="414"/>
      <c r="O146" s="414"/>
      <c r="P146" s="419"/>
      <c r="Q146" s="414">
        <f>SUM(Q147:R148)</f>
        <v>563916.29999999981</v>
      </c>
      <c r="R146" s="414"/>
      <c r="S146" s="418"/>
      <c r="T146" s="147"/>
    </row>
    <row r="147" spans="2:16384">
      <c r="B147" s="5"/>
      <c r="C147" s="57" t="s">
        <v>184</v>
      </c>
      <c r="D147" s="32"/>
      <c r="E147" s="32"/>
      <c r="F147" s="32"/>
      <c r="G147" s="32"/>
      <c r="H147" s="32"/>
      <c r="I147" s="409">
        <v>289.86</v>
      </c>
      <c r="J147" s="410"/>
      <c r="K147" s="410"/>
      <c r="L147" s="148"/>
      <c r="M147" s="409">
        <f>(I147/$I$146)*$M$146</f>
        <v>74688.5681416437</v>
      </c>
      <c r="N147" s="410"/>
      <c r="O147" s="410"/>
      <c r="P147" s="149"/>
      <c r="Q147" s="410">
        <f>I147</f>
        <v>289.86</v>
      </c>
      <c r="R147" s="410"/>
      <c r="S147" s="150"/>
      <c r="T147" s="147"/>
    </row>
    <row r="148" spans="2:16384">
      <c r="B148" s="5"/>
      <c r="C148" s="57" t="s">
        <v>185</v>
      </c>
      <c r="D148" s="32"/>
      <c r="E148" s="32"/>
      <c r="F148" s="32"/>
      <c r="G148" s="32"/>
      <c r="H148" s="32"/>
      <c r="I148" s="420">
        <v>563626.43999999983</v>
      </c>
      <c r="J148" s="421"/>
      <c r="K148" s="421"/>
      <c r="L148" s="148"/>
      <c r="M148" s="411">
        <f>(I148/$I$146)*$M$146</f>
        <v>145230289.69285876</v>
      </c>
      <c r="N148" s="412"/>
      <c r="O148" s="412"/>
      <c r="P148" s="152"/>
      <c r="Q148" s="410">
        <f>I148</f>
        <v>563626.43999999983</v>
      </c>
      <c r="R148" s="410"/>
      <c r="S148" s="153"/>
      <c r="T148" s="147"/>
    </row>
    <row r="149" spans="2:16384">
      <c r="B149" s="5"/>
      <c r="C149" s="113" t="s">
        <v>186</v>
      </c>
      <c r="D149" s="79"/>
      <c r="E149" s="79"/>
      <c r="F149" s="79"/>
      <c r="G149" s="79"/>
      <c r="H149" s="79"/>
      <c r="I149" s="413">
        <f>SUM(I150:K152)</f>
        <v>5395849.700000003</v>
      </c>
      <c r="J149" s="414"/>
      <c r="K149" s="414"/>
      <c r="L149" s="419"/>
      <c r="M149" s="413">
        <f>M146-Q146</f>
        <v>144741061.96100038</v>
      </c>
      <c r="N149" s="414"/>
      <c r="O149" s="414"/>
      <c r="P149" s="419"/>
      <c r="Q149" s="414">
        <f>SUM(Q150:R152)</f>
        <v>5395849.700000003</v>
      </c>
      <c r="R149" s="414"/>
      <c r="S149" s="418"/>
      <c r="T149" s="147"/>
    </row>
    <row r="150" spans="2:16384">
      <c r="B150" s="5"/>
      <c r="C150" s="57" t="s">
        <v>187</v>
      </c>
      <c r="D150" s="32"/>
      <c r="E150" s="32"/>
      <c r="F150" s="32"/>
      <c r="G150" s="32"/>
      <c r="H150" s="32"/>
      <c r="I150" s="420">
        <v>4500941.0000000028</v>
      </c>
      <c r="J150" s="421"/>
      <c r="K150" s="421"/>
      <c r="L150" s="154"/>
      <c r="M150" s="409">
        <f>(I150/$I$149)*$M$149</f>
        <v>120735568.33204733</v>
      </c>
      <c r="N150" s="410"/>
      <c r="O150" s="410"/>
      <c r="P150" s="149"/>
      <c r="Q150" s="410">
        <f>I150</f>
        <v>4500941.0000000028</v>
      </c>
      <c r="R150" s="410"/>
      <c r="S150" s="150"/>
      <c r="T150" s="147"/>
      <c r="V150" s="81"/>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8"/>
      <c r="GM150" s="58"/>
      <c r="GN150" s="58"/>
      <c r="GO150" s="58"/>
      <c r="GP150" s="58"/>
      <c r="GQ150" s="58"/>
      <c r="GR150" s="58"/>
      <c r="GS150" s="58"/>
      <c r="GT150" s="58"/>
      <c r="GU150" s="58"/>
      <c r="GV150" s="58"/>
      <c r="GW150" s="58"/>
      <c r="GX150" s="58"/>
      <c r="GY150" s="58"/>
      <c r="GZ150" s="58"/>
      <c r="HA150" s="58"/>
      <c r="HB150" s="58"/>
      <c r="HC150" s="58"/>
      <c r="HD150" s="58"/>
      <c r="HE150" s="58"/>
      <c r="HF150" s="58"/>
      <c r="HG150" s="58"/>
      <c r="HH150" s="58"/>
      <c r="HI150" s="58"/>
      <c r="HJ150" s="58"/>
      <c r="HK150" s="58"/>
      <c r="HL150" s="58"/>
      <c r="HM150" s="58"/>
      <c r="HN150" s="58"/>
      <c r="HO150" s="58"/>
      <c r="HP150" s="58"/>
      <c r="HQ150" s="58"/>
      <c r="HR150" s="58"/>
      <c r="HS150" s="58"/>
      <c r="HT150" s="58"/>
      <c r="HU150" s="58"/>
      <c r="HV150" s="58"/>
      <c r="HW150" s="58"/>
      <c r="HX150" s="58"/>
      <c r="HY150" s="58"/>
      <c r="HZ150" s="58"/>
      <c r="IA150" s="58"/>
      <c r="IB150" s="58"/>
      <c r="IC150" s="58"/>
      <c r="ID150" s="58"/>
      <c r="IE150" s="58"/>
      <c r="IF150" s="58"/>
      <c r="IG150" s="58"/>
      <c r="IH150" s="58"/>
      <c r="II150" s="58"/>
      <c r="IJ150" s="58"/>
      <c r="IK150" s="58"/>
      <c r="IL150" s="58"/>
      <c r="IM150" s="58"/>
      <c r="IN150" s="58"/>
      <c r="IO150" s="58"/>
      <c r="IP150" s="58"/>
      <c r="IQ150" s="58"/>
      <c r="IR150" s="58"/>
      <c r="IS150" s="58"/>
      <c r="IT150" s="58"/>
      <c r="IU150" s="58"/>
      <c r="IV150" s="58"/>
      <c r="IW150" s="58"/>
      <c r="IX150" s="58"/>
      <c r="IY150" s="58"/>
      <c r="IZ150" s="58"/>
      <c r="JA150" s="58"/>
      <c r="JB150" s="58"/>
      <c r="JC150" s="58"/>
      <c r="JD150" s="58"/>
      <c r="JE150" s="58"/>
      <c r="JF150" s="58"/>
      <c r="JG150" s="58"/>
      <c r="JH150" s="58"/>
      <c r="JI150" s="58"/>
      <c r="JJ150" s="58"/>
      <c r="JK150" s="58"/>
      <c r="JL150" s="58"/>
      <c r="JM150" s="58"/>
      <c r="JN150" s="58"/>
      <c r="JO150" s="58"/>
      <c r="JP150" s="58"/>
      <c r="JQ150" s="58"/>
      <c r="JR150" s="58"/>
      <c r="JS150" s="58"/>
      <c r="JT150" s="58"/>
      <c r="JU150" s="58"/>
      <c r="JV150" s="58"/>
      <c r="JW150" s="58"/>
      <c r="JX150" s="58"/>
      <c r="JY150" s="58"/>
      <c r="JZ150" s="58"/>
      <c r="KA150" s="58"/>
      <c r="KB150" s="58"/>
      <c r="KC150" s="58"/>
      <c r="KD150" s="58"/>
      <c r="KE150" s="58"/>
      <c r="KF150" s="58"/>
      <c r="KG150" s="58"/>
      <c r="KH150" s="58"/>
      <c r="KI150" s="58"/>
      <c r="KJ150" s="58"/>
      <c r="KK150" s="58"/>
      <c r="KL150" s="58"/>
      <c r="KM150" s="58"/>
      <c r="KN150" s="58"/>
      <c r="KO150" s="58"/>
      <c r="KP150" s="58"/>
      <c r="KQ150" s="58"/>
      <c r="KR150" s="58"/>
      <c r="KS150" s="58"/>
      <c r="KT150" s="58"/>
      <c r="KU150" s="58"/>
      <c r="KV150" s="58"/>
      <c r="KW150" s="58"/>
      <c r="KX150" s="58"/>
      <c r="KY150" s="58"/>
      <c r="KZ150" s="58"/>
      <c r="LA150" s="58"/>
      <c r="LB150" s="58"/>
      <c r="LC150" s="58"/>
      <c r="LD150" s="58"/>
      <c r="LE150" s="58"/>
      <c r="LF150" s="58"/>
      <c r="LG150" s="58"/>
      <c r="LH150" s="58"/>
      <c r="LI150" s="58"/>
      <c r="LJ150" s="58"/>
      <c r="LK150" s="58"/>
      <c r="LL150" s="58"/>
      <c r="LM150" s="58"/>
      <c r="LN150" s="58"/>
      <c r="LO150" s="58"/>
      <c r="LP150" s="58"/>
      <c r="LQ150" s="58"/>
      <c r="LR150" s="58"/>
      <c r="LS150" s="58"/>
      <c r="LT150" s="58"/>
      <c r="LU150" s="58"/>
      <c r="LV150" s="58"/>
      <c r="LW150" s="58"/>
      <c r="LX150" s="58"/>
      <c r="LY150" s="58"/>
      <c r="LZ150" s="58"/>
      <c r="MA150" s="58"/>
      <c r="MB150" s="58"/>
      <c r="MC150" s="58"/>
      <c r="MD150" s="58"/>
      <c r="ME150" s="58"/>
      <c r="MF150" s="58"/>
      <c r="MG150" s="58"/>
      <c r="MH150" s="58"/>
      <c r="MI150" s="58"/>
      <c r="MJ150" s="58"/>
      <c r="MK150" s="58"/>
      <c r="ML150" s="58"/>
      <c r="MM150" s="58"/>
      <c r="MN150" s="58"/>
      <c r="MO150" s="58"/>
      <c r="MP150" s="58"/>
      <c r="MQ150" s="58"/>
      <c r="MR150" s="58"/>
      <c r="MS150" s="58"/>
      <c r="MT150" s="58"/>
      <c r="MU150" s="58"/>
      <c r="MV150" s="58"/>
      <c r="MW150" s="58"/>
      <c r="MX150" s="58"/>
      <c r="MY150" s="58"/>
      <c r="MZ150" s="58"/>
      <c r="NA150" s="58"/>
      <c r="NB150" s="58"/>
      <c r="NC150" s="58"/>
      <c r="ND150" s="58"/>
      <c r="NE150" s="58"/>
      <c r="NF150" s="58"/>
      <c r="NG150" s="58"/>
      <c r="NH150" s="58"/>
      <c r="NI150" s="58"/>
      <c r="NJ150" s="58"/>
      <c r="NK150" s="58"/>
      <c r="NL150" s="58"/>
      <c r="NM150" s="58"/>
      <c r="NN150" s="58"/>
      <c r="NO150" s="58"/>
      <c r="NP150" s="58"/>
      <c r="NQ150" s="58"/>
      <c r="NR150" s="58"/>
      <c r="NS150" s="58"/>
      <c r="NT150" s="58"/>
      <c r="NU150" s="58"/>
      <c r="NV150" s="58"/>
      <c r="NW150" s="58"/>
      <c r="NX150" s="58"/>
      <c r="NY150" s="58"/>
      <c r="NZ150" s="58"/>
      <c r="OA150" s="58"/>
      <c r="OB150" s="58"/>
      <c r="OC150" s="58"/>
      <c r="OD150" s="58"/>
      <c r="OE150" s="58"/>
      <c r="OF150" s="58"/>
      <c r="OG150" s="58"/>
      <c r="OH150" s="58"/>
      <c r="OI150" s="58"/>
      <c r="OJ150" s="58"/>
      <c r="OK150" s="58"/>
      <c r="OL150" s="58"/>
      <c r="OM150" s="58"/>
      <c r="ON150" s="58"/>
      <c r="OO150" s="58"/>
      <c r="OP150" s="58"/>
      <c r="OQ150" s="58"/>
      <c r="OR150" s="58"/>
      <c r="OS150" s="58"/>
      <c r="OT150" s="58"/>
      <c r="OU150" s="58"/>
      <c r="OV150" s="58"/>
      <c r="OW150" s="58"/>
      <c r="OX150" s="58"/>
      <c r="OY150" s="58"/>
      <c r="OZ150" s="58"/>
      <c r="PA150" s="58"/>
      <c r="PB150" s="58"/>
      <c r="PC150" s="58"/>
      <c r="PD150" s="58"/>
      <c r="PE150" s="58"/>
      <c r="PF150" s="58"/>
      <c r="PG150" s="58"/>
      <c r="PH150" s="58"/>
      <c r="PI150" s="58"/>
      <c r="PJ150" s="58"/>
      <c r="PK150" s="58"/>
      <c r="PL150" s="58"/>
      <c r="PM150" s="58"/>
      <c r="PN150" s="58"/>
      <c r="PO150" s="58"/>
      <c r="PP150" s="58"/>
      <c r="PQ150" s="58"/>
      <c r="PR150" s="58"/>
      <c r="PS150" s="58"/>
      <c r="PT150" s="58"/>
      <c r="PU150" s="58"/>
      <c r="PV150" s="58"/>
      <c r="PW150" s="58"/>
      <c r="PX150" s="58"/>
      <c r="PY150" s="58"/>
      <c r="PZ150" s="58"/>
      <c r="QA150" s="58"/>
      <c r="QB150" s="58"/>
      <c r="QC150" s="58"/>
      <c r="QD150" s="58"/>
      <c r="QE150" s="58"/>
      <c r="QF150" s="58"/>
      <c r="QG150" s="58"/>
      <c r="QH150" s="58"/>
      <c r="QI150" s="58"/>
      <c r="QJ150" s="58"/>
      <c r="QK150" s="58"/>
      <c r="QL150" s="58"/>
      <c r="QM150" s="58"/>
      <c r="QN150" s="58"/>
      <c r="QO150" s="58"/>
      <c r="QP150" s="58"/>
      <c r="QQ150" s="58"/>
      <c r="QR150" s="58"/>
      <c r="QS150" s="58"/>
      <c r="QT150" s="58"/>
      <c r="QU150" s="58"/>
      <c r="QV150" s="58"/>
      <c r="QW150" s="58"/>
      <c r="QX150" s="58"/>
      <c r="QY150" s="58"/>
      <c r="QZ150" s="58"/>
      <c r="RA150" s="58"/>
      <c r="RB150" s="58"/>
      <c r="RC150" s="58"/>
      <c r="RD150" s="58"/>
      <c r="RE150" s="58"/>
      <c r="RF150" s="58"/>
      <c r="RG150" s="58"/>
      <c r="RH150" s="58"/>
      <c r="RI150" s="58"/>
      <c r="RJ150" s="58"/>
      <c r="RK150" s="58"/>
      <c r="RL150" s="58"/>
      <c r="RM150" s="58"/>
      <c r="RN150" s="58"/>
      <c r="RO150" s="58"/>
      <c r="RP150" s="58"/>
      <c r="RQ150" s="58"/>
      <c r="RR150" s="58"/>
      <c r="RS150" s="58"/>
      <c r="RT150" s="58"/>
      <c r="RU150" s="58"/>
      <c r="RV150" s="58"/>
      <c r="RW150" s="58"/>
      <c r="RX150" s="58"/>
      <c r="RY150" s="58"/>
      <c r="RZ150" s="58"/>
      <c r="SA150" s="58"/>
      <c r="SB150" s="58"/>
      <c r="SC150" s="58"/>
      <c r="SD150" s="58"/>
      <c r="SE150" s="58"/>
      <c r="SF150" s="58"/>
      <c r="SG150" s="58"/>
      <c r="SH150" s="58"/>
      <c r="SI150" s="58"/>
      <c r="SJ150" s="58"/>
      <c r="SK150" s="58"/>
      <c r="SL150" s="58"/>
      <c r="SM150" s="58"/>
      <c r="SN150" s="58"/>
      <c r="SO150" s="58"/>
      <c r="SP150" s="58"/>
      <c r="SQ150" s="58"/>
      <c r="SR150" s="58"/>
      <c r="SS150" s="58"/>
      <c r="ST150" s="58"/>
      <c r="SU150" s="58"/>
      <c r="SV150" s="58"/>
      <c r="SW150" s="58"/>
      <c r="SX150" s="58"/>
      <c r="SY150" s="58"/>
      <c r="SZ150" s="58"/>
      <c r="TA150" s="58"/>
      <c r="TB150" s="58"/>
      <c r="TC150" s="58"/>
      <c r="TD150" s="58"/>
      <c r="TE150" s="58"/>
      <c r="TF150" s="58"/>
      <c r="TG150" s="58"/>
      <c r="TH150" s="58"/>
      <c r="TI150" s="58"/>
      <c r="TJ150" s="58"/>
      <c r="TK150" s="58"/>
      <c r="TL150" s="58"/>
      <c r="TM150" s="58"/>
      <c r="TN150" s="58"/>
      <c r="TO150" s="58"/>
      <c r="TP150" s="58"/>
      <c r="TQ150" s="58"/>
      <c r="TR150" s="58"/>
      <c r="TS150" s="58"/>
      <c r="TT150" s="58"/>
      <c r="TU150" s="58"/>
      <c r="TV150" s="58"/>
      <c r="TW150" s="58"/>
      <c r="TX150" s="58"/>
      <c r="TY150" s="58"/>
      <c r="TZ150" s="58"/>
      <c r="UA150" s="58"/>
      <c r="UB150" s="58"/>
      <c r="UC150" s="58"/>
      <c r="UD150" s="58"/>
      <c r="UE150" s="58"/>
      <c r="UF150" s="58"/>
      <c r="UG150" s="58"/>
      <c r="UH150" s="58"/>
      <c r="UI150" s="58"/>
      <c r="UJ150" s="58"/>
      <c r="UK150" s="58"/>
      <c r="UL150" s="58"/>
      <c r="UM150" s="58"/>
      <c r="UN150" s="58"/>
      <c r="UO150" s="58"/>
      <c r="UP150" s="58"/>
      <c r="UQ150" s="58"/>
      <c r="UR150" s="58"/>
      <c r="US150" s="58"/>
      <c r="UT150" s="58"/>
      <c r="UU150" s="58"/>
      <c r="UV150" s="58"/>
      <c r="UW150" s="58"/>
      <c r="UX150" s="58"/>
      <c r="UY150" s="58"/>
      <c r="UZ150" s="58"/>
      <c r="VA150" s="58"/>
      <c r="VB150" s="58"/>
      <c r="VC150" s="58"/>
      <c r="VD150" s="58"/>
      <c r="VE150" s="58"/>
      <c r="VF150" s="58"/>
      <c r="VG150" s="58"/>
      <c r="VH150" s="58"/>
      <c r="VI150" s="58"/>
      <c r="VJ150" s="58"/>
      <c r="VK150" s="58"/>
      <c r="VL150" s="58"/>
      <c r="VM150" s="58"/>
      <c r="VN150" s="58"/>
      <c r="VO150" s="58"/>
      <c r="VP150" s="58"/>
      <c r="VQ150" s="58"/>
      <c r="VR150" s="58"/>
      <c r="VS150" s="58"/>
      <c r="VT150" s="58"/>
      <c r="VU150" s="58"/>
      <c r="VV150" s="58"/>
      <c r="VW150" s="58"/>
      <c r="VX150" s="58"/>
      <c r="VY150" s="58"/>
      <c r="VZ150" s="58"/>
      <c r="WA150" s="58"/>
      <c r="WB150" s="58"/>
      <c r="WC150" s="58"/>
      <c r="WD150" s="58"/>
      <c r="WE150" s="58"/>
      <c r="WF150" s="58"/>
      <c r="WG150" s="58"/>
      <c r="WH150" s="58"/>
      <c r="WI150" s="58"/>
      <c r="WJ150" s="58"/>
      <c r="WK150" s="58"/>
      <c r="WL150" s="58"/>
      <c r="WM150" s="58"/>
      <c r="WN150" s="58"/>
      <c r="WO150" s="58"/>
      <c r="WP150" s="58"/>
      <c r="WQ150" s="58"/>
      <c r="WR150" s="58"/>
      <c r="WS150" s="58"/>
      <c r="WT150" s="58"/>
      <c r="WU150" s="58"/>
      <c r="WV150" s="58"/>
      <c r="WW150" s="58"/>
      <c r="WX150" s="58"/>
      <c r="WY150" s="58"/>
      <c r="WZ150" s="58"/>
      <c r="XA150" s="58"/>
      <c r="XB150" s="58"/>
      <c r="XC150" s="58"/>
      <c r="XD150" s="58"/>
      <c r="XE150" s="58"/>
      <c r="XF150" s="58"/>
      <c r="XG150" s="58"/>
      <c r="XH150" s="58"/>
      <c r="XI150" s="58"/>
      <c r="XJ150" s="58"/>
      <c r="XK150" s="58"/>
      <c r="XL150" s="58"/>
      <c r="XM150" s="58"/>
      <c r="XN150" s="58"/>
      <c r="XO150" s="58"/>
      <c r="XP150" s="58"/>
      <c r="XQ150" s="58"/>
      <c r="XR150" s="58"/>
      <c r="XS150" s="58"/>
      <c r="XT150" s="58"/>
      <c r="XU150" s="58"/>
      <c r="XV150" s="58"/>
      <c r="XW150" s="58"/>
      <c r="XX150" s="58"/>
      <c r="XY150" s="58"/>
      <c r="XZ150" s="58"/>
      <c r="YA150" s="58"/>
      <c r="YB150" s="58"/>
      <c r="YC150" s="58"/>
      <c r="YD150" s="58"/>
      <c r="YE150" s="58"/>
      <c r="YF150" s="58"/>
      <c r="YG150" s="58"/>
      <c r="YH150" s="58"/>
      <c r="YI150" s="58"/>
      <c r="YJ150" s="58"/>
      <c r="YK150" s="58"/>
      <c r="YL150" s="58"/>
      <c r="YM150" s="58"/>
      <c r="YN150" s="58"/>
      <c r="YO150" s="58"/>
      <c r="YP150" s="58"/>
      <c r="YQ150" s="58"/>
      <c r="YR150" s="58"/>
      <c r="YS150" s="58"/>
      <c r="YT150" s="58"/>
      <c r="YU150" s="58"/>
      <c r="YV150" s="58"/>
      <c r="YW150" s="58"/>
      <c r="YX150" s="58"/>
      <c r="YY150" s="58"/>
      <c r="YZ150" s="58"/>
      <c r="ZA150" s="58"/>
      <c r="ZB150" s="58"/>
      <c r="ZC150" s="58"/>
      <c r="ZD150" s="58"/>
      <c r="ZE150" s="58"/>
      <c r="ZF150" s="58"/>
      <c r="ZG150" s="58"/>
      <c r="ZH150" s="58"/>
      <c r="ZI150" s="58"/>
      <c r="ZJ150" s="58"/>
      <c r="ZK150" s="58"/>
      <c r="ZL150" s="58"/>
      <c r="ZM150" s="58"/>
      <c r="ZN150" s="58"/>
      <c r="ZO150" s="58"/>
      <c r="ZP150" s="58"/>
      <c r="ZQ150" s="58"/>
      <c r="ZR150" s="58"/>
      <c r="ZS150" s="58"/>
      <c r="ZT150" s="58"/>
      <c r="ZU150" s="58"/>
      <c r="ZV150" s="58"/>
      <c r="ZW150" s="58"/>
      <c r="ZX150" s="58"/>
      <c r="ZY150" s="58"/>
      <c r="ZZ150" s="58"/>
      <c r="AAA150" s="58"/>
      <c r="AAB150" s="58"/>
      <c r="AAC150" s="58"/>
      <c r="AAD150" s="58"/>
      <c r="AAE150" s="58"/>
      <c r="AAF150" s="58"/>
      <c r="AAG150" s="58"/>
      <c r="AAH150" s="58"/>
      <c r="AAI150" s="58"/>
      <c r="AAJ150" s="58"/>
      <c r="AAK150" s="58"/>
      <c r="AAL150" s="58"/>
      <c r="AAM150" s="58"/>
      <c r="AAN150" s="58"/>
      <c r="AAO150" s="58"/>
      <c r="AAP150" s="58"/>
      <c r="AAQ150" s="58"/>
      <c r="AAR150" s="58"/>
      <c r="AAS150" s="58"/>
      <c r="AAT150" s="58"/>
      <c r="AAU150" s="58"/>
      <c r="AAV150" s="58"/>
      <c r="AAW150" s="58"/>
      <c r="AAX150" s="58"/>
      <c r="AAY150" s="58"/>
      <c r="AAZ150" s="58"/>
      <c r="ABA150" s="58"/>
      <c r="ABB150" s="58"/>
      <c r="ABC150" s="58"/>
      <c r="ABD150" s="58"/>
      <c r="ABE150" s="58"/>
      <c r="ABF150" s="58"/>
      <c r="ABG150" s="58"/>
      <c r="ABH150" s="58"/>
      <c r="ABI150" s="58"/>
      <c r="ABJ150" s="58"/>
      <c r="ABK150" s="58"/>
      <c r="ABL150" s="58"/>
      <c r="ABM150" s="58"/>
      <c r="ABN150" s="58"/>
      <c r="ABO150" s="58"/>
      <c r="ABP150" s="58"/>
      <c r="ABQ150" s="58"/>
      <c r="ABR150" s="58"/>
      <c r="ABS150" s="58"/>
      <c r="ABT150" s="58"/>
      <c r="ABU150" s="58"/>
      <c r="ABV150" s="58"/>
      <c r="ABW150" s="58"/>
      <c r="ABX150" s="58"/>
      <c r="ABY150" s="58"/>
      <c r="ABZ150" s="58"/>
      <c r="ACA150" s="58"/>
      <c r="ACB150" s="58"/>
      <c r="ACC150" s="58"/>
      <c r="ACD150" s="58"/>
      <c r="ACE150" s="58"/>
      <c r="ACF150" s="58"/>
      <c r="ACG150" s="58"/>
      <c r="ACH150" s="58"/>
      <c r="ACI150" s="58"/>
      <c r="ACJ150" s="58"/>
      <c r="ACK150" s="58"/>
      <c r="ACL150" s="58"/>
      <c r="ACM150" s="58"/>
      <c r="ACN150" s="58"/>
      <c r="ACO150" s="58"/>
      <c r="ACP150" s="58"/>
      <c r="ACQ150" s="58"/>
      <c r="ACR150" s="58"/>
      <c r="ACS150" s="58"/>
      <c r="ACT150" s="58"/>
      <c r="ACU150" s="58"/>
      <c r="ACV150" s="58"/>
      <c r="ACW150" s="58"/>
      <c r="ACX150" s="58"/>
      <c r="ACY150" s="58"/>
      <c r="ACZ150" s="58"/>
      <c r="ADA150" s="58"/>
      <c r="ADB150" s="58"/>
      <c r="ADC150" s="58"/>
      <c r="ADD150" s="58"/>
      <c r="ADE150" s="58"/>
      <c r="ADF150" s="58"/>
      <c r="ADG150" s="58"/>
      <c r="ADH150" s="58"/>
      <c r="ADI150" s="58"/>
      <c r="ADJ150" s="58"/>
      <c r="ADK150" s="58"/>
      <c r="ADL150" s="58"/>
      <c r="ADM150" s="58"/>
      <c r="ADN150" s="58"/>
      <c r="ADO150" s="58"/>
      <c r="ADP150" s="58"/>
      <c r="ADQ150" s="58"/>
      <c r="ADR150" s="58"/>
      <c r="ADS150" s="58"/>
      <c r="ADT150" s="58"/>
      <c r="ADU150" s="58"/>
      <c r="ADV150" s="58"/>
      <c r="ADW150" s="58"/>
      <c r="ADX150" s="58"/>
      <c r="ADY150" s="58"/>
      <c r="ADZ150" s="58"/>
      <c r="AEA150" s="58"/>
      <c r="AEB150" s="58"/>
      <c r="AEC150" s="58"/>
      <c r="AED150" s="58"/>
      <c r="AEE150" s="58"/>
      <c r="AEF150" s="58"/>
      <c r="AEG150" s="58"/>
      <c r="AEH150" s="58"/>
      <c r="AEI150" s="58"/>
      <c r="AEJ150" s="58"/>
      <c r="AEK150" s="58"/>
      <c r="AEL150" s="58"/>
      <c r="AEM150" s="58"/>
      <c r="AEN150" s="58"/>
      <c r="AEO150" s="58"/>
      <c r="AEP150" s="58"/>
      <c r="AEQ150" s="58"/>
      <c r="AER150" s="58"/>
      <c r="AES150" s="58"/>
      <c r="AET150" s="58"/>
      <c r="AEU150" s="58"/>
      <c r="AEV150" s="58"/>
      <c r="AEW150" s="58"/>
      <c r="AEX150" s="58"/>
      <c r="AEY150" s="58"/>
      <c r="AEZ150" s="58"/>
      <c r="AFA150" s="58"/>
      <c r="AFB150" s="58"/>
      <c r="AFC150" s="58"/>
      <c r="AFD150" s="58"/>
      <c r="AFE150" s="58"/>
      <c r="AFF150" s="58"/>
      <c r="AFG150" s="58"/>
      <c r="AFH150" s="58"/>
      <c r="AFI150" s="58"/>
      <c r="AFJ150" s="58"/>
      <c r="AFK150" s="58"/>
      <c r="AFL150" s="58"/>
      <c r="AFM150" s="58"/>
      <c r="AFN150" s="58"/>
      <c r="AFO150" s="58"/>
      <c r="AFP150" s="58"/>
      <c r="AFQ150" s="58"/>
      <c r="AFR150" s="58"/>
      <c r="AFS150" s="58"/>
      <c r="AFT150" s="58"/>
      <c r="AFU150" s="58"/>
      <c r="AFV150" s="58"/>
      <c r="AFW150" s="58"/>
      <c r="AFX150" s="58"/>
      <c r="AFY150" s="58"/>
      <c r="AFZ150" s="58"/>
      <c r="AGA150" s="58"/>
      <c r="AGB150" s="58"/>
      <c r="AGC150" s="58"/>
      <c r="AGD150" s="58"/>
      <c r="AGE150" s="58"/>
      <c r="AGF150" s="58"/>
      <c r="AGG150" s="58"/>
      <c r="AGH150" s="58"/>
      <c r="AGI150" s="58"/>
      <c r="AGJ150" s="58"/>
      <c r="AGK150" s="58"/>
      <c r="AGL150" s="58"/>
      <c r="AGM150" s="58"/>
      <c r="AGN150" s="58"/>
      <c r="AGO150" s="58"/>
      <c r="AGP150" s="58"/>
      <c r="AGQ150" s="58"/>
      <c r="AGR150" s="58"/>
      <c r="AGS150" s="58"/>
      <c r="AGT150" s="58"/>
      <c r="AGU150" s="58"/>
      <c r="AGV150" s="58"/>
      <c r="AGW150" s="58"/>
      <c r="AGX150" s="58"/>
      <c r="AGY150" s="58"/>
      <c r="AGZ150" s="58"/>
      <c r="AHA150" s="58"/>
      <c r="AHB150" s="58"/>
      <c r="AHC150" s="58"/>
      <c r="AHD150" s="58"/>
      <c r="AHE150" s="58"/>
      <c r="AHF150" s="58"/>
      <c r="AHG150" s="58"/>
      <c r="AHH150" s="58"/>
      <c r="AHI150" s="58"/>
      <c r="AHJ150" s="58"/>
      <c r="AHK150" s="58"/>
      <c r="AHL150" s="58"/>
      <c r="AHM150" s="58"/>
      <c r="AHN150" s="58"/>
      <c r="AHO150" s="58"/>
      <c r="AHP150" s="58"/>
      <c r="AHQ150" s="58"/>
      <c r="AHR150" s="58"/>
      <c r="AHS150" s="58"/>
      <c r="AHT150" s="58"/>
      <c r="AHU150" s="58"/>
      <c r="AHV150" s="58"/>
      <c r="AHW150" s="58"/>
      <c r="AHX150" s="58"/>
      <c r="AHY150" s="58"/>
      <c r="AHZ150" s="58"/>
      <c r="AIA150" s="58"/>
      <c r="AIB150" s="58"/>
      <c r="AIC150" s="58"/>
      <c r="AID150" s="58"/>
      <c r="AIE150" s="58"/>
      <c r="AIF150" s="58"/>
      <c r="AIG150" s="58"/>
      <c r="AIH150" s="58"/>
      <c r="AII150" s="58"/>
      <c r="AIJ150" s="58"/>
      <c r="AIK150" s="58"/>
      <c r="AIL150" s="58"/>
      <c r="AIM150" s="58"/>
      <c r="AIN150" s="58"/>
      <c r="AIO150" s="58"/>
      <c r="AIP150" s="58"/>
      <c r="AIQ150" s="58"/>
      <c r="AIR150" s="58"/>
      <c r="AIS150" s="58"/>
      <c r="AIT150" s="58"/>
      <c r="AIU150" s="58"/>
      <c r="AIV150" s="58"/>
      <c r="AIW150" s="58"/>
      <c r="AIX150" s="58"/>
      <c r="AIY150" s="58"/>
      <c r="AIZ150" s="58"/>
      <c r="AJA150" s="58"/>
      <c r="AJB150" s="58"/>
      <c r="AJC150" s="58"/>
      <c r="AJD150" s="58"/>
      <c r="AJE150" s="58"/>
      <c r="AJF150" s="58"/>
      <c r="AJG150" s="58"/>
      <c r="AJH150" s="58"/>
      <c r="AJI150" s="58"/>
      <c r="AJJ150" s="58"/>
      <c r="AJK150" s="58"/>
      <c r="AJL150" s="58"/>
      <c r="AJM150" s="58"/>
      <c r="AJN150" s="58"/>
      <c r="AJO150" s="58"/>
      <c r="AJP150" s="58"/>
      <c r="AJQ150" s="58"/>
      <c r="AJR150" s="58"/>
      <c r="AJS150" s="58"/>
      <c r="AJT150" s="58"/>
      <c r="AJU150" s="58"/>
      <c r="AJV150" s="58"/>
      <c r="AJW150" s="58"/>
      <c r="AJX150" s="58"/>
      <c r="AJY150" s="58"/>
      <c r="AJZ150" s="58"/>
      <c r="AKA150" s="58"/>
      <c r="AKB150" s="58"/>
      <c r="AKC150" s="58"/>
      <c r="AKD150" s="58"/>
      <c r="AKE150" s="58"/>
      <c r="AKF150" s="58"/>
      <c r="AKG150" s="58"/>
      <c r="AKH150" s="58"/>
      <c r="AKI150" s="58"/>
      <c r="AKJ150" s="58"/>
      <c r="AKK150" s="58"/>
      <c r="AKL150" s="58"/>
      <c r="AKM150" s="58"/>
      <c r="AKN150" s="58"/>
      <c r="AKO150" s="58"/>
      <c r="AKP150" s="58"/>
      <c r="AKQ150" s="58"/>
      <c r="AKR150" s="58"/>
      <c r="AKS150" s="58"/>
      <c r="AKT150" s="58"/>
      <c r="AKU150" s="58"/>
      <c r="AKV150" s="58"/>
      <c r="AKW150" s="58"/>
      <c r="AKX150" s="58"/>
      <c r="AKY150" s="58"/>
      <c r="AKZ150" s="58"/>
      <c r="ALA150" s="58"/>
      <c r="ALB150" s="58"/>
      <c r="ALC150" s="58"/>
      <c r="ALD150" s="58"/>
      <c r="ALE150" s="58"/>
      <c r="ALF150" s="58"/>
      <c r="ALG150" s="58"/>
      <c r="ALH150" s="58"/>
      <c r="ALI150" s="58"/>
      <c r="ALJ150" s="58"/>
      <c r="ALK150" s="58"/>
      <c r="ALL150" s="58"/>
      <c r="ALM150" s="58"/>
      <c r="ALN150" s="58"/>
      <c r="ALO150" s="58"/>
      <c r="ALP150" s="58"/>
      <c r="ALQ150" s="58"/>
      <c r="ALR150" s="58"/>
      <c r="ALS150" s="58"/>
      <c r="ALT150" s="58"/>
      <c r="ALU150" s="58"/>
      <c r="ALV150" s="58"/>
      <c r="ALW150" s="58"/>
      <c r="ALX150" s="58"/>
      <c r="ALY150" s="58"/>
      <c r="ALZ150" s="58"/>
      <c r="AMA150" s="58"/>
      <c r="AMB150" s="58"/>
      <c r="AMC150" s="58"/>
      <c r="AMD150" s="58"/>
      <c r="AME150" s="58"/>
      <c r="AMF150" s="58"/>
      <c r="AMG150" s="58"/>
      <c r="AMH150" s="58"/>
      <c r="AMI150" s="58"/>
      <c r="AMJ150" s="58"/>
      <c r="AMK150" s="58"/>
      <c r="AML150" s="58"/>
      <c r="AMM150" s="58"/>
      <c r="AMN150" s="58"/>
      <c r="AMO150" s="58"/>
      <c r="AMP150" s="58"/>
      <c r="AMQ150" s="58"/>
      <c r="AMR150" s="58"/>
      <c r="AMS150" s="58"/>
      <c r="AMT150" s="58"/>
      <c r="AMU150" s="58"/>
      <c r="AMV150" s="58"/>
      <c r="AMW150" s="58"/>
      <c r="AMX150" s="58"/>
      <c r="AMY150" s="58"/>
      <c r="AMZ150" s="58"/>
      <c r="ANA150" s="58"/>
      <c r="ANB150" s="58"/>
      <c r="ANC150" s="58"/>
      <c r="AND150" s="58"/>
      <c r="ANE150" s="58"/>
      <c r="ANF150" s="58"/>
      <c r="ANG150" s="58"/>
      <c r="ANH150" s="58"/>
      <c r="ANI150" s="58"/>
      <c r="ANJ150" s="58"/>
      <c r="ANK150" s="58"/>
      <c r="ANL150" s="58"/>
      <c r="ANM150" s="58"/>
      <c r="ANN150" s="58"/>
      <c r="ANO150" s="58"/>
      <c r="ANP150" s="58"/>
      <c r="ANQ150" s="58"/>
      <c r="ANR150" s="58"/>
      <c r="ANS150" s="58"/>
      <c r="ANT150" s="58"/>
      <c r="ANU150" s="58"/>
      <c r="ANV150" s="58"/>
      <c r="ANW150" s="58"/>
      <c r="ANX150" s="58"/>
      <c r="ANY150" s="58"/>
      <c r="ANZ150" s="58"/>
      <c r="AOA150" s="58"/>
      <c r="AOB150" s="58"/>
      <c r="AOC150" s="58"/>
      <c r="AOD150" s="58"/>
      <c r="AOE150" s="58"/>
      <c r="AOF150" s="58"/>
      <c r="AOG150" s="58"/>
      <c r="AOH150" s="58"/>
      <c r="AOI150" s="58"/>
      <c r="AOJ150" s="58"/>
      <c r="AOK150" s="58"/>
      <c r="AOL150" s="58"/>
      <c r="AOM150" s="58"/>
      <c r="AON150" s="58"/>
      <c r="AOO150" s="58"/>
      <c r="AOP150" s="58"/>
      <c r="AOQ150" s="58"/>
      <c r="AOR150" s="58"/>
      <c r="AOS150" s="58"/>
      <c r="AOT150" s="58"/>
      <c r="AOU150" s="58"/>
      <c r="AOV150" s="58"/>
      <c r="AOW150" s="58"/>
      <c r="AOX150" s="58"/>
      <c r="AOY150" s="58"/>
      <c r="AOZ150" s="58"/>
      <c r="APA150" s="58"/>
      <c r="APB150" s="58"/>
      <c r="APC150" s="58"/>
      <c r="APD150" s="58"/>
      <c r="APE150" s="58"/>
      <c r="APF150" s="58"/>
      <c r="APG150" s="58"/>
      <c r="APH150" s="58"/>
      <c r="API150" s="58"/>
      <c r="APJ150" s="58"/>
      <c r="APK150" s="58"/>
      <c r="APL150" s="58"/>
      <c r="APM150" s="58"/>
      <c r="APN150" s="58"/>
      <c r="APO150" s="58"/>
      <c r="APP150" s="58"/>
      <c r="APQ150" s="58"/>
      <c r="APR150" s="58"/>
      <c r="APS150" s="58"/>
      <c r="APT150" s="58"/>
      <c r="APU150" s="58"/>
      <c r="APV150" s="58"/>
      <c r="APW150" s="58"/>
      <c r="APX150" s="58"/>
      <c r="APY150" s="58"/>
      <c r="APZ150" s="58"/>
      <c r="AQA150" s="58"/>
      <c r="AQB150" s="58"/>
      <c r="AQC150" s="58"/>
      <c r="AQD150" s="58"/>
      <c r="AQE150" s="58"/>
      <c r="AQF150" s="58"/>
      <c r="AQG150" s="58"/>
      <c r="AQH150" s="58"/>
      <c r="AQI150" s="58"/>
      <c r="AQJ150" s="58"/>
      <c r="AQK150" s="58"/>
      <c r="AQL150" s="58"/>
      <c r="AQM150" s="58"/>
      <c r="AQN150" s="58"/>
      <c r="AQO150" s="58"/>
      <c r="AQP150" s="58"/>
      <c r="AQQ150" s="58"/>
      <c r="AQR150" s="58"/>
      <c r="AQS150" s="58"/>
      <c r="AQT150" s="58"/>
      <c r="AQU150" s="58"/>
      <c r="AQV150" s="58"/>
      <c r="AQW150" s="58"/>
      <c r="AQX150" s="58"/>
      <c r="AQY150" s="58"/>
      <c r="AQZ150" s="58"/>
      <c r="ARA150" s="58"/>
      <c r="ARB150" s="58"/>
      <c r="ARC150" s="58"/>
      <c r="ARD150" s="58"/>
      <c r="ARE150" s="58"/>
      <c r="ARF150" s="58"/>
      <c r="ARG150" s="58"/>
      <c r="ARH150" s="58"/>
      <c r="ARI150" s="58"/>
      <c r="ARJ150" s="58"/>
      <c r="ARK150" s="58"/>
      <c r="ARL150" s="58"/>
      <c r="ARM150" s="58"/>
      <c r="ARN150" s="58"/>
      <c r="ARO150" s="58"/>
      <c r="ARP150" s="58"/>
      <c r="ARQ150" s="58"/>
      <c r="ARR150" s="58"/>
      <c r="ARS150" s="58"/>
      <c r="ART150" s="58"/>
      <c r="ARU150" s="58"/>
      <c r="ARV150" s="58"/>
      <c r="ARW150" s="58"/>
      <c r="ARX150" s="58"/>
      <c r="ARY150" s="58"/>
      <c r="ARZ150" s="58"/>
      <c r="ASA150" s="58"/>
      <c r="ASB150" s="58"/>
      <c r="ASC150" s="58"/>
      <c r="ASD150" s="58"/>
      <c r="ASE150" s="58"/>
      <c r="ASF150" s="58"/>
      <c r="ASG150" s="58"/>
      <c r="ASH150" s="58"/>
      <c r="ASI150" s="58"/>
      <c r="ASJ150" s="58"/>
      <c r="ASK150" s="58"/>
      <c r="ASL150" s="58"/>
      <c r="ASM150" s="58"/>
      <c r="ASN150" s="58"/>
      <c r="ASO150" s="58"/>
      <c r="ASP150" s="58"/>
      <c r="ASQ150" s="58"/>
      <c r="ASR150" s="58"/>
      <c r="ASS150" s="58"/>
      <c r="AST150" s="58"/>
      <c r="ASU150" s="58"/>
      <c r="ASV150" s="58"/>
      <c r="ASW150" s="58"/>
      <c r="ASX150" s="58"/>
      <c r="ASY150" s="58"/>
      <c r="ASZ150" s="58"/>
      <c r="ATA150" s="58"/>
      <c r="ATB150" s="58"/>
      <c r="ATC150" s="58"/>
      <c r="ATD150" s="58"/>
      <c r="ATE150" s="58"/>
      <c r="ATF150" s="58"/>
      <c r="ATG150" s="58"/>
      <c r="ATH150" s="58"/>
      <c r="ATI150" s="58"/>
      <c r="ATJ150" s="58"/>
      <c r="ATK150" s="58"/>
      <c r="ATL150" s="58"/>
      <c r="ATM150" s="58"/>
      <c r="ATN150" s="58"/>
      <c r="ATO150" s="58"/>
      <c r="ATP150" s="58"/>
      <c r="ATQ150" s="58"/>
      <c r="ATR150" s="58"/>
      <c r="ATS150" s="58"/>
      <c r="ATT150" s="58"/>
      <c r="ATU150" s="58"/>
      <c r="ATV150" s="58"/>
      <c r="ATW150" s="58"/>
      <c r="ATX150" s="58"/>
      <c r="ATY150" s="58"/>
      <c r="ATZ150" s="58"/>
      <c r="AUA150" s="58"/>
      <c r="AUB150" s="58"/>
      <c r="AUC150" s="58"/>
      <c r="AUD150" s="58"/>
      <c r="AUE150" s="58"/>
      <c r="AUF150" s="58"/>
      <c r="AUG150" s="58"/>
      <c r="AUH150" s="58"/>
      <c r="AUI150" s="58"/>
      <c r="AUJ150" s="58"/>
      <c r="AUK150" s="58"/>
      <c r="AUL150" s="58"/>
      <c r="AUM150" s="58"/>
      <c r="AUN150" s="58"/>
      <c r="AUO150" s="58"/>
      <c r="AUP150" s="58"/>
      <c r="AUQ150" s="58"/>
      <c r="AUR150" s="58"/>
      <c r="AUS150" s="58"/>
      <c r="AUT150" s="58"/>
      <c r="AUU150" s="58"/>
      <c r="AUV150" s="58"/>
      <c r="AUW150" s="58"/>
      <c r="AUX150" s="58"/>
      <c r="AUY150" s="58"/>
      <c r="AUZ150" s="58"/>
      <c r="AVA150" s="58"/>
      <c r="AVB150" s="58"/>
      <c r="AVC150" s="58"/>
      <c r="AVD150" s="58"/>
      <c r="AVE150" s="58"/>
      <c r="AVF150" s="58"/>
      <c r="AVG150" s="58"/>
      <c r="AVH150" s="58"/>
      <c r="AVI150" s="58"/>
      <c r="AVJ150" s="58"/>
      <c r="AVK150" s="58"/>
      <c r="AVL150" s="58"/>
      <c r="AVM150" s="58"/>
      <c r="AVN150" s="58"/>
      <c r="AVO150" s="58"/>
      <c r="AVP150" s="58"/>
      <c r="AVQ150" s="58"/>
      <c r="AVR150" s="58"/>
      <c r="AVS150" s="58"/>
      <c r="AVT150" s="58"/>
      <c r="AVU150" s="58"/>
      <c r="AVV150" s="58"/>
      <c r="AVW150" s="58"/>
      <c r="AVX150" s="58"/>
      <c r="AVY150" s="58"/>
      <c r="AVZ150" s="58"/>
      <c r="AWA150" s="58"/>
      <c r="AWB150" s="58"/>
      <c r="AWC150" s="58"/>
      <c r="AWD150" s="58"/>
      <c r="AWE150" s="58"/>
      <c r="AWF150" s="58"/>
      <c r="AWG150" s="58"/>
      <c r="AWH150" s="58"/>
      <c r="AWI150" s="58"/>
      <c r="AWJ150" s="58"/>
      <c r="AWK150" s="58"/>
      <c r="AWL150" s="58"/>
      <c r="AWM150" s="58"/>
      <c r="AWN150" s="58"/>
      <c r="AWO150" s="58"/>
      <c r="AWP150" s="58"/>
      <c r="AWQ150" s="58"/>
      <c r="AWR150" s="58"/>
      <c r="AWS150" s="58"/>
      <c r="AWT150" s="58"/>
      <c r="AWU150" s="58"/>
      <c r="AWV150" s="58"/>
      <c r="AWW150" s="58"/>
      <c r="AWX150" s="58"/>
      <c r="AWY150" s="58"/>
      <c r="AWZ150" s="58"/>
      <c r="AXA150" s="58"/>
      <c r="AXB150" s="58"/>
      <c r="AXC150" s="58"/>
      <c r="AXD150" s="58"/>
      <c r="AXE150" s="58"/>
      <c r="AXF150" s="58"/>
      <c r="AXG150" s="58"/>
      <c r="AXH150" s="58"/>
      <c r="AXI150" s="58"/>
      <c r="AXJ150" s="58"/>
      <c r="AXK150" s="58"/>
      <c r="AXL150" s="58"/>
      <c r="AXM150" s="58"/>
      <c r="AXN150" s="58"/>
      <c r="AXO150" s="58"/>
      <c r="AXP150" s="58"/>
      <c r="AXQ150" s="58"/>
      <c r="AXR150" s="58"/>
      <c r="AXS150" s="58"/>
      <c r="AXT150" s="58"/>
      <c r="AXU150" s="58"/>
      <c r="AXV150" s="58"/>
      <c r="AXW150" s="58"/>
      <c r="AXX150" s="58"/>
      <c r="AXY150" s="58"/>
      <c r="AXZ150" s="58"/>
      <c r="AYA150" s="58"/>
      <c r="AYB150" s="58"/>
      <c r="AYC150" s="58"/>
      <c r="AYD150" s="58"/>
      <c r="AYE150" s="58"/>
      <c r="AYF150" s="58"/>
      <c r="AYG150" s="58"/>
      <c r="AYH150" s="58"/>
      <c r="AYI150" s="58"/>
      <c r="AYJ150" s="58"/>
      <c r="AYK150" s="58"/>
      <c r="AYL150" s="58"/>
      <c r="AYM150" s="58"/>
      <c r="AYN150" s="58"/>
      <c r="AYO150" s="58"/>
      <c r="AYP150" s="58"/>
      <c r="AYQ150" s="58"/>
      <c r="AYR150" s="58"/>
      <c r="AYS150" s="58"/>
      <c r="AYT150" s="58"/>
      <c r="AYU150" s="58"/>
      <c r="AYV150" s="58"/>
      <c r="AYW150" s="58"/>
      <c r="AYX150" s="58"/>
      <c r="AYY150" s="58"/>
      <c r="AYZ150" s="58"/>
      <c r="AZA150" s="58"/>
      <c r="AZB150" s="58"/>
      <c r="AZC150" s="58"/>
      <c r="AZD150" s="58"/>
      <c r="AZE150" s="58"/>
      <c r="AZF150" s="58"/>
      <c r="AZG150" s="58"/>
      <c r="AZH150" s="58"/>
      <c r="AZI150" s="58"/>
      <c r="AZJ150" s="58"/>
      <c r="AZK150" s="58"/>
      <c r="AZL150" s="58"/>
      <c r="AZM150" s="58"/>
      <c r="AZN150" s="58"/>
      <c r="AZO150" s="58"/>
      <c r="AZP150" s="58"/>
      <c r="AZQ150" s="58"/>
      <c r="AZR150" s="58"/>
      <c r="AZS150" s="58"/>
      <c r="AZT150" s="58"/>
      <c r="AZU150" s="58"/>
      <c r="AZV150" s="58"/>
      <c r="AZW150" s="58"/>
      <c r="AZX150" s="58"/>
      <c r="AZY150" s="58"/>
      <c r="AZZ150" s="58"/>
      <c r="BAA150" s="58"/>
      <c r="BAB150" s="58"/>
      <c r="BAC150" s="58"/>
      <c r="BAD150" s="58"/>
      <c r="BAE150" s="58"/>
      <c r="BAF150" s="58"/>
      <c r="BAG150" s="58"/>
      <c r="BAH150" s="58"/>
      <c r="BAI150" s="58"/>
      <c r="BAJ150" s="58"/>
      <c r="BAK150" s="58"/>
      <c r="BAL150" s="58"/>
      <c r="BAM150" s="58"/>
      <c r="BAN150" s="58"/>
      <c r="BAO150" s="58"/>
      <c r="BAP150" s="58"/>
      <c r="BAQ150" s="58"/>
      <c r="BAR150" s="58"/>
      <c r="BAS150" s="58"/>
      <c r="BAT150" s="58"/>
      <c r="BAU150" s="58"/>
      <c r="BAV150" s="58"/>
      <c r="BAW150" s="58"/>
      <c r="BAX150" s="58"/>
      <c r="BAY150" s="58"/>
      <c r="BAZ150" s="58"/>
      <c r="BBA150" s="58"/>
      <c r="BBB150" s="58"/>
      <c r="BBC150" s="58"/>
      <c r="BBD150" s="58"/>
      <c r="BBE150" s="58"/>
      <c r="BBF150" s="58"/>
      <c r="BBG150" s="58"/>
      <c r="BBH150" s="58"/>
      <c r="BBI150" s="58"/>
      <c r="BBJ150" s="58"/>
      <c r="BBK150" s="58"/>
      <c r="BBL150" s="58"/>
      <c r="BBM150" s="58"/>
      <c r="BBN150" s="58"/>
      <c r="BBO150" s="58"/>
      <c r="BBP150" s="58"/>
      <c r="BBQ150" s="58"/>
      <c r="BBR150" s="58"/>
      <c r="BBS150" s="58"/>
      <c r="BBT150" s="58"/>
      <c r="BBU150" s="58"/>
      <c r="BBV150" s="58"/>
      <c r="BBW150" s="58"/>
      <c r="BBX150" s="58"/>
      <c r="BBY150" s="58"/>
      <c r="BBZ150" s="58"/>
      <c r="BCA150" s="58"/>
      <c r="BCB150" s="58"/>
      <c r="BCC150" s="58"/>
      <c r="BCD150" s="58"/>
      <c r="BCE150" s="58"/>
      <c r="BCF150" s="58"/>
      <c r="BCG150" s="58"/>
      <c r="BCH150" s="58"/>
      <c r="BCI150" s="58"/>
      <c r="BCJ150" s="58"/>
      <c r="BCK150" s="58"/>
      <c r="BCL150" s="58"/>
      <c r="BCM150" s="58"/>
      <c r="BCN150" s="58"/>
      <c r="BCO150" s="58"/>
      <c r="BCP150" s="58"/>
      <c r="BCQ150" s="58"/>
      <c r="BCR150" s="58"/>
      <c r="BCS150" s="58"/>
      <c r="BCT150" s="58"/>
      <c r="BCU150" s="58"/>
      <c r="BCV150" s="58"/>
      <c r="BCW150" s="58"/>
      <c r="BCX150" s="58"/>
      <c r="BCY150" s="58"/>
      <c r="BCZ150" s="58"/>
      <c r="BDA150" s="58"/>
      <c r="BDB150" s="58"/>
      <c r="BDC150" s="58"/>
      <c r="BDD150" s="58"/>
      <c r="BDE150" s="58"/>
      <c r="BDF150" s="58"/>
      <c r="BDG150" s="58"/>
      <c r="BDH150" s="58"/>
      <c r="BDI150" s="58"/>
      <c r="BDJ150" s="58"/>
      <c r="BDK150" s="58"/>
      <c r="BDL150" s="58"/>
      <c r="BDM150" s="58"/>
      <c r="BDN150" s="58"/>
      <c r="BDO150" s="58"/>
      <c r="BDP150" s="58"/>
      <c r="BDQ150" s="58"/>
      <c r="BDR150" s="58"/>
      <c r="BDS150" s="58"/>
      <c r="BDT150" s="58"/>
      <c r="BDU150" s="58"/>
      <c r="BDV150" s="58"/>
      <c r="BDW150" s="58"/>
      <c r="BDX150" s="58"/>
      <c r="BDY150" s="58"/>
      <c r="BDZ150" s="58"/>
      <c r="BEA150" s="58"/>
      <c r="BEB150" s="58"/>
      <c r="BEC150" s="58"/>
      <c r="BED150" s="58"/>
      <c r="BEE150" s="58"/>
      <c r="BEF150" s="58"/>
      <c r="BEG150" s="58"/>
      <c r="BEH150" s="58"/>
      <c r="BEI150" s="58"/>
      <c r="BEJ150" s="58"/>
      <c r="BEK150" s="58"/>
      <c r="BEL150" s="58"/>
      <c r="BEM150" s="58"/>
      <c r="BEN150" s="58"/>
      <c r="BEO150" s="58"/>
      <c r="BEP150" s="58"/>
      <c r="BEQ150" s="58"/>
      <c r="BER150" s="58"/>
      <c r="BES150" s="58"/>
      <c r="BET150" s="58"/>
      <c r="BEU150" s="58"/>
      <c r="BEV150" s="58"/>
      <c r="BEW150" s="58"/>
      <c r="BEX150" s="58"/>
      <c r="BEY150" s="58"/>
      <c r="BEZ150" s="58"/>
      <c r="BFA150" s="58"/>
      <c r="BFB150" s="58"/>
      <c r="BFC150" s="58"/>
      <c r="BFD150" s="58"/>
      <c r="BFE150" s="58"/>
      <c r="BFF150" s="58"/>
      <c r="BFG150" s="58"/>
      <c r="BFH150" s="58"/>
      <c r="BFI150" s="58"/>
      <c r="BFJ150" s="58"/>
      <c r="BFK150" s="58"/>
      <c r="BFL150" s="58"/>
      <c r="BFM150" s="58"/>
      <c r="BFN150" s="58"/>
      <c r="BFO150" s="58"/>
      <c r="BFP150" s="58"/>
      <c r="BFQ150" s="58"/>
      <c r="BFR150" s="58"/>
      <c r="BFS150" s="58"/>
      <c r="BFT150" s="58"/>
      <c r="BFU150" s="58"/>
      <c r="BFV150" s="58"/>
      <c r="BFW150" s="58"/>
      <c r="BFX150" s="58"/>
      <c r="BFY150" s="58"/>
      <c r="BFZ150" s="58"/>
      <c r="BGA150" s="58"/>
      <c r="BGB150" s="58"/>
      <c r="BGC150" s="58"/>
      <c r="BGD150" s="58"/>
      <c r="BGE150" s="58"/>
      <c r="BGF150" s="58"/>
      <c r="BGG150" s="58"/>
      <c r="BGH150" s="58"/>
      <c r="BGI150" s="58"/>
      <c r="BGJ150" s="58"/>
      <c r="BGK150" s="58"/>
      <c r="BGL150" s="58"/>
      <c r="BGM150" s="58"/>
      <c r="BGN150" s="58"/>
      <c r="BGO150" s="58"/>
      <c r="BGP150" s="58"/>
      <c r="BGQ150" s="58"/>
      <c r="BGR150" s="58"/>
      <c r="BGS150" s="58"/>
      <c r="BGT150" s="58"/>
      <c r="BGU150" s="58"/>
      <c r="BGV150" s="58"/>
      <c r="BGW150" s="58"/>
      <c r="BGX150" s="58"/>
      <c r="BGY150" s="58"/>
      <c r="BGZ150" s="58"/>
      <c r="BHA150" s="58"/>
      <c r="BHB150" s="58"/>
      <c r="BHC150" s="58"/>
      <c r="BHD150" s="58"/>
      <c r="BHE150" s="58"/>
      <c r="BHF150" s="58"/>
      <c r="BHG150" s="58"/>
      <c r="BHH150" s="58"/>
      <c r="BHI150" s="58"/>
      <c r="BHJ150" s="58"/>
      <c r="BHK150" s="58"/>
      <c r="BHL150" s="58"/>
      <c r="BHM150" s="58"/>
      <c r="BHN150" s="58"/>
      <c r="BHO150" s="58"/>
      <c r="BHP150" s="58"/>
      <c r="BHQ150" s="58"/>
      <c r="BHR150" s="58"/>
      <c r="BHS150" s="58"/>
      <c r="BHT150" s="58"/>
      <c r="BHU150" s="58"/>
      <c r="BHV150" s="58"/>
      <c r="BHW150" s="58"/>
      <c r="BHX150" s="58"/>
      <c r="BHY150" s="58"/>
      <c r="BHZ150" s="58"/>
      <c r="BIA150" s="58"/>
      <c r="BIB150" s="58"/>
      <c r="BIC150" s="58"/>
      <c r="BID150" s="58"/>
      <c r="BIE150" s="58"/>
      <c r="BIF150" s="58"/>
      <c r="BIG150" s="58"/>
      <c r="BIH150" s="58"/>
      <c r="BII150" s="58"/>
      <c r="BIJ150" s="58"/>
      <c r="BIK150" s="58"/>
      <c r="BIL150" s="58"/>
      <c r="BIM150" s="58"/>
      <c r="BIN150" s="58"/>
      <c r="BIO150" s="58"/>
      <c r="BIP150" s="58"/>
      <c r="BIQ150" s="58"/>
      <c r="BIR150" s="58"/>
      <c r="BIS150" s="58"/>
      <c r="BIT150" s="58"/>
      <c r="BIU150" s="58"/>
      <c r="BIV150" s="58"/>
      <c r="BIW150" s="58"/>
      <c r="BIX150" s="58"/>
      <c r="BIY150" s="58"/>
      <c r="BIZ150" s="58"/>
      <c r="BJA150" s="58"/>
      <c r="BJB150" s="58"/>
      <c r="BJC150" s="58"/>
      <c r="BJD150" s="58"/>
      <c r="BJE150" s="58"/>
      <c r="BJF150" s="58"/>
      <c r="BJG150" s="58"/>
      <c r="BJH150" s="58"/>
      <c r="BJI150" s="58"/>
      <c r="BJJ150" s="58"/>
      <c r="BJK150" s="58"/>
      <c r="BJL150" s="58"/>
      <c r="BJM150" s="58"/>
      <c r="BJN150" s="58"/>
      <c r="BJO150" s="58"/>
      <c r="BJP150" s="58"/>
      <c r="BJQ150" s="58"/>
      <c r="BJR150" s="58"/>
      <c r="BJS150" s="58"/>
      <c r="BJT150" s="58"/>
      <c r="BJU150" s="58"/>
      <c r="BJV150" s="58"/>
      <c r="BJW150" s="58"/>
      <c r="BJX150" s="58"/>
      <c r="BJY150" s="58"/>
      <c r="BJZ150" s="58"/>
      <c r="BKA150" s="58"/>
      <c r="BKB150" s="58"/>
      <c r="BKC150" s="58"/>
      <c r="BKD150" s="58"/>
      <c r="BKE150" s="58"/>
      <c r="BKF150" s="58"/>
      <c r="BKG150" s="58"/>
      <c r="BKH150" s="58"/>
      <c r="BKI150" s="58"/>
      <c r="BKJ150" s="58"/>
      <c r="BKK150" s="58"/>
      <c r="BKL150" s="58"/>
      <c r="BKM150" s="58"/>
      <c r="BKN150" s="58"/>
      <c r="BKO150" s="58"/>
      <c r="BKP150" s="58"/>
      <c r="BKQ150" s="58"/>
      <c r="BKR150" s="58"/>
      <c r="BKS150" s="58"/>
      <c r="BKT150" s="58"/>
      <c r="BKU150" s="58"/>
      <c r="BKV150" s="58"/>
      <c r="BKW150" s="58"/>
      <c r="BKX150" s="58"/>
      <c r="BKY150" s="58"/>
      <c r="BKZ150" s="58"/>
      <c r="BLA150" s="58"/>
      <c r="BLB150" s="58"/>
      <c r="BLC150" s="58"/>
      <c r="BLD150" s="58"/>
      <c r="BLE150" s="58"/>
      <c r="BLF150" s="58"/>
      <c r="BLG150" s="58"/>
      <c r="BLH150" s="58"/>
      <c r="BLI150" s="58"/>
      <c r="BLJ150" s="58"/>
      <c r="BLK150" s="58"/>
      <c r="BLL150" s="58"/>
      <c r="BLM150" s="58"/>
      <c r="BLN150" s="58"/>
      <c r="BLO150" s="58"/>
      <c r="BLP150" s="58"/>
      <c r="BLQ150" s="58"/>
      <c r="BLR150" s="58"/>
      <c r="BLS150" s="58"/>
      <c r="BLT150" s="58"/>
      <c r="BLU150" s="58"/>
      <c r="BLV150" s="58"/>
      <c r="BLW150" s="58"/>
      <c r="BLX150" s="58"/>
      <c r="BLY150" s="58"/>
      <c r="BLZ150" s="58"/>
      <c r="BMA150" s="58"/>
      <c r="BMB150" s="58"/>
      <c r="BMC150" s="58"/>
      <c r="BMD150" s="58"/>
      <c r="BME150" s="58"/>
      <c r="BMF150" s="58"/>
      <c r="BMG150" s="58"/>
      <c r="BMH150" s="58"/>
      <c r="BMI150" s="58"/>
      <c r="BMJ150" s="58"/>
      <c r="BMK150" s="58"/>
      <c r="BML150" s="58"/>
      <c r="BMM150" s="58"/>
      <c r="BMN150" s="58"/>
      <c r="BMO150" s="58"/>
      <c r="BMP150" s="58"/>
      <c r="BMQ150" s="58"/>
      <c r="BMR150" s="58"/>
      <c r="BMS150" s="58"/>
      <c r="BMT150" s="58"/>
      <c r="BMU150" s="58"/>
      <c r="BMV150" s="58"/>
      <c r="BMW150" s="58"/>
      <c r="BMX150" s="58"/>
      <c r="BMY150" s="58"/>
      <c r="BMZ150" s="58"/>
      <c r="BNA150" s="58"/>
      <c r="BNB150" s="58"/>
      <c r="BNC150" s="58"/>
      <c r="BND150" s="58"/>
      <c r="BNE150" s="58"/>
      <c r="BNF150" s="58"/>
      <c r="BNG150" s="58"/>
      <c r="BNH150" s="58"/>
      <c r="BNI150" s="58"/>
      <c r="BNJ150" s="58"/>
      <c r="BNK150" s="58"/>
      <c r="BNL150" s="58"/>
      <c r="BNM150" s="58"/>
      <c r="BNN150" s="58"/>
      <c r="BNO150" s="58"/>
      <c r="BNP150" s="58"/>
      <c r="BNQ150" s="58"/>
      <c r="BNR150" s="58"/>
      <c r="BNS150" s="58"/>
      <c r="BNT150" s="58"/>
      <c r="BNU150" s="58"/>
      <c r="BNV150" s="58"/>
      <c r="BNW150" s="58"/>
      <c r="BNX150" s="58"/>
      <c r="BNY150" s="58"/>
      <c r="BNZ150" s="58"/>
      <c r="BOA150" s="58"/>
      <c r="BOB150" s="58"/>
      <c r="BOC150" s="58"/>
      <c r="BOD150" s="58"/>
      <c r="BOE150" s="58"/>
      <c r="BOF150" s="58"/>
      <c r="BOG150" s="58"/>
      <c r="BOH150" s="58"/>
      <c r="BOI150" s="58"/>
      <c r="BOJ150" s="58"/>
      <c r="BOK150" s="58"/>
      <c r="BOL150" s="58"/>
      <c r="BOM150" s="58"/>
      <c r="BON150" s="58"/>
      <c r="BOO150" s="58"/>
      <c r="BOP150" s="58"/>
      <c r="BOQ150" s="58"/>
      <c r="BOR150" s="58"/>
      <c r="BOS150" s="58"/>
      <c r="BOT150" s="58"/>
      <c r="BOU150" s="58"/>
      <c r="BOV150" s="58"/>
      <c r="BOW150" s="58"/>
      <c r="BOX150" s="58"/>
      <c r="BOY150" s="58"/>
      <c r="BOZ150" s="58"/>
      <c r="BPA150" s="58"/>
      <c r="BPB150" s="58"/>
      <c r="BPC150" s="58"/>
      <c r="BPD150" s="58"/>
      <c r="BPE150" s="58"/>
      <c r="BPF150" s="58"/>
      <c r="BPG150" s="58"/>
      <c r="BPH150" s="58"/>
      <c r="BPI150" s="58"/>
      <c r="BPJ150" s="58"/>
      <c r="BPK150" s="58"/>
      <c r="BPL150" s="58"/>
      <c r="BPM150" s="58"/>
      <c r="BPN150" s="58"/>
      <c r="BPO150" s="58"/>
      <c r="BPP150" s="58"/>
      <c r="BPQ150" s="58"/>
      <c r="BPR150" s="58"/>
      <c r="BPS150" s="58"/>
      <c r="BPT150" s="58"/>
      <c r="BPU150" s="58"/>
      <c r="BPV150" s="58"/>
      <c r="BPW150" s="58"/>
      <c r="BPX150" s="58"/>
      <c r="BPY150" s="58"/>
      <c r="BPZ150" s="58"/>
      <c r="BQA150" s="58"/>
      <c r="BQB150" s="58"/>
      <c r="BQC150" s="58"/>
      <c r="BQD150" s="58"/>
      <c r="BQE150" s="58"/>
      <c r="BQF150" s="58"/>
      <c r="BQG150" s="58"/>
      <c r="BQH150" s="58"/>
      <c r="BQI150" s="58"/>
      <c r="BQJ150" s="58"/>
      <c r="BQK150" s="58"/>
      <c r="BQL150" s="58"/>
      <c r="BQM150" s="58"/>
      <c r="BQN150" s="58"/>
      <c r="BQO150" s="58"/>
      <c r="BQP150" s="58"/>
      <c r="BQQ150" s="58"/>
      <c r="BQR150" s="58"/>
      <c r="BQS150" s="58"/>
      <c r="BQT150" s="58"/>
      <c r="BQU150" s="58"/>
      <c r="BQV150" s="58"/>
      <c r="BQW150" s="58"/>
      <c r="BQX150" s="58"/>
      <c r="BQY150" s="58"/>
      <c r="BQZ150" s="58"/>
      <c r="BRA150" s="58"/>
      <c r="BRB150" s="58"/>
      <c r="BRC150" s="58"/>
      <c r="BRD150" s="58"/>
      <c r="BRE150" s="58"/>
      <c r="BRF150" s="58"/>
      <c r="BRG150" s="58"/>
      <c r="BRH150" s="58"/>
      <c r="BRI150" s="58"/>
      <c r="BRJ150" s="58"/>
      <c r="BRK150" s="58"/>
      <c r="BRL150" s="58"/>
      <c r="BRM150" s="58"/>
      <c r="BRN150" s="58"/>
      <c r="BRO150" s="58"/>
      <c r="BRP150" s="58"/>
      <c r="BRQ150" s="58"/>
      <c r="BRR150" s="58"/>
      <c r="BRS150" s="58"/>
      <c r="BRT150" s="58"/>
      <c r="BRU150" s="58"/>
      <c r="BRV150" s="58"/>
      <c r="BRW150" s="58"/>
      <c r="BRX150" s="58"/>
      <c r="BRY150" s="58"/>
      <c r="BRZ150" s="58"/>
      <c r="BSA150" s="58"/>
      <c r="BSB150" s="58"/>
      <c r="BSC150" s="58"/>
      <c r="BSD150" s="58"/>
      <c r="BSE150" s="58"/>
      <c r="BSF150" s="58"/>
      <c r="BSG150" s="58"/>
      <c r="BSH150" s="58"/>
      <c r="BSI150" s="58"/>
      <c r="BSJ150" s="58"/>
      <c r="BSK150" s="58"/>
      <c r="BSL150" s="58"/>
      <c r="BSM150" s="58"/>
      <c r="BSN150" s="58"/>
      <c r="BSO150" s="58"/>
      <c r="BSP150" s="58"/>
      <c r="BSQ150" s="58"/>
      <c r="BSR150" s="58"/>
      <c r="BSS150" s="58"/>
      <c r="BST150" s="58"/>
      <c r="BSU150" s="58"/>
      <c r="BSV150" s="58"/>
      <c r="BSW150" s="58"/>
      <c r="BSX150" s="58"/>
      <c r="BSY150" s="58"/>
      <c r="BSZ150" s="58"/>
      <c r="BTA150" s="58"/>
      <c r="BTB150" s="58"/>
      <c r="BTC150" s="58"/>
      <c r="BTD150" s="58"/>
      <c r="BTE150" s="58"/>
      <c r="BTF150" s="58"/>
      <c r="BTG150" s="58"/>
      <c r="BTH150" s="58"/>
      <c r="BTI150" s="58"/>
      <c r="BTJ150" s="58"/>
      <c r="BTK150" s="58"/>
      <c r="BTL150" s="58"/>
      <c r="BTM150" s="58"/>
      <c r="BTN150" s="58"/>
      <c r="BTO150" s="58"/>
      <c r="BTP150" s="58"/>
      <c r="BTQ150" s="58"/>
      <c r="BTR150" s="58"/>
      <c r="BTS150" s="58"/>
      <c r="BTT150" s="58"/>
      <c r="BTU150" s="58"/>
      <c r="BTV150" s="58"/>
      <c r="BTW150" s="58"/>
      <c r="BTX150" s="58"/>
      <c r="BTY150" s="58"/>
      <c r="BTZ150" s="58"/>
      <c r="BUA150" s="58"/>
      <c r="BUB150" s="58"/>
      <c r="BUC150" s="58"/>
      <c r="BUD150" s="58"/>
      <c r="BUE150" s="58"/>
      <c r="BUF150" s="58"/>
      <c r="BUG150" s="58"/>
      <c r="BUH150" s="58"/>
      <c r="BUI150" s="58"/>
      <c r="BUJ150" s="58"/>
      <c r="BUK150" s="58"/>
      <c r="BUL150" s="58"/>
      <c r="BUM150" s="58"/>
      <c r="BUN150" s="58"/>
      <c r="BUO150" s="58"/>
      <c r="BUP150" s="58"/>
      <c r="BUQ150" s="58"/>
      <c r="BUR150" s="58"/>
      <c r="BUS150" s="58"/>
      <c r="BUT150" s="58"/>
      <c r="BUU150" s="58"/>
      <c r="BUV150" s="58"/>
      <c r="BUW150" s="58"/>
      <c r="BUX150" s="58"/>
      <c r="BUY150" s="58"/>
      <c r="BUZ150" s="58"/>
      <c r="BVA150" s="58"/>
      <c r="BVB150" s="58"/>
      <c r="BVC150" s="58"/>
      <c r="BVD150" s="58"/>
      <c r="BVE150" s="58"/>
      <c r="BVF150" s="58"/>
      <c r="BVG150" s="58"/>
      <c r="BVH150" s="58"/>
      <c r="BVI150" s="58"/>
      <c r="BVJ150" s="58"/>
      <c r="BVK150" s="58"/>
      <c r="BVL150" s="58"/>
      <c r="BVM150" s="58"/>
      <c r="BVN150" s="58"/>
      <c r="BVO150" s="58"/>
      <c r="BVP150" s="58"/>
      <c r="BVQ150" s="58"/>
      <c r="BVR150" s="58"/>
      <c r="BVS150" s="58"/>
      <c r="BVT150" s="58"/>
      <c r="BVU150" s="58"/>
      <c r="BVV150" s="58"/>
      <c r="BVW150" s="58"/>
      <c r="BVX150" s="58"/>
      <c r="BVY150" s="58"/>
      <c r="BVZ150" s="58"/>
      <c r="BWA150" s="58"/>
      <c r="BWB150" s="58"/>
      <c r="BWC150" s="58"/>
      <c r="BWD150" s="58"/>
      <c r="BWE150" s="58"/>
      <c r="BWF150" s="58"/>
      <c r="BWG150" s="58"/>
      <c r="BWH150" s="58"/>
      <c r="BWI150" s="58"/>
      <c r="BWJ150" s="58"/>
      <c r="BWK150" s="58"/>
      <c r="BWL150" s="58"/>
      <c r="BWM150" s="58"/>
      <c r="BWN150" s="58"/>
      <c r="BWO150" s="58"/>
      <c r="BWP150" s="58"/>
      <c r="BWQ150" s="58"/>
      <c r="BWR150" s="58"/>
      <c r="BWS150" s="58"/>
      <c r="BWT150" s="58"/>
      <c r="BWU150" s="58"/>
      <c r="BWV150" s="58"/>
      <c r="BWW150" s="58"/>
      <c r="BWX150" s="58"/>
      <c r="BWY150" s="58"/>
      <c r="BWZ150" s="58"/>
      <c r="BXA150" s="58"/>
      <c r="BXB150" s="58"/>
      <c r="BXC150" s="58"/>
      <c r="BXD150" s="58"/>
      <c r="BXE150" s="58"/>
      <c r="BXF150" s="58"/>
      <c r="BXG150" s="58"/>
      <c r="BXH150" s="58"/>
      <c r="BXI150" s="58"/>
      <c r="BXJ150" s="58"/>
      <c r="BXK150" s="58"/>
      <c r="BXL150" s="58"/>
      <c r="BXM150" s="58"/>
      <c r="BXN150" s="58"/>
      <c r="BXO150" s="58"/>
      <c r="BXP150" s="58"/>
      <c r="BXQ150" s="58"/>
      <c r="BXR150" s="58"/>
      <c r="BXS150" s="58"/>
      <c r="BXT150" s="58"/>
      <c r="BXU150" s="58"/>
      <c r="BXV150" s="58"/>
      <c r="BXW150" s="58"/>
      <c r="BXX150" s="58"/>
      <c r="BXY150" s="58"/>
      <c r="BXZ150" s="58"/>
      <c r="BYA150" s="58"/>
      <c r="BYB150" s="58"/>
      <c r="BYC150" s="58"/>
      <c r="BYD150" s="58"/>
      <c r="BYE150" s="58"/>
      <c r="BYF150" s="58"/>
      <c r="BYG150" s="58"/>
      <c r="BYH150" s="58"/>
      <c r="BYI150" s="58"/>
      <c r="BYJ150" s="58"/>
      <c r="BYK150" s="58"/>
      <c r="BYL150" s="58"/>
      <c r="BYM150" s="58"/>
      <c r="BYN150" s="58"/>
      <c r="BYO150" s="58"/>
      <c r="BYP150" s="58"/>
      <c r="BYQ150" s="58"/>
      <c r="BYR150" s="58"/>
      <c r="BYS150" s="58"/>
      <c r="BYT150" s="58"/>
      <c r="BYU150" s="58"/>
      <c r="BYV150" s="58"/>
      <c r="BYW150" s="58"/>
      <c r="BYX150" s="58"/>
      <c r="BYY150" s="58"/>
      <c r="BYZ150" s="58"/>
      <c r="BZA150" s="58"/>
      <c r="BZB150" s="58"/>
      <c r="BZC150" s="58"/>
      <c r="BZD150" s="58"/>
      <c r="BZE150" s="58"/>
      <c r="BZF150" s="58"/>
      <c r="BZG150" s="58"/>
      <c r="BZH150" s="58"/>
      <c r="BZI150" s="58"/>
      <c r="BZJ150" s="58"/>
      <c r="BZK150" s="58"/>
      <c r="BZL150" s="58"/>
      <c r="BZM150" s="58"/>
      <c r="BZN150" s="58"/>
      <c r="BZO150" s="58"/>
      <c r="BZP150" s="58"/>
      <c r="BZQ150" s="58"/>
      <c r="BZR150" s="58"/>
      <c r="BZS150" s="58"/>
      <c r="BZT150" s="58"/>
      <c r="BZU150" s="58"/>
      <c r="BZV150" s="58"/>
      <c r="BZW150" s="58"/>
      <c r="BZX150" s="58"/>
      <c r="BZY150" s="58"/>
      <c r="BZZ150" s="58"/>
      <c r="CAA150" s="58"/>
      <c r="CAB150" s="58"/>
      <c r="CAC150" s="58"/>
      <c r="CAD150" s="58"/>
      <c r="CAE150" s="58"/>
      <c r="CAF150" s="58"/>
      <c r="CAG150" s="58"/>
      <c r="CAH150" s="58"/>
      <c r="CAI150" s="58"/>
      <c r="CAJ150" s="58"/>
      <c r="CAK150" s="58"/>
      <c r="CAL150" s="58"/>
      <c r="CAM150" s="58"/>
      <c r="CAN150" s="58"/>
      <c r="CAO150" s="58"/>
      <c r="CAP150" s="58"/>
      <c r="CAQ150" s="58"/>
      <c r="CAR150" s="58"/>
      <c r="CAS150" s="58"/>
      <c r="CAT150" s="58"/>
      <c r="CAU150" s="58"/>
      <c r="CAV150" s="58"/>
      <c r="CAW150" s="58"/>
      <c r="CAX150" s="58"/>
      <c r="CAY150" s="58"/>
      <c r="CAZ150" s="58"/>
      <c r="CBA150" s="58"/>
      <c r="CBB150" s="58"/>
      <c r="CBC150" s="58"/>
      <c r="CBD150" s="58"/>
      <c r="CBE150" s="58"/>
      <c r="CBF150" s="58"/>
      <c r="CBG150" s="58"/>
      <c r="CBH150" s="58"/>
      <c r="CBI150" s="58"/>
      <c r="CBJ150" s="58"/>
      <c r="CBK150" s="58"/>
      <c r="CBL150" s="58"/>
      <c r="CBM150" s="58"/>
      <c r="CBN150" s="58"/>
      <c r="CBO150" s="58"/>
      <c r="CBP150" s="58"/>
      <c r="CBQ150" s="58"/>
      <c r="CBR150" s="58"/>
      <c r="CBS150" s="58"/>
      <c r="CBT150" s="58"/>
      <c r="CBU150" s="58"/>
      <c r="CBV150" s="58"/>
      <c r="CBW150" s="58"/>
      <c r="CBX150" s="58"/>
      <c r="CBY150" s="58"/>
      <c r="CBZ150" s="58"/>
      <c r="CCA150" s="58"/>
      <c r="CCB150" s="58"/>
      <c r="CCC150" s="58"/>
      <c r="CCD150" s="58"/>
      <c r="CCE150" s="58"/>
      <c r="CCF150" s="58"/>
      <c r="CCG150" s="58"/>
      <c r="CCH150" s="58"/>
      <c r="CCI150" s="58"/>
      <c r="CCJ150" s="58"/>
      <c r="CCK150" s="58"/>
      <c r="CCL150" s="58"/>
      <c r="CCM150" s="58"/>
      <c r="CCN150" s="58"/>
      <c r="CCO150" s="58"/>
      <c r="CCP150" s="58"/>
      <c r="CCQ150" s="58"/>
      <c r="CCR150" s="58"/>
      <c r="CCS150" s="58"/>
      <c r="CCT150" s="58"/>
      <c r="CCU150" s="58"/>
      <c r="CCV150" s="58"/>
      <c r="CCW150" s="58"/>
      <c r="CCX150" s="58"/>
      <c r="CCY150" s="58"/>
      <c r="CCZ150" s="58"/>
      <c r="CDA150" s="58"/>
      <c r="CDB150" s="58"/>
      <c r="CDC150" s="58"/>
      <c r="CDD150" s="58"/>
      <c r="CDE150" s="58"/>
      <c r="CDF150" s="58"/>
      <c r="CDG150" s="58"/>
      <c r="CDH150" s="58"/>
      <c r="CDI150" s="58"/>
      <c r="CDJ150" s="58"/>
      <c r="CDK150" s="58"/>
      <c r="CDL150" s="58"/>
      <c r="CDM150" s="58"/>
      <c r="CDN150" s="58"/>
      <c r="CDO150" s="58"/>
      <c r="CDP150" s="58"/>
      <c r="CDQ150" s="58"/>
      <c r="CDR150" s="58"/>
      <c r="CDS150" s="58"/>
      <c r="CDT150" s="58"/>
      <c r="CDU150" s="58"/>
      <c r="CDV150" s="58"/>
      <c r="CDW150" s="58"/>
      <c r="CDX150" s="58"/>
      <c r="CDY150" s="58"/>
      <c r="CDZ150" s="58"/>
      <c r="CEA150" s="58"/>
      <c r="CEB150" s="58"/>
      <c r="CEC150" s="58"/>
      <c r="CED150" s="58"/>
      <c r="CEE150" s="58"/>
      <c r="CEF150" s="58"/>
      <c r="CEG150" s="58"/>
      <c r="CEH150" s="58"/>
      <c r="CEI150" s="58"/>
      <c r="CEJ150" s="58"/>
      <c r="CEK150" s="58"/>
      <c r="CEL150" s="58"/>
      <c r="CEM150" s="58"/>
      <c r="CEN150" s="58"/>
      <c r="CEO150" s="58"/>
      <c r="CEP150" s="58"/>
      <c r="CEQ150" s="58"/>
      <c r="CER150" s="58"/>
      <c r="CES150" s="58"/>
      <c r="CET150" s="58"/>
      <c r="CEU150" s="58"/>
      <c r="CEV150" s="58"/>
      <c r="CEW150" s="58"/>
      <c r="CEX150" s="58"/>
      <c r="CEY150" s="58"/>
      <c r="CEZ150" s="58"/>
      <c r="CFA150" s="58"/>
      <c r="CFB150" s="58"/>
      <c r="CFC150" s="58"/>
      <c r="CFD150" s="58"/>
      <c r="CFE150" s="58"/>
      <c r="CFF150" s="58"/>
      <c r="CFG150" s="58"/>
      <c r="CFH150" s="58"/>
      <c r="CFI150" s="58"/>
      <c r="CFJ150" s="58"/>
      <c r="CFK150" s="58"/>
      <c r="CFL150" s="58"/>
      <c r="CFM150" s="58"/>
      <c r="CFN150" s="58"/>
      <c r="CFO150" s="58"/>
      <c r="CFP150" s="58"/>
      <c r="CFQ150" s="58"/>
      <c r="CFR150" s="58"/>
      <c r="CFS150" s="58"/>
      <c r="CFT150" s="58"/>
      <c r="CFU150" s="58"/>
      <c r="CFV150" s="58"/>
      <c r="CFW150" s="58"/>
      <c r="CFX150" s="58"/>
      <c r="CFY150" s="58"/>
      <c r="CFZ150" s="58"/>
      <c r="CGA150" s="58"/>
      <c r="CGB150" s="58"/>
      <c r="CGC150" s="58"/>
      <c r="CGD150" s="58"/>
      <c r="CGE150" s="58"/>
      <c r="CGF150" s="58"/>
      <c r="CGG150" s="58"/>
      <c r="CGH150" s="58"/>
      <c r="CGI150" s="58"/>
      <c r="CGJ150" s="58"/>
      <c r="CGK150" s="58"/>
      <c r="CGL150" s="58"/>
      <c r="CGM150" s="58"/>
      <c r="CGN150" s="58"/>
      <c r="CGO150" s="58"/>
      <c r="CGP150" s="58"/>
      <c r="CGQ150" s="58"/>
      <c r="CGR150" s="58"/>
      <c r="CGS150" s="58"/>
      <c r="CGT150" s="58"/>
      <c r="CGU150" s="58"/>
      <c r="CGV150" s="58"/>
      <c r="CGW150" s="58"/>
      <c r="CGX150" s="58"/>
      <c r="CGY150" s="58"/>
      <c r="CGZ150" s="58"/>
      <c r="CHA150" s="58"/>
      <c r="CHB150" s="58"/>
      <c r="CHC150" s="58"/>
      <c r="CHD150" s="58"/>
      <c r="CHE150" s="58"/>
      <c r="CHF150" s="58"/>
      <c r="CHG150" s="58"/>
      <c r="CHH150" s="58"/>
      <c r="CHI150" s="58"/>
      <c r="CHJ150" s="58"/>
      <c r="CHK150" s="58"/>
      <c r="CHL150" s="58"/>
      <c r="CHM150" s="58"/>
      <c r="CHN150" s="58"/>
      <c r="CHO150" s="58"/>
      <c r="CHP150" s="58"/>
      <c r="CHQ150" s="58"/>
      <c r="CHR150" s="58"/>
      <c r="CHS150" s="58"/>
      <c r="CHT150" s="58"/>
      <c r="CHU150" s="58"/>
      <c r="CHV150" s="58"/>
      <c r="CHW150" s="58"/>
      <c r="CHX150" s="58"/>
      <c r="CHY150" s="58"/>
      <c r="CHZ150" s="58"/>
      <c r="CIA150" s="58"/>
      <c r="CIB150" s="58"/>
      <c r="CIC150" s="58"/>
      <c r="CID150" s="58"/>
      <c r="CIE150" s="58"/>
      <c r="CIF150" s="58"/>
      <c r="CIG150" s="58"/>
      <c r="CIH150" s="58"/>
      <c r="CII150" s="58"/>
      <c r="CIJ150" s="58"/>
      <c r="CIK150" s="58"/>
      <c r="CIL150" s="58"/>
      <c r="CIM150" s="58"/>
      <c r="CIN150" s="58"/>
      <c r="CIO150" s="58"/>
      <c r="CIP150" s="58"/>
      <c r="CIQ150" s="58"/>
      <c r="CIR150" s="58"/>
      <c r="CIS150" s="58"/>
      <c r="CIT150" s="58"/>
      <c r="CIU150" s="58"/>
      <c r="CIV150" s="58"/>
      <c r="CIW150" s="58"/>
      <c r="CIX150" s="58"/>
      <c r="CIY150" s="58"/>
      <c r="CIZ150" s="58"/>
      <c r="CJA150" s="58"/>
      <c r="CJB150" s="58"/>
      <c r="CJC150" s="58"/>
      <c r="CJD150" s="58"/>
      <c r="CJE150" s="58"/>
      <c r="CJF150" s="58"/>
      <c r="CJG150" s="58"/>
      <c r="CJH150" s="58"/>
      <c r="CJI150" s="58"/>
      <c r="CJJ150" s="58"/>
      <c r="CJK150" s="58"/>
      <c r="CJL150" s="58"/>
      <c r="CJM150" s="58"/>
      <c r="CJN150" s="58"/>
      <c r="CJO150" s="58"/>
      <c r="CJP150" s="58"/>
      <c r="CJQ150" s="58"/>
      <c r="CJR150" s="58"/>
      <c r="CJS150" s="58"/>
      <c r="CJT150" s="58"/>
      <c r="CJU150" s="58"/>
      <c r="CJV150" s="58"/>
      <c r="CJW150" s="58"/>
      <c r="CJX150" s="58"/>
      <c r="CJY150" s="58"/>
      <c r="CJZ150" s="58"/>
      <c r="CKA150" s="58"/>
      <c r="CKB150" s="58"/>
      <c r="CKC150" s="58"/>
      <c r="CKD150" s="58"/>
      <c r="CKE150" s="58"/>
      <c r="CKF150" s="58"/>
      <c r="CKG150" s="58"/>
      <c r="CKH150" s="58"/>
      <c r="CKI150" s="58"/>
      <c r="CKJ150" s="58"/>
      <c r="CKK150" s="58"/>
      <c r="CKL150" s="58"/>
      <c r="CKM150" s="58"/>
      <c r="CKN150" s="58"/>
      <c r="CKO150" s="58"/>
      <c r="CKP150" s="58"/>
      <c r="CKQ150" s="58"/>
      <c r="CKR150" s="58"/>
      <c r="CKS150" s="58"/>
      <c r="CKT150" s="58"/>
      <c r="CKU150" s="58"/>
      <c r="CKV150" s="58"/>
      <c r="CKW150" s="58"/>
      <c r="CKX150" s="58"/>
      <c r="CKY150" s="58"/>
      <c r="CKZ150" s="58"/>
      <c r="CLA150" s="58"/>
      <c r="CLB150" s="58"/>
      <c r="CLC150" s="58"/>
      <c r="CLD150" s="58"/>
      <c r="CLE150" s="58"/>
      <c r="CLF150" s="58"/>
      <c r="CLG150" s="58"/>
      <c r="CLH150" s="58"/>
      <c r="CLI150" s="58"/>
      <c r="CLJ150" s="58"/>
      <c r="CLK150" s="58"/>
      <c r="CLL150" s="58"/>
      <c r="CLM150" s="58"/>
      <c r="CLN150" s="58"/>
      <c r="CLO150" s="58"/>
      <c r="CLP150" s="58"/>
      <c r="CLQ150" s="58"/>
      <c r="CLR150" s="58"/>
      <c r="CLS150" s="58"/>
      <c r="CLT150" s="58"/>
      <c r="CLU150" s="58"/>
      <c r="CLV150" s="58"/>
      <c r="CLW150" s="58"/>
      <c r="CLX150" s="58"/>
      <c r="CLY150" s="58"/>
      <c r="CLZ150" s="58"/>
      <c r="CMA150" s="58"/>
      <c r="CMB150" s="58"/>
      <c r="CMC150" s="58"/>
      <c r="CMD150" s="58"/>
      <c r="CME150" s="58"/>
      <c r="CMF150" s="58"/>
      <c r="CMG150" s="58"/>
      <c r="CMH150" s="58"/>
      <c r="CMI150" s="58"/>
      <c r="CMJ150" s="58"/>
      <c r="CMK150" s="58"/>
      <c r="CML150" s="58"/>
      <c r="CMM150" s="58"/>
      <c r="CMN150" s="58"/>
      <c r="CMO150" s="58"/>
      <c r="CMP150" s="58"/>
      <c r="CMQ150" s="58"/>
      <c r="CMR150" s="58"/>
      <c r="CMS150" s="58"/>
      <c r="CMT150" s="58"/>
      <c r="CMU150" s="58"/>
      <c r="CMV150" s="58"/>
      <c r="CMW150" s="58"/>
      <c r="CMX150" s="58"/>
      <c r="CMY150" s="58"/>
      <c r="CMZ150" s="58"/>
      <c r="CNA150" s="58"/>
      <c r="CNB150" s="58"/>
      <c r="CNC150" s="58"/>
      <c r="CND150" s="58"/>
      <c r="CNE150" s="58"/>
      <c r="CNF150" s="58"/>
      <c r="CNG150" s="58"/>
      <c r="CNH150" s="58"/>
      <c r="CNI150" s="58"/>
      <c r="CNJ150" s="58"/>
      <c r="CNK150" s="58"/>
      <c r="CNL150" s="58"/>
      <c r="CNM150" s="58"/>
      <c r="CNN150" s="58"/>
      <c r="CNO150" s="58"/>
      <c r="CNP150" s="58"/>
      <c r="CNQ150" s="58"/>
      <c r="CNR150" s="58"/>
      <c r="CNS150" s="58"/>
      <c r="CNT150" s="58"/>
      <c r="CNU150" s="58"/>
      <c r="CNV150" s="58"/>
      <c r="CNW150" s="58"/>
      <c r="CNX150" s="58"/>
      <c r="CNY150" s="58"/>
      <c r="CNZ150" s="58"/>
      <c r="COA150" s="58"/>
      <c r="COB150" s="58"/>
      <c r="COC150" s="58"/>
      <c r="COD150" s="58"/>
      <c r="COE150" s="58"/>
      <c r="COF150" s="58"/>
      <c r="COG150" s="58"/>
      <c r="COH150" s="58"/>
      <c r="COI150" s="58"/>
      <c r="COJ150" s="58"/>
      <c r="COK150" s="58"/>
      <c r="COL150" s="58"/>
      <c r="COM150" s="58"/>
      <c r="CON150" s="58"/>
      <c r="COO150" s="58"/>
      <c r="COP150" s="58"/>
      <c r="COQ150" s="58"/>
      <c r="COR150" s="58"/>
      <c r="COS150" s="58"/>
      <c r="COT150" s="58"/>
      <c r="COU150" s="58"/>
      <c r="COV150" s="58"/>
      <c r="COW150" s="58"/>
      <c r="COX150" s="58"/>
      <c r="COY150" s="58"/>
      <c r="COZ150" s="58"/>
      <c r="CPA150" s="58"/>
      <c r="CPB150" s="58"/>
      <c r="CPC150" s="58"/>
      <c r="CPD150" s="58"/>
      <c r="CPE150" s="58"/>
      <c r="CPF150" s="58"/>
      <c r="CPG150" s="58"/>
      <c r="CPH150" s="58"/>
      <c r="CPI150" s="58"/>
      <c r="CPJ150" s="58"/>
      <c r="CPK150" s="58"/>
      <c r="CPL150" s="58"/>
      <c r="CPM150" s="58"/>
      <c r="CPN150" s="58"/>
      <c r="CPO150" s="58"/>
      <c r="CPP150" s="58"/>
      <c r="CPQ150" s="58"/>
      <c r="CPR150" s="58"/>
      <c r="CPS150" s="58"/>
      <c r="CPT150" s="58"/>
      <c r="CPU150" s="58"/>
      <c r="CPV150" s="58"/>
      <c r="CPW150" s="58"/>
      <c r="CPX150" s="58"/>
      <c r="CPY150" s="58"/>
      <c r="CPZ150" s="58"/>
      <c r="CQA150" s="58"/>
      <c r="CQB150" s="58"/>
      <c r="CQC150" s="58"/>
      <c r="CQD150" s="58"/>
      <c r="CQE150" s="58"/>
      <c r="CQF150" s="58"/>
      <c r="CQG150" s="58"/>
      <c r="CQH150" s="58"/>
      <c r="CQI150" s="58"/>
      <c r="CQJ150" s="58"/>
      <c r="CQK150" s="58"/>
      <c r="CQL150" s="58"/>
      <c r="CQM150" s="58"/>
      <c r="CQN150" s="58"/>
      <c r="CQO150" s="58"/>
      <c r="CQP150" s="58"/>
      <c r="CQQ150" s="58"/>
      <c r="CQR150" s="58"/>
      <c r="CQS150" s="58"/>
      <c r="CQT150" s="58"/>
      <c r="CQU150" s="58"/>
      <c r="CQV150" s="58"/>
      <c r="CQW150" s="58"/>
      <c r="CQX150" s="58"/>
      <c r="CQY150" s="58"/>
      <c r="CQZ150" s="58"/>
      <c r="CRA150" s="58"/>
      <c r="CRB150" s="58"/>
      <c r="CRC150" s="58"/>
      <c r="CRD150" s="58"/>
      <c r="CRE150" s="58"/>
      <c r="CRF150" s="58"/>
      <c r="CRG150" s="58"/>
      <c r="CRH150" s="58"/>
      <c r="CRI150" s="58"/>
      <c r="CRJ150" s="58"/>
      <c r="CRK150" s="58"/>
      <c r="CRL150" s="58"/>
      <c r="CRM150" s="58"/>
      <c r="CRN150" s="58"/>
      <c r="CRO150" s="58"/>
      <c r="CRP150" s="58"/>
      <c r="CRQ150" s="58"/>
      <c r="CRR150" s="58"/>
      <c r="CRS150" s="58"/>
      <c r="CRT150" s="58"/>
      <c r="CRU150" s="58"/>
      <c r="CRV150" s="58"/>
      <c r="CRW150" s="58"/>
      <c r="CRX150" s="58"/>
      <c r="CRY150" s="58"/>
      <c r="CRZ150" s="58"/>
      <c r="CSA150" s="58"/>
      <c r="CSB150" s="58"/>
      <c r="CSC150" s="58"/>
      <c r="CSD150" s="58"/>
      <c r="CSE150" s="58"/>
      <c r="CSF150" s="58"/>
      <c r="CSG150" s="58"/>
      <c r="CSH150" s="58"/>
      <c r="CSI150" s="58"/>
      <c r="CSJ150" s="58"/>
      <c r="CSK150" s="58"/>
      <c r="CSL150" s="58"/>
      <c r="CSM150" s="58"/>
      <c r="CSN150" s="58"/>
      <c r="CSO150" s="58"/>
      <c r="CSP150" s="58"/>
      <c r="CSQ150" s="58"/>
      <c r="CSR150" s="58"/>
      <c r="CSS150" s="58"/>
      <c r="CST150" s="58"/>
      <c r="CSU150" s="58"/>
      <c r="CSV150" s="58"/>
      <c r="CSW150" s="58"/>
      <c r="CSX150" s="58"/>
      <c r="CSY150" s="58"/>
      <c r="CSZ150" s="58"/>
      <c r="CTA150" s="58"/>
      <c r="CTB150" s="58"/>
      <c r="CTC150" s="58"/>
      <c r="CTD150" s="58"/>
      <c r="CTE150" s="58"/>
      <c r="CTF150" s="58"/>
      <c r="CTG150" s="58"/>
      <c r="CTH150" s="58"/>
      <c r="CTI150" s="58"/>
      <c r="CTJ150" s="58"/>
      <c r="CTK150" s="58"/>
      <c r="CTL150" s="58"/>
      <c r="CTM150" s="58"/>
      <c r="CTN150" s="58"/>
      <c r="CTO150" s="58"/>
      <c r="CTP150" s="58"/>
      <c r="CTQ150" s="58"/>
      <c r="CTR150" s="58"/>
      <c r="CTS150" s="58"/>
      <c r="CTT150" s="58"/>
      <c r="CTU150" s="58"/>
      <c r="CTV150" s="58"/>
      <c r="CTW150" s="58"/>
      <c r="CTX150" s="58"/>
      <c r="CTY150" s="58"/>
      <c r="CTZ150" s="58"/>
      <c r="CUA150" s="58"/>
      <c r="CUB150" s="58"/>
      <c r="CUC150" s="58"/>
      <c r="CUD150" s="58"/>
      <c r="CUE150" s="58"/>
      <c r="CUF150" s="58"/>
      <c r="CUG150" s="58"/>
      <c r="CUH150" s="58"/>
      <c r="CUI150" s="58"/>
      <c r="CUJ150" s="58"/>
      <c r="CUK150" s="58"/>
      <c r="CUL150" s="58"/>
      <c r="CUM150" s="58"/>
      <c r="CUN150" s="58"/>
      <c r="CUO150" s="58"/>
      <c r="CUP150" s="58"/>
      <c r="CUQ150" s="58"/>
      <c r="CUR150" s="58"/>
      <c r="CUS150" s="58"/>
      <c r="CUT150" s="58"/>
      <c r="CUU150" s="58"/>
      <c r="CUV150" s="58"/>
      <c r="CUW150" s="58"/>
      <c r="CUX150" s="58"/>
      <c r="CUY150" s="58"/>
      <c r="CUZ150" s="58"/>
      <c r="CVA150" s="58"/>
      <c r="CVB150" s="58"/>
      <c r="CVC150" s="58"/>
      <c r="CVD150" s="58"/>
      <c r="CVE150" s="58"/>
      <c r="CVF150" s="58"/>
      <c r="CVG150" s="58"/>
      <c r="CVH150" s="58"/>
      <c r="CVI150" s="58"/>
      <c r="CVJ150" s="58"/>
      <c r="CVK150" s="58"/>
      <c r="CVL150" s="58"/>
      <c r="CVM150" s="58"/>
      <c r="CVN150" s="58"/>
      <c r="CVO150" s="58"/>
      <c r="CVP150" s="58"/>
      <c r="CVQ150" s="58"/>
      <c r="CVR150" s="58"/>
      <c r="CVS150" s="58"/>
      <c r="CVT150" s="58"/>
      <c r="CVU150" s="58"/>
      <c r="CVV150" s="58"/>
      <c r="CVW150" s="58"/>
      <c r="CVX150" s="58"/>
      <c r="CVY150" s="58"/>
      <c r="CVZ150" s="58"/>
      <c r="CWA150" s="58"/>
      <c r="CWB150" s="58"/>
      <c r="CWC150" s="58"/>
      <c r="CWD150" s="58"/>
      <c r="CWE150" s="58"/>
      <c r="CWF150" s="58"/>
      <c r="CWG150" s="58"/>
      <c r="CWH150" s="58"/>
      <c r="CWI150" s="58"/>
      <c r="CWJ150" s="58"/>
      <c r="CWK150" s="58"/>
      <c r="CWL150" s="58"/>
      <c r="CWM150" s="58"/>
      <c r="CWN150" s="58"/>
      <c r="CWO150" s="58"/>
      <c r="CWP150" s="58"/>
      <c r="CWQ150" s="58"/>
      <c r="CWR150" s="58"/>
      <c r="CWS150" s="58"/>
      <c r="CWT150" s="58"/>
      <c r="CWU150" s="58"/>
      <c r="CWV150" s="58"/>
      <c r="CWW150" s="58"/>
      <c r="CWX150" s="58"/>
      <c r="CWY150" s="58"/>
      <c r="CWZ150" s="58"/>
      <c r="CXA150" s="58"/>
      <c r="CXB150" s="58"/>
      <c r="CXC150" s="58"/>
      <c r="CXD150" s="58"/>
      <c r="CXE150" s="58"/>
      <c r="CXF150" s="58"/>
      <c r="CXG150" s="58"/>
      <c r="CXH150" s="58"/>
      <c r="CXI150" s="58"/>
      <c r="CXJ150" s="58"/>
      <c r="CXK150" s="58"/>
      <c r="CXL150" s="58"/>
      <c r="CXM150" s="58"/>
      <c r="CXN150" s="58"/>
      <c r="CXO150" s="58"/>
      <c r="CXP150" s="58"/>
      <c r="CXQ150" s="58"/>
      <c r="CXR150" s="58"/>
      <c r="CXS150" s="58"/>
      <c r="CXT150" s="58"/>
      <c r="CXU150" s="58"/>
      <c r="CXV150" s="58"/>
      <c r="CXW150" s="58"/>
      <c r="CXX150" s="58"/>
      <c r="CXY150" s="58"/>
      <c r="CXZ150" s="58"/>
      <c r="CYA150" s="58"/>
      <c r="CYB150" s="58"/>
      <c r="CYC150" s="58"/>
      <c r="CYD150" s="58"/>
      <c r="CYE150" s="58"/>
      <c r="CYF150" s="58"/>
      <c r="CYG150" s="58"/>
      <c r="CYH150" s="58"/>
      <c r="CYI150" s="58"/>
      <c r="CYJ150" s="58"/>
      <c r="CYK150" s="58"/>
      <c r="CYL150" s="58"/>
      <c r="CYM150" s="58"/>
      <c r="CYN150" s="58"/>
      <c r="CYO150" s="58"/>
      <c r="CYP150" s="58"/>
      <c r="CYQ150" s="58"/>
      <c r="CYR150" s="58"/>
      <c r="CYS150" s="58"/>
      <c r="CYT150" s="58"/>
      <c r="CYU150" s="58"/>
      <c r="CYV150" s="58"/>
      <c r="CYW150" s="58"/>
      <c r="CYX150" s="58"/>
      <c r="CYY150" s="58"/>
      <c r="CYZ150" s="58"/>
      <c r="CZA150" s="58"/>
      <c r="CZB150" s="58"/>
      <c r="CZC150" s="58"/>
      <c r="CZD150" s="58"/>
      <c r="CZE150" s="58"/>
      <c r="CZF150" s="58"/>
      <c r="CZG150" s="58"/>
      <c r="CZH150" s="58"/>
      <c r="CZI150" s="58"/>
      <c r="CZJ150" s="58"/>
      <c r="CZK150" s="58"/>
      <c r="CZL150" s="58"/>
      <c r="CZM150" s="58"/>
      <c r="CZN150" s="58"/>
      <c r="CZO150" s="58"/>
      <c r="CZP150" s="58"/>
      <c r="CZQ150" s="58"/>
      <c r="CZR150" s="58"/>
      <c r="CZS150" s="58"/>
      <c r="CZT150" s="58"/>
      <c r="CZU150" s="58"/>
      <c r="CZV150" s="58"/>
      <c r="CZW150" s="58"/>
      <c r="CZX150" s="58"/>
      <c r="CZY150" s="58"/>
      <c r="CZZ150" s="58"/>
      <c r="DAA150" s="58"/>
      <c r="DAB150" s="58"/>
      <c r="DAC150" s="58"/>
      <c r="DAD150" s="58"/>
      <c r="DAE150" s="58"/>
      <c r="DAF150" s="58"/>
      <c r="DAG150" s="58"/>
      <c r="DAH150" s="58"/>
      <c r="DAI150" s="58"/>
      <c r="DAJ150" s="58"/>
      <c r="DAK150" s="58"/>
      <c r="DAL150" s="58"/>
      <c r="DAM150" s="58"/>
      <c r="DAN150" s="58"/>
      <c r="DAO150" s="58"/>
      <c r="DAP150" s="58"/>
      <c r="DAQ150" s="58"/>
      <c r="DAR150" s="58"/>
      <c r="DAS150" s="58"/>
      <c r="DAT150" s="58"/>
      <c r="DAU150" s="58"/>
      <c r="DAV150" s="58"/>
      <c r="DAW150" s="58"/>
      <c r="DAX150" s="58"/>
      <c r="DAY150" s="58"/>
      <c r="DAZ150" s="58"/>
      <c r="DBA150" s="58"/>
      <c r="DBB150" s="58"/>
      <c r="DBC150" s="58"/>
      <c r="DBD150" s="58"/>
      <c r="DBE150" s="58"/>
      <c r="DBF150" s="58"/>
      <c r="DBG150" s="58"/>
      <c r="DBH150" s="58"/>
      <c r="DBI150" s="58"/>
      <c r="DBJ150" s="58"/>
      <c r="DBK150" s="58"/>
      <c r="DBL150" s="58"/>
      <c r="DBM150" s="58"/>
      <c r="DBN150" s="58"/>
      <c r="DBO150" s="58"/>
      <c r="DBP150" s="58"/>
      <c r="DBQ150" s="58"/>
      <c r="DBR150" s="58"/>
      <c r="DBS150" s="58"/>
      <c r="DBT150" s="58"/>
      <c r="DBU150" s="58"/>
      <c r="DBV150" s="58"/>
      <c r="DBW150" s="58"/>
      <c r="DBX150" s="58"/>
      <c r="DBY150" s="58"/>
      <c r="DBZ150" s="58"/>
      <c r="DCA150" s="58"/>
      <c r="DCB150" s="58"/>
      <c r="DCC150" s="58"/>
      <c r="DCD150" s="58"/>
      <c r="DCE150" s="58"/>
      <c r="DCF150" s="58"/>
      <c r="DCG150" s="58"/>
      <c r="DCH150" s="58"/>
      <c r="DCI150" s="58"/>
      <c r="DCJ150" s="58"/>
      <c r="DCK150" s="58"/>
      <c r="DCL150" s="58"/>
      <c r="DCM150" s="58"/>
      <c r="DCN150" s="58"/>
      <c r="DCO150" s="58"/>
      <c r="DCP150" s="58"/>
      <c r="DCQ150" s="58"/>
      <c r="DCR150" s="58"/>
      <c r="DCS150" s="58"/>
      <c r="DCT150" s="58"/>
      <c r="DCU150" s="58"/>
      <c r="DCV150" s="58"/>
      <c r="DCW150" s="58"/>
      <c r="DCX150" s="58"/>
      <c r="DCY150" s="58"/>
      <c r="DCZ150" s="58"/>
      <c r="DDA150" s="58"/>
      <c r="DDB150" s="58"/>
      <c r="DDC150" s="58"/>
      <c r="DDD150" s="58"/>
      <c r="DDE150" s="58"/>
      <c r="DDF150" s="58"/>
      <c r="DDG150" s="58"/>
      <c r="DDH150" s="58"/>
      <c r="DDI150" s="58"/>
      <c r="DDJ150" s="58"/>
      <c r="DDK150" s="58"/>
      <c r="DDL150" s="58"/>
      <c r="DDM150" s="58"/>
      <c r="DDN150" s="58"/>
      <c r="DDO150" s="58"/>
      <c r="DDP150" s="58"/>
      <c r="DDQ150" s="58"/>
      <c r="DDR150" s="58"/>
      <c r="DDS150" s="58"/>
      <c r="DDT150" s="58"/>
      <c r="DDU150" s="58"/>
      <c r="DDV150" s="58"/>
      <c r="DDW150" s="58"/>
      <c r="DDX150" s="58"/>
      <c r="DDY150" s="58"/>
      <c r="DDZ150" s="58"/>
      <c r="DEA150" s="58"/>
      <c r="DEB150" s="58"/>
      <c r="DEC150" s="58"/>
      <c r="DED150" s="58"/>
      <c r="DEE150" s="58"/>
      <c r="DEF150" s="58"/>
      <c r="DEG150" s="58"/>
      <c r="DEH150" s="58"/>
      <c r="DEI150" s="58"/>
      <c r="DEJ150" s="58"/>
      <c r="DEK150" s="58"/>
      <c r="DEL150" s="58"/>
      <c r="DEM150" s="58"/>
      <c r="DEN150" s="58"/>
      <c r="DEO150" s="58"/>
      <c r="DEP150" s="58"/>
      <c r="DEQ150" s="58"/>
      <c r="DER150" s="58"/>
      <c r="DES150" s="58"/>
      <c r="DET150" s="58"/>
      <c r="DEU150" s="58"/>
      <c r="DEV150" s="58"/>
      <c r="DEW150" s="58"/>
      <c r="DEX150" s="58"/>
      <c r="DEY150" s="58"/>
      <c r="DEZ150" s="58"/>
      <c r="DFA150" s="58"/>
      <c r="DFB150" s="58"/>
      <c r="DFC150" s="58"/>
      <c r="DFD150" s="58"/>
      <c r="DFE150" s="58"/>
      <c r="DFF150" s="58"/>
      <c r="DFG150" s="58"/>
      <c r="DFH150" s="58"/>
      <c r="DFI150" s="58"/>
      <c r="DFJ150" s="58"/>
      <c r="DFK150" s="58"/>
      <c r="DFL150" s="58"/>
      <c r="DFM150" s="58"/>
      <c r="DFN150" s="58"/>
      <c r="DFO150" s="58"/>
      <c r="DFP150" s="58"/>
      <c r="DFQ150" s="58"/>
      <c r="DFR150" s="58"/>
      <c r="DFS150" s="58"/>
      <c r="DFT150" s="58"/>
      <c r="DFU150" s="58"/>
      <c r="DFV150" s="58"/>
      <c r="DFW150" s="58"/>
      <c r="DFX150" s="58"/>
      <c r="DFY150" s="58"/>
      <c r="DFZ150" s="58"/>
      <c r="DGA150" s="58"/>
      <c r="DGB150" s="58"/>
      <c r="DGC150" s="58"/>
      <c r="DGD150" s="58"/>
      <c r="DGE150" s="58"/>
      <c r="DGF150" s="58"/>
      <c r="DGG150" s="58"/>
      <c r="DGH150" s="58"/>
      <c r="DGI150" s="58"/>
      <c r="DGJ150" s="58"/>
      <c r="DGK150" s="58"/>
      <c r="DGL150" s="58"/>
      <c r="DGM150" s="58"/>
      <c r="DGN150" s="58"/>
      <c r="DGO150" s="58"/>
      <c r="DGP150" s="58"/>
      <c r="DGQ150" s="58"/>
      <c r="DGR150" s="58"/>
      <c r="DGS150" s="58"/>
      <c r="DGT150" s="58"/>
      <c r="DGU150" s="58"/>
      <c r="DGV150" s="58"/>
      <c r="DGW150" s="58"/>
      <c r="DGX150" s="58"/>
      <c r="DGY150" s="58"/>
      <c r="DGZ150" s="58"/>
      <c r="DHA150" s="58"/>
      <c r="DHB150" s="58"/>
      <c r="DHC150" s="58"/>
      <c r="DHD150" s="58"/>
      <c r="DHE150" s="58"/>
      <c r="DHF150" s="58"/>
      <c r="DHG150" s="58"/>
      <c r="DHH150" s="58"/>
      <c r="DHI150" s="58"/>
      <c r="DHJ150" s="58"/>
      <c r="DHK150" s="58"/>
      <c r="DHL150" s="58"/>
      <c r="DHM150" s="58"/>
      <c r="DHN150" s="58"/>
      <c r="DHO150" s="58"/>
      <c r="DHP150" s="58"/>
      <c r="DHQ150" s="58"/>
      <c r="DHR150" s="58"/>
      <c r="DHS150" s="58"/>
      <c r="DHT150" s="58"/>
      <c r="DHU150" s="58"/>
      <c r="DHV150" s="58"/>
      <c r="DHW150" s="58"/>
      <c r="DHX150" s="58"/>
      <c r="DHY150" s="58"/>
      <c r="DHZ150" s="58"/>
      <c r="DIA150" s="58"/>
      <c r="DIB150" s="58"/>
      <c r="DIC150" s="58"/>
      <c r="DID150" s="58"/>
      <c r="DIE150" s="58"/>
      <c r="DIF150" s="58"/>
      <c r="DIG150" s="58"/>
      <c r="DIH150" s="58"/>
      <c r="DII150" s="58"/>
      <c r="DIJ150" s="58"/>
      <c r="DIK150" s="58"/>
      <c r="DIL150" s="58"/>
      <c r="DIM150" s="58"/>
      <c r="DIN150" s="58"/>
      <c r="DIO150" s="58"/>
      <c r="DIP150" s="58"/>
      <c r="DIQ150" s="58"/>
      <c r="DIR150" s="58"/>
      <c r="DIS150" s="58"/>
      <c r="DIT150" s="58"/>
      <c r="DIU150" s="58"/>
      <c r="DIV150" s="58"/>
      <c r="DIW150" s="58"/>
      <c r="DIX150" s="58"/>
      <c r="DIY150" s="58"/>
      <c r="DIZ150" s="58"/>
      <c r="DJA150" s="58"/>
      <c r="DJB150" s="58"/>
      <c r="DJC150" s="58"/>
      <c r="DJD150" s="58"/>
      <c r="DJE150" s="58"/>
      <c r="DJF150" s="58"/>
      <c r="DJG150" s="58"/>
      <c r="DJH150" s="58"/>
      <c r="DJI150" s="58"/>
      <c r="DJJ150" s="58"/>
      <c r="DJK150" s="58"/>
      <c r="DJL150" s="58"/>
      <c r="DJM150" s="58"/>
      <c r="DJN150" s="58"/>
      <c r="DJO150" s="58"/>
      <c r="DJP150" s="58"/>
      <c r="DJQ150" s="58"/>
      <c r="DJR150" s="58"/>
      <c r="DJS150" s="58"/>
      <c r="DJT150" s="58"/>
      <c r="DJU150" s="58"/>
      <c r="DJV150" s="58"/>
      <c r="DJW150" s="58"/>
      <c r="DJX150" s="58"/>
      <c r="DJY150" s="58"/>
      <c r="DJZ150" s="58"/>
      <c r="DKA150" s="58"/>
      <c r="DKB150" s="58"/>
      <c r="DKC150" s="58"/>
      <c r="DKD150" s="58"/>
      <c r="DKE150" s="58"/>
      <c r="DKF150" s="58"/>
      <c r="DKG150" s="58"/>
      <c r="DKH150" s="58"/>
      <c r="DKI150" s="58"/>
      <c r="DKJ150" s="58"/>
      <c r="DKK150" s="58"/>
      <c r="DKL150" s="58"/>
      <c r="DKM150" s="58"/>
      <c r="DKN150" s="58"/>
      <c r="DKO150" s="58"/>
      <c r="DKP150" s="58"/>
      <c r="DKQ150" s="58"/>
      <c r="DKR150" s="58"/>
      <c r="DKS150" s="58"/>
      <c r="DKT150" s="58"/>
      <c r="DKU150" s="58"/>
      <c r="DKV150" s="58"/>
      <c r="DKW150" s="58"/>
      <c r="DKX150" s="58"/>
      <c r="DKY150" s="58"/>
      <c r="DKZ150" s="58"/>
      <c r="DLA150" s="58"/>
      <c r="DLB150" s="58"/>
      <c r="DLC150" s="58"/>
      <c r="DLD150" s="58"/>
      <c r="DLE150" s="58"/>
      <c r="DLF150" s="58"/>
      <c r="DLG150" s="58"/>
      <c r="DLH150" s="58"/>
      <c r="DLI150" s="58"/>
      <c r="DLJ150" s="58"/>
      <c r="DLK150" s="58"/>
      <c r="DLL150" s="58"/>
      <c r="DLM150" s="58"/>
      <c r="DLN150" s="58"/>
      <c r="DLO150" s="58"/>
      <c r="DLP150" s="58"/>
      <c r="DLQ150" s="58"/>
      <c r="DLR150" s="58"/>
      <c r="DLS150" s="58"/>
      <c r="DLT150" s="58"/>
      <c r="DLU150" s="58"/>
      <c r="DLV150" s="58"/>
      <c r="DLW150" s="58"/>
      <c r="DLX150" s="58"/>
      <c r="DLY150" s="58"/>
      <c r="DLZ150" s="58"/>
      <c r="DMA150" s="58"/>
      <c r="DMB150" s="58"/>
      <c r="DMC150" s="58"/>
      <c r="DMD150" s="58"/>
      <c r="DME150" s="58"/>
      <c r="DMF150" s="58"/>
      <c r="DMG150" s="58"/>
      <c r="DMH150" s="58"/>
      <c r="DMI150" s="58"/>
      <c r="DMJ150" s="58"/>
      <c r="DMK150" s="58"/>
      <c r="DML150" s="58"/>
      <c r="DMM150" s="58"/>
      <c r="DMN150" s="58"/>
      <c r="DMO150" s="58"/>
      <c r="DMP150" s="58"/>
      <c r="DMQ150" s="58"/>
      <c r="DMR150" s="58"/>
      <c r="DMS150" s="58"/>
      <c r="DMT150" s="58"/>
      <c r="DMU150" s="58"/>
      <c r="DMV150" s="58"/>
      <c r="DMW150" s="58"/>
      <c r="DMX150" s="58"/>
      <c r="DMY150" s="58"/>
      <c r="DMZ150" s="58"/>
      <c r="DNA150" s="58"/>
      <c r="DNB150" s="58"/>
      <c r="DNC150" s="58"/>
      <c r="DND150" s="58"/>
      <c r="DNE150" s="58"/>
      <c r="DNF150" s="58"/>
      <c r="DNG150" s="58"/>
      <c r="DNH150" s="58"/>
      <c r="DNI150" s="58"/>
      <c r="DNJ150" s="58"/>
      <c r="DNK150" s="58"/>
      <c r="DNL150" s="58"/>
      <c r="DNM150" s="58"/>
      <c r="DNN150" s="58"/>
      <c r="DNO150" s="58"/>
      <c r="DNP150" s="58"/>
      <c r="DNQ150" s="58"/>
      <c r="DNR150" s="58"/>
      <c r="DNS150" s="58"/>
      <c r="DNT150" s="58"/>
      <c r="DNU150" s="58"/>
      <c r="DNV150" s="58"/>
      <c r="DNW150" s="58"/>
      <c r="DNX150" s="58"/>
      <c r="DNY150" s="58"/>
      <c r="DNZ150" s="58"/>
      <c r="DOA150" s="58"/>
      <c r="DOB150" s="58"/>
      <c r="DOC150" s="58"/>
      <c r="DOD150" s="58"/>
      <c r="DOE150" s="58"/>
      <c r="DOF150" s="58"/>
      <c r="DOG150" s="58"/>
      <c r="DOH150" s="58"/>
      <c r="DOI150" s="58"/>
      <c r="DOJ150" s="58"/>
      <c r="DOK150" s="58"/>
      <c r="DOL150" s="58"/>
      <c r="DOM150" s="58"/>
      <c r="DON150" s="58"/>
      <c r="DOO150" s="58"/>
      <c r="DOP150" s="58"/>
      <c r="DOQ150" s="58"/>
      <c r="DOR150" s="58"/>
      <c r="DOS150" s="58"/>
      <c r="DOT150" s="58"/>
      <c r="DOU150" s="58"/>
      <c r="DOV150" s="58"/>
      <c r="DOW150" s="58"/>
      <c r="DOX150" s="58"/>
      <c r="DOY150" s="58"/>
      <c r="DOZ150" s="58"/>
      <c r="DPA150" s="58"/>
      <c r="DPB150" s="58"/>
      <c r="DPC150" s="58"/>
      <c r="DPD150" s="58"/>
      <c r="DPE150" s="58"/>
      <c r="DPF150" s="58"/>
      <c r="DPG150" s="58"/>
      <c r="DPH150" s="58"/>
      <c r="DPI150" s="58"/>
      <c r="DPJ150" s="58"/>
      <c r="DPK150" s="58"/>
      <c r="DPL150" s="58"/>
      <c r="DPM150" s="58"/>
      <c r="DPN150" s="58"/>
      <c r="DPO150" s="58"/>
      <c r="DPP150" s="58"/>
      <c r="DPQ150" s="58"/>
      <c r="DPR150" s="58"/>
      <c r="DPS150" s="58"/>
      <c r="DPT150" s="58"/>
      <c r="DPU150" s="58"/>
      <c r="DPV150" s="58"/>
      <c r="DPW150" s="58"/>
      <c r="DPX150" s="58"/>
      <c r="DPY150" s="58"/>
      <c r="DPZ150" s="58"/>
      <c r="DQA150" s="58"/>
      <c r="DQB150" s="58"/>
      <c r="DQC150" s="58"/>
      <c r="DQD150" s="58"/>
      <c r="DQE150" s="58"/>
      <c r="DQF150" s="58"/>
      <c r="DQG150" s="58"/>
      <c r="DQH150" s="58"/>
      <c r="DQI150" s="58"/>
      <c r="DQJ150" s="58"/>
      <c r="DQK150" s="58"/>
      <c r="DQL150" s="58"/>
      <c r="DQM150" s="58"/>
      <c r="DQN150" s="58"/>
      <c r="DQO150" s="58"/>
      <c r="DQP150" s="58"/>
      <c r="DQQ150" s="58"/>
      <c r="DQR150" s="58"/>
      <c r="DQS150" s="58"/>
      <c r="DQT150" s="58"/>
      <c r="DQU150" s="58"/>
      <c r="DQV150" s="58"/>
      <c r="DQW150" s="58"/>
      <c r="DQX150" s="58"/>
      <c r="DQY150" s="58"/>
      <c r="DQZ150" s="58"/>
      <c r="DRA150" s="58"/>
      <c r="DRB150" s="58"/>
      <c r="DRC150" s="58"/>
      <c r="DRD150" s="58"/>
      <c r="DRE150" s="58"/>
      <c r="DRF150" s="58"/>
      <c r="DRG150" s="58"/>
      <c r="DRH150" s="58"/>
      <c r="DRI150" s="58"/>
      <c r="DRJ150" s="58"/>
      <c r="DRK150" s="58"/>
      <c r="DRL150" s="58"/>
      <c r="DRM150" s="58"/>
      <c r="DRN150" s="58"/>
      <c r="DRO150" s="58"/>
      <c r="DRP150" s="58"/>
      <c r="DRQ150" s="58"/>
      <c r="DRR150" s="58"/>
      <c r="DRS150" s="58"/>
      <c r="DRT150" s="58"/>
      <c r="DRU150" s="58"/>
      <c r="DRV150" s="58"/>
      <c r="DRW150" s="58"/>
      <c r="DRX150" s="58"/>
      <c r="DRY150" s="58"/>
      <c r="DRZ150" s="58"/>
      <c r="DSA150" s="58"/>
      <c r="DSB150" s="58"/>
      <c r="DSC150" s="58"/>
      <c r="DSD150" s="58"/>
      <c r="DSE150" s="58"/>
      <c r="DSF150" s="58"/>
      <c r="DSG150" s="58"/>
      <c r="DSH150" s="58"/>
      <c r="DSI150" s="58"/>
      <c r="DSJ150" s="58"/>
      <c r="DSK150" s="58"/>
      <c r="DSL150" s="58"/>
      <c r="DSM150" s="58"/>
      <c r="DSN150" s="58"/>
      <c r="DSO150" s="58"/>
      <c r="DSP150" s="58"/>
      <c r="DSQ150" s="58"/>
      <c r="DSR150" s="58"/>
      <c r="DSS150" s="58"/>
      <c r="DST150" s="58"/>
      <c r="DSU150" s="58"/>
      <c r="DSV150" s="58"/>
      <c r="DSW150" s="58"/>
      <c r="DSX150" s="58"/>
      <c r="DSY150" s="58"/>
      <c r="DSZ150" s="58"/>
      <c r="DTA150" s="58"/>
      <c r="DTB150" s="58"/>
      <c r="DTC150" s="58"/>
      <c r="DTD150" s="58"/>
      <c r="DTE150" s="58"/>
      <c r="DTF150" s="58"/>
      <c r="DTG150" s="58"/>
      <c r="DTH150" s="58"/>
      <c r="DTI150" s="58"/>
      <c r="DTJ150" s="58"/>
      <c r="DTK150" s="58"/>
      <c r="DTL150" s="58"/>
      <c r="DTM150" s="58"/>
      <c r="DTN150" s="58"/>
      <c r="DTO150" s="58"/>
      <c r="DTP150" s="58"/>
      <c r="DTQ150" s="58"/>
      <c r="DTR150" s="58"/>
      <c r="DTS150" s="58"/>
      <c r="DTT150" s="58"/>
      <c r="DTU150" s="58"/>
      <c r="DTV150" s="58"/>
      <c r="DTW150" s="58"/>
      <c r="DTX150" s="58"/>
      <c r="DTY150" s="58"/>
      <c r="DTZ150" s="58"/>
      <c r="DUA150" s="58"/>
      <c r="DUB150" s="58"/>
      <c r="DUC150" s="58"/>
      <c r="DUD150" s="58"/>
      <c r="DUE150" s="58"/>
      <c r="DUF150" s="58"/>
      <c r="DUG150" s="58"/>
      <c r="DUH150" s="58"/>
      <c r="DUI150" s="58"/>
      <c r="DUJ150" s="58"/>
      <c r="DUK150" s="58"/>
      <c r="DUL150" s="58"/>
      <c r="DUM150" s="58"/>
      <c r="DUN150" s="58"/>
      <c r="DUO150" s="58"/>
      <c r="DUP150" s="58"/>
      <c r="DUQ150" s="58"/>
      <c r="DUR150" s="58"/>
      <c r="DUS150" s="58"/>
      <c r="DUT150" s="58"/>
      <c r="DUU150" s="58"/>
      <c r="DUV150" s="58"/>
      <c r="DUW150" s="58"/>
      <c r="DUX150" s="58"/>
      <c r="DUY150" s="58"/>
      <c r="DUZ150" s="58"/>
      <c r="DVA150" s="58"/>
      <c r="DVB150" s="58"/>
      <c r="DVC150" s="58"/>
      <c r="DVD150" s="58"/>
      <c r="DVE150" s="58"/>
      <c r="DVF150" s="58"/>
      <c r="DVG150" s="58"/>
      <c r="DVH150" s="58"/>
      <c r="DVI150" s="58"/>
      <c r="DVJ150" s="58"/>
      <c r="DVK150" s="58"/>
      <c r="DVL150" s="58"/>
      <c r="DVM150" s="58"/>
      <c r="DVN150" s="58"/>
      <c r="DVO150" s="58"/>
      <c r="DVP150" s="58"/>
      <c r="DVQ150" s="58"/>
      <c r="DVR150" s="58"/>
      <c r="DVS150" s="58"/>
      <c r="DVT150" s="58"/>
      <c r="DVU150" s="58"/>
      <c r="DVV150" s="58"/>
      <c r="DVW150" s="58"/>
      <c r="DVX150" s="58"/>
      <c r="DVY150" s="58"/>
      <c r="DVZ150" s="58"/>
      <c r="DWA150" s="58"/>
      <c r="DWB150" s="58"/>
      <c r="DWC150" s="58"/>
      <c r="DWD150" s="58"/>
      <c r="DWE150" s="58"/>
      <c r="DWF150" s="58"/>
      <c r="DWG150" s="58"/>
      <c r="DWH150" s="58"/>
      <c r="DWI150" s="58"/>
      <c r="DWJ150" s="58"/>
      <c r="DWK150" s="58"/>
      <c r="DWL150" s="58"/>
      <c r="DWM150" s="58"/>
      <c r="DWN150" s="58"/>
      <c r="DWO150" s="58"/>
      <c r="DWP150" s="58"/>
      <c r="DWQ150" s="58"/>
      <c r="DWR150" s="58"/>
      <c r="DWS150" s="58"/>
      <c r="DWT150" s="58"/>
      <c r="DWU150" s="58"/>
      <c r="DWV150" s="58"/>
      <c r="DWW150" s="58"/>
      <c r="DWX150" s="58"/>
      <c r="DWY150" s="58"/>
      <c r="DWZ150" s="58"/>
      <c r="DXA150" s="58"/>
      <c r="DXB150" s="58"/>
      <c r="DXC150" s="58"/>
      <c r="DXD150" s="58"/>
      <c r="DXE150" s="58"/>
      <c r="DXF150" s="58"/>
      <c r="DXG150" s="58"/>
      <c r="DXH150" s="58"/>
      <c r="DXI150" s="58"/>
      <c r="DXJ150" s="58"/>
      <c r="DXK150" s="58"/>
      <c r="DXL150" s="58"/>
      <c r="DXM150" s="58"/>
      <c r="DXN150" s="58"/>
      <c r="DXO150" s="58"/>
      <c r="DXP150" s="58"/>
      <c r="DXQ150" s="58"/>
      <c r="DXR150" s="58"/>
      <c r="DXS150" s="58"/>
      <c r="DXT150" s="58"/>
      <c r="DXU150" s="58"/>
      <c r="DXV150" s="58"/>
      <c r="DXW150" s="58"/>
      <c r="DXX150" s="58"/>
      <c r="DXY150" s="58"/>
      <c r="DXZ150" s="58"/>
      <c r="DYA150" s="58"/>
      <c r="DYB150" s="58"/>
      <c r="DYC150" s="58"/>
      <c r="DYD150" s="58"/>
      <c r="DYE150" s="58"/>
      <c r="DYF150" s="58"/>
      <c r="DYG150" s="58"/>
      <c r="DYH150" s="58"/>
      <c r="DYI150" s="58"/>
      <c r="DYJ150" s="58"/>
      <c r="DYK150" s="58"/>
      <c r="DYL150" s="58"/>
      <c r="DYM150" s="58"/>
      <c r="DYN150" s="58"/>
      <c r="DYO150" s="58"/>
      <c r="DYP150" s="58"/>
      <c r="DYQ150" s="58"/>
      <c r="DYR150" s="58"/>
      <c r="DYS150" s="58"/>
      <c r="DYT150" s="58"/>
      <c r="DYU150" s="58"/>
      <c r="DYV150" s="58"/>
      <c r="DYW150" s="58"/>
      <c r="DYX150" s="58"/>
      <c r="DYY150" s="58"/>
      <c r="DYZ150" s="58"/>
      <c r="DZA150" s="58"/>
      <c r="DZB150" s="58"/>
      <c r="DZC150" s="58"/>
      <c r="DZD150" s="58"/>
      <c r="DZE150" s="58"/>
      <c r="DZF150" s="58"/>
      <c r="DZG150" s="58"/>
      <c r="DZH150" s="58"/>
      <c r="DZI150" s="58"/>
      <c r="DZJ150" s="58"/>
      <c r="DZK150" s="58"/>
      <c r="DZL150" s="58"/>
      <c r="DZM150" s="58"/>
      <c r="DZN150" s="58"/>
      <c r="DZO150" s="58"/>
      <c r="DZP150" s="58"/>
      <c r="DZQ150" s="58"/>
      <c r="DZR150" s="58"/>
      <c r="DZS150" s="58"/>
      <c r="DZT150" s="58"/>
      <c r="DZU150" s="58"/>
      <c r="DZV150" s="58"/>
      <c r="DZW150" s="58"/>
      <c r="DZX150" s="58"/>
      <c r="DZY150" s="58"/>
      <c r="DZZ150" s="58"/>
      <c r="EAA150" s="58"/>
      <c r="EAB150" s="58"/>
      <c r="EAC150" s="58"/>
      <c r="EAD150" s="58"/>
      <c r="EAE150" s="58"/>
      <c r="EAF150" s="58"/>
      <c r="EAG150" s="58"/>
      <c r="EAH150" s="58"/>
      <c r="EAI150" s="58"/>
      <c r="EAJ150" s="58"/>
      <c r="EAK150" s="58"/>
      <c r="EAL150" s="58"/>
      <c r="EAM150" s="58"/>
      <c r="EAN150" s="58"/>
      <c r="EAO150" s="58"/>
      <c r="EAP150" s="58"/>
      <c r="EAQ150" s="58"/>
      <c r="EAR150" s="58"/>
      <c r="EAS150" s="58"/>
      <c r="EAT150" s="58"/>
      <c r="EAU150" s="58"/>
      <c r="EAV150" s="58"/>
      <c r="EAW150" s="58"/>
      <c r="EAX150" s="58"/>
      <c r="EAY150" s="58"/>
      <c r="EAZ150" s="58"/>
      <c r="EBA150" s="58"/>
      <c r="EBB150" s="58"/>
      <c r="EBC150" s="58"/>
      <c r="EBD150" s="58"/>
      <c r="EBE150" s="58"/>
      <c r="EBF150" s="58"/>
      <c r="EBG150" s="58"/>
      <c r="EBH150" s="58"/>
      <c r="EBI150" s="58"/>
      <c r="EBJ150" s="58"/>
      <c r="EBK150" s="58"/>
      <c r="EBL150" s="58"/>
      <c r="EBM150" s="58"/>
      <c r="EBN150" s="58"/>
      <c r="EBO150" s="58"/>
      <c r="EBP150" s="58"/>
      <c r="EBQ150" s="58"/>
      <c r="EBR150" s="58"/>
      <c r="EBS150" s="58"/>
      <c r="EBT150" s="58"/>
      <c r="EBU150" s="58"/>
      <c r="EBV150" s="58"/>
      <c r="EBW150" s="58"/>
      <c r="EBX150" s="58"/>
      <c r="EBY150" s="58"/>
      <c r="EBZ150" s="58"/>
      <c r="ECA150" s="58"/>
      <c r="ECB150" s="58"/>
      <c r="ECC150" s="58"/>
      <c r="ECD150" s="58"/>
      <c r="ECE150" s="58"/>
      <c r="ECF150" s="58"/>
      <c r="ECG150" s="58"/>
      <c r="ECH150" s="58"/>
      <c r="ECI150" s="58"/>
      <c r="ECJ150" s="58"/>
      <c r="ECK150" s="58"/>
      <c r="ECL150" s="58"/>
      <c r="ECM150" s="58"/>
      <c r="ECN150" s="58"/>
      <c r="ECO150" s="58"/>
      <c r="ECP150" s="58"/>
      <c r="ECQ150" s="58"/>
      <c r="ECR150" s="58"/>
      <c r="ECS150" s="58"/>
      <c r="ECT150" s="58"/>
      <c r="ECU150" s="58"/>
      <c r="ECV150" s="58"/>
      <c r="ECW150" s="58"/>
      <c r="ECX150" s="58"/>
      <c r="ECY150" s="58"/>
      <c r="ECZ150" s="58"/>
      <c r="EDA150" s="58"/>
      <c r="EDB150" s="58"/>
      <c r="EDC150" s="58"/>
      <c r="EDD150" s="58"/>
      <c r="EDE150" s="58"/>
      <c r="EDF150" s="58"/>
      <c r="EDG150" s="58"/>
      <c r="EDH150" s="58"/>
      <c r="EDI150" s="58"/>
      <c r="EDJ150" s="58"/>
      <c r="EDK150" s="58"/>
      <c r="EDL150" s="58"/>
      <c r="EDM150" s="58"/>
      <c r="EDN150" s="58"/>
      <c r="EDO150" s="58"/>
      <c r="EDP150" s="58"/>
      <c r="EDQ150" s="58"/>
      <c r="EDR150" s="58"/>
      <c r="EDS150" s="58"/>
      <c r="EDT150" s="58"/>
      <c r="EDU150" s="58"/>
      <c r="EDV150" s="58"/>
      <c r="EDW150" s="58"/>
      <c r="EDX150" s="58"/>
      <c r="EDY150" s="58"/>
      <c r="EDZ150" s="58"/>
      <c r="EEA150" s="58"/>
      <c r="EEB150" s="58"/>
      <c r="EEC150" s="58"/>
      <c r="EED150" s="58"/>
      <c r="EEE150" s="58"/>
      <c r="EEF150" s="58"/>
      <c r="EEG150" s="58"/>
      <c r="EEH150" s="58"/>
      <c r="EEI150" s="58"/>
      <c r="EEJ150" s="58"/>
      <c r="EEK150" s="58"/>
      <c r="EEL150" s="58"/>
      <c r="EEM150" s="58"/>
      <c r="EEN150" s="58"/>
      <c r="EEO150" s="58"/>
      <c r="EEP150" s="58"/>
      <c r="EEQ150" s="58"/>
      <c r="EER150" s="58"/>
      <c r="EES150" s="58"/>
      <c r="EET150" s="58"/>
      <c r="EEU150" s="58"/>
      <c r="EEV150" s="58"/>
      <c r="EEW150" s="58"/>
      <c r="EEX150" s="58"/>
      <c r="EEY150" s="58"/>
      <c r="EEZ150" s="58"/>
      <c r="EFA150" s="58"/>
      <c r="EFB150" s="58"/>
      <c r="EFC150" s="58"/>
      <c r="EFD150" s="58"/>
      <c r="EFE150" s="58"/>
      <c r="EFF150" s="58"/>
      <c r="EFG150" s="58"/>
      <c r="EFH150" s="58"/>
      <c r="EFI150" s="58"/>
      <c r="EFJ150" s="58"/>
      <c r="EFK150" s="58"/>
      <c r="EFL150" s="58"/>
      <c r="EFM150" s="58"/>
      <c r="EFN150" s="58"/>
      <c r="EFO150" s="58"/>
      <c r="EFP150" s="58"/>
      <c r="EFQ150" s="58"/>
      <c r="EFR150" s="58"/>
      <c r="EFS150" s="58"/>
      <c r="EFT150" s="58"/>
      <c r="EFU150" s="58"/>
      <c r="EFV150" s="58"/>
      <c r="EFW150" s="58"/>
      <c r="EFX150" s="58"/>
      <c r="EFY150" s="58"/>
      <c r="EFZ150" s="58"/>
      <c r="EGA150" s="58"/>
      <c r="EGB150" s="58"/>
      <c r="EGC150" s="58"/>
      <c r="EGD150" s="58"/>
      <c r="EGE150" s="58"/>
      <c r="EGF150" s="58"/>
      <c r="EGG150" s="58"/>
      <c r="EGH150" s="58"/>
      <c r="EGI150" s="58"/>
      <c r="EGJ150" s="58"/>
      <c r="EGK150" s="58"/>
      <c r="EGL150" s="58"/>
      <c r="EGM150" s="58"/>
      <c r="EGN150" s="58"/>
      <c r="EGO150" s="58"/>
      <c r="EGP150" s="58"/>
      <c r="EGQ150" s="58"/>
      <c r="EGR150" s="58"/>
      <c r="EGS150" s="58"/>
      <c r="EGT150" s="58"/>
      <c r="EGU150" s="58"/>
      <c r="EGV150" s="58"/>
      <c r="EGW150" s="58"/>
      <c r="EGX150" s="58"/>
      <c r="EGY150" s="58"/>
      <c r="EGZ150" s="58"/>
      <c r="EHA150" s="58"/>
      <c r="EHB150" s="58"/>
      <c r="EHC150" s="58"/>
      <c r="EHD150" s="58"/>
      <c r="EHE150" s="58"/>
      <c r="EHF150" s="58"/>
      <c r="EHG150" s="58"/>
      <c r="EHH150" s="58"/>
      <c r="EHI150" s="58"/>
      <c r="EHJ150" s="58"/>
      <c r="EHK150" s="58"/>
      <c r="EHL150" s="58"/>
      <c r="EHM150" s="58"/>
      <c r="EHN150" s="58"/>
      <c r="EHO150" s="58"/>
      <c r="EHP150" s="58"/>
      <c r="EHQ150" s="58"/>
      <c r="EHR150" s="58"/>
      <c r="EHS150" s="58"/>
      <c r="EHT150" s="58"/>
      <c r="EHU150" s="58"/>
      <c r="EHV150" s="58"/>
      <c r="EHW150" s="58"/>
      <c r="EHX150" s="58"/>
      <c r="EHY150" s="58"/>
      <c r="EHZ150" s="58"/>
      <c r="EIA150" s="58"/>
      <c r="EIB150" s="58"/>
      <c r="EIC150" s="58"/>
      <c r="EID150" s="58"/>
      <c r="EIE150" s="58"/>
      <c r="EIF150" s="58"/>
      <c r="EIG150" s="58"/>
      <c r="EIH150" s="58"/>
      <c r="EII150" s="58"/>
      <c r="EIJ150" s="58"/>
      <c r="EIK150" s="58"/>
      <c r="EIL150" s="58"/>
      <c r="EIM150" s="58"/>
      <c r="EIN150" s="58"/>
      <c r="EIO150" s="58"/>
      <c r="EIP150" s="58"/>
      <c r="EIQ150" s="58"/>
      <c r="EIR150" s="58"/>
      <c r="EIS150" s="58"/>
      <c r="EIT150" s="58"/>
      <c r="EIU150" s="58"/>
      <c r="EIV150" s="58"/>
      <c r="EIW150" s="58"/>
      <c r="EIX150" s="58"/>
      <c r="EIY150" s="58"/>
      <c r="EIZ150" s="58"/>
      <c r="EJA150" s="58"/>
      <c r="EJB150" s="58"/>
      <c r="EJC150" s="58"/>
      <c r="EJD150" s="58"/>
      <c r="EJE150" s="58"/>
      <c r="EJF150" s="58"/>
      <c r="EJG150" s="58"/>
      <c r="EJH150" s="58"/>
      <c r="EJI150" s="58"/>
      <c r="EJJ150" s="58"/>
      <c r="EJK150" s="58"/>
      <c r="EJL150" s="58"/>
      <c r="EJM150" s="58"/>
      <c r="EJN150" s="58"/>
      <c r="EJO150" s="58"/>
      <c r="EJP150" s="58"/>
      <c r="EJQ150" s="58"/>
      <c r="EJR150" s="58"/>
      <c r="EJS150" s="58"/>
      <c r="EJT150" s="58"/>
      <c r="EJU150" s="58"/>
      <c r="EJV150" s="58"/>
      <c r="EJW150" s="58"/>
      <c r="EJX150" s="58"/>
      <c r="EJY150" s="58"/>
      <c r="EJZ150" s="58"/>
      <c r="EKA150" s="58"/>
      <c r="EKB150" s="58"/>
      <c r="EKC150" s="58"/>
      <c r="EKD150" s="58"/>
      <c r="EKE150" s="58"/>
      <c r="EKF150" s="58"/>
      <c r="EKG150" s="58"/>
      <c r="EKH150" s="58"/>
      <c r="EKI150" s="58"/>
      <c r="EKJ150" s="58"/>
      <c r="EKK150" s="58"/>
      <c r="EKL150" s="58"/>
      <c r="EKM150" s="58"/>
      <c r="EKN150" s="58"/>
      <c r="EKO150" s="58"/>
      <c r="EKP150" s="58"/>
      <c r="EKQ150" s="58"/>
      <c r="EKR150" s="58"/>
      <c r="EKS150" s="58"/>
      <c r="EKT150" s="58"/>
      <c r="EKU150" s="58"/>
      <c r="EKV150" s="58"/>
      <c r="EKW150" s="58"/>
      <c r="EKX150" s="58"/>
      <c r="EKY150" s="58"/>
      <c r="EKZ150" s="58"/>
      <c r="ELA150" s="58"/>
      <c r="ELB150" s="58"/>
      <c r="ELC150" s="58"/>
      <c r="ELD150" s="58"/>
      <c r="ELE150" s="58"/>
      <c r="ELF150" s="58"/>
      <c r="ELG150" s="58"/>
      <c r="ELH150" s="58"/>
      <c r="ELI150" s="58"/>
      <c r="ELJ150" s="58"/>
      <c r="ELK150" s="58"/>
      <c r="ELL150" s="58"/>
      <c r="ELM150" s="58"/>
      <c r="ELN150" s="58"/>
      <c r="ELO150" s="58"/>
      <c r="ELP150" s="58"/>
      <c r="ELQ150" s="58"/>
      <c r="ELR150" s="58"/>
      <c r="ELS150" s="58"/>
      <c r="ELT150" s="58"/>
      <c r="ELU150" s="58"/>
      <c r="ELV150" s="58"/>
      <c r="ELW150" s="58"/>
      <c r="ELX150" s="58"/>
      <c r="ELY150" s="58"/>
      <c r="ELZ150" s="58"/>
      <c r="EMA150" s="58"/>
      <c r="EMB150" s="58"/>
      <c r="EMC150" s="58"/>
      <c r="EMD150" s="58"/>
      <c r="EME150" s="58"/>
      <c r="EMF150" s="58"/>
      <c r="EMG150" s="58"/>
      <c r="EMH150" s="58"/>
      <c r="EMI150" s="58"/>
      <c r="EMJ150" s="58"/>
      <c r="EMK150" s="58"/>
      <c r="EML150" s="58"/>
      <c r="EMM150" s="58"/>
      <c r="EMN150" s="58"/>
      <c r="EMO150" s="58"/>
      <c r="EMP150" s="58"/>
      <c r="EMQ150" s="58"/>
      <c r="EMR150" s="58"/>
      <c r="EMS150" s="58"/>
      <c r="EMT150" s="58"/>
      <c r="EMU150" s="58"/>
      <c r="EMV150" s="58"/>
      <c r="EMW150" s="58"/>
      <c r="EMX150" s="58"/>
      <c r="EMY150" s="58"/>
      <c r="EMZ150" s="58"/>
      <c r="ENA150" s="58"/>
      <c r="ENB150" s="58"/>
      <c r="ENC150" s="58"/>
      <c r="END150" s="58"/>
      <c r="ENE150" s="58"/>
      <c r="ENF150" s="58"/>
      <c r="ENG150" s="58"/>
      <c r="ENH150" s="58"/>
      <c r="ENI150" s="58"/>
      <c r="ENJ150" s="58"/>
      <c r="ENK150" s="58"/>
      <c r="ENL150" s="58"/>
      <c r="ENM150" s="58"/>
      <c r="ENN150" s="58"/>
      <c r="ENO150" s="58"/>
      <c r="ENP150" s="58"/>
      <c r="ENQ150" s="58"/>
      <c r="ENR150" s="58"/>
      <c r="ENS150" s="58"/>
      <c r="ENT150" s="58"/>
      <c r="ENU150" s="58"/>
      <c r="ENV150" s="58"/>
      <c r="ENW150" s="58"/>
      <c r="ENX150" s="58"/>
      <c r="ENY150" s="58"/>
      <c r="ENZ150" s="58"/>
      <c r="EOA150" s="58"/>
      <c r="EOB150" s="58"/>
      <c r="EOC150" s="58"/>
      <c r="EOD150" s="58"/>
      <c r="EOE150" s="58"/>
      <c r="EOF150" s="58"/>
      <c r="EOG150" s="58"/>
      <c r="EOH150" s="58"/>
      <c r="EOI150" s="58"/>
      <c r="EOJ150" s="58"/>
      <c r="EOK150" s="58"/>
      <c r="EOL150" s="58"/>
      <c r="EOM150" s="58"/>
      <c r="EON150" s="58"/>
      <c r="EOO150" s="58"/>
      <c r="EOP150" s="58"/>
      <c r="EOQ150" s="58"/>
      <c r="EOR150" s="58"/>
      <c r="EOS150" s="58"/>
      <c r="EOT150" s="58"/>
      <c r="EOU150" s="58"/>
      <c r="EOV150" s="58"/>
      <c r="EOW150" s="58"/>
      <c r="EOX150" s="58"/>
      <c r="EOY150" s="58"/>
      <c r="EOZ150" s="58"/>
      <c r="EPA150" s="58"/>
      <c r="EPB150" s="58"/>
      <c r="EPC150" s="58"/>
      <c r="EPD150" s="58"/>
      <c r="EPE150" s="58"/>
      <c r="EPF150" s="58"/>
      <c r="EPG150" s="58"/>
      <c r="EPH150" s="58"/>
      <c r="EPI150" s="58"/>
      <c r="EPJ150" s="58"/>
      <c r="EPK150" s="58"/>
      <c r="EPL150" s="58"/>
      <c r="EPM150" s="58"/>
      <c r="EPN150" s="58"/>
      <c r="EPO150" s="58"/>
      <c r="EPP150" s="58"/>
      <c r="EPQ150" s="58"/>
      <c r="EPR150" s="58"/>
      <c r="EPS150" s="58"/>
      <c r="EPT150" s="58"/>
      <c r="EPU150" s="58"/>
      <c r="EPV150" s="58"/>
      <c r="EPW150" s="58"/>
      <c r="EPX150" s="58"/>
      <c r="EPY150" s="58"/>
      <c r="EPZ150" s="58"/>
      <c r="EQA150" s="58"/>
      <c r="EQB150" s="58"/>
      <c r="EQC150" s="58"/>
      <c r="EQD150" s="58"/>
      <c r="EQE150" s="58"/>
      <c r="EQF150" s="58"/>
      <c r="EQG150" s="58"/>
      <c r="EQH150" s="58"/>
      <c r="EQI150" s="58"/>
      <c r="EQJ150" s="58"/>
      <c r="EQK150" s="58"/>
      <c r="EQL150" s="58"/>
      <c r="EQM150" s="58"/>
      <c r="EQN150" s="58"/>
      <c r="EQO150" s="58"/>
      <c r="EQP150" s="58"/>
      <c r="EQQ150" s="58"/>
      <c r="EQR150" s="58"/>
      <c r="EQS150" s="58"/>
      <c r="EQT150" s="58"/>
      <c r="EQU150" s="58"/>
      <c r="EQV150" s="58"/>
      <c r="EQW150" s="58"/>
      <c r="EQX150" s="58"/>
      <c r="EQY150" s="58"/>
      <c r="EQZ150" s="58"/>
      <c r="ERA150" s="58"/>
      <c r="ERB150" s="58"/>
      <c r="ERC150" s="58"/>
      <c r="ERD150" s="58"/>
      <c r="ERE150" s="58"/>
      <c r="ERF150" s="58"/>
      <c r="ERG150" s="58"/>
      <c r="ERH150" s="58"/>
      <c r="ERI150" s="58"/>
      <c r="ERJ150" s="58"/>
      <c r="ERK150" s="58"/>
      <c r="ERL150" s="58"/>
      <c r="ERM150" s="58"/>
      <c r="ERN150" s="58"/>
      <c r="ERO150" s="58"/>
      <c r="ERP150" s="58"/>
      <c r="ERQ150" s="58"/>
      <c r="ERR150" s="58"/>
      <c r="ERS150" s="58"/>
      <c r="ERT150" s="58"/>
      <c r="ERU150" s="58"/>
      <c r="ERV150" s="58"/>
      <c r="ERW150" s="58"/>
      <c r="ERX150" s="58"/>
      <c r="ERY150" s="58"/>
      <c r="ERZ150" s="58"/>
      <c r="ESA150" s="58"/>
      <c r="ESB150" s="58"/>
      <c r="ESC150" s="58"/>
      <c r="ESD150" s="58"/>
      <c r="ESE150" s="58"/>
      <c r="ESF150" s="58"/>
      <c r="ESG150" s="58"/>
      <c r="ESH150" s="58"/>
      <c r="ESI150" s="58"/>
      <c r="ESJ150" s="58"/>
      <c r="ESK150" s="58"/>
      <c r="ESL150" s="58"/>
      <c r="ESM150" s="58"/>
      <c r="ESN150" s="58"/>
      <c r="ESO150" s="58"/>
      <c r="ESP150" s="58"/>
      <c r="ESQ150" s="58"/>
      <c r="ESR150" s="58"/>
      <c r="ESS150" s="58"/>
      <c r="EST150" s="58"/>
      <c r="ESU150" s="58"/>
      <c r="ESV150" s="58"/>
      <c r="ESW150" s="58"/>
      <c r="ESX150" s="58"/>
      <c r="ESY150" s="58"/>
      <c r="ESZ150" s="58"/>
      <c r="ETA150" s="58"/>
      <c r="ETB150" s="58"/>
      <c r="ETC150" s="58"/>
      <c r="ETD150" s="58"/>
      <c r="ETE150" s="58"/>
      <c r="ETF150" s="58"/>
      <c r="ETG150" s="58"/>
      <c r="ETH150" s="58"/>
      <c r="ETI150" s="58"/>
      <c r="ETJ150" s="58"/>
      <c r="ETK150" s="58"/>
      <c r="ETL150" s="58"/>
      <c r="ETM150" s="58"/>
      <c r="ETN150" s="58"/>
      <c r="ETO150" s="58"/>
      <c r="ETP150" s="58"/>
      <c r="ETQ150" s="58"/>
      <c r="ETR150" s="58"/>
      <c r="ETS150" s="58"/>
      <c r="ETT150" s="58"/>
      <c r="ETU150" s="58"/>
      <c r="ETV150" s="58"/>
      <c r="ETW150" s="58"/>
      <c r="ETX150" s="58"/>
      <c r="ETY150" s="58"/>
      <c r="ETZ150" s="58"/>
      <c r="EUA150" s="58"/>
      <c r="EUB150" s="58"/>
      <c r="EUC150" s="58"/>
      <c r="EUD150" s="58"/>
      <c r="EUE150" s="58"/>
      <c r="EUF150" s="58"/>
      <c r="EUG150" s="58"/>
      <c r="EUH150" s="58"/>
      <c r="EUI150" s="58"/>
      <c r="EUJ150" s="58"/>
      <c r="EUK150" s="58"/>
      <c r="EUL150" s="58"/>
      <c r="EUM150" s="58"/>
      <c r="EUN150" s="58"/>
      <c r="EUO150" s="58"/>
      <c r="EUP150" s="58"/>
      <c r="EUQ150" s="58"/>
      <c r="EUR150" s="58"/>
      <c r="EUS150" s="58"/>
      <c r="EUT150" s="58"/>
      <c r="EUU150" s="58"/>
      <c r="EUV150" s="58"/>
      <c r="EUW150" s="58"/>
      <c r="EUX150" s="58"/>
      <c r="EUY150" s="58"/>
      <c r="EUZ150" s="58"/>
      <c r="EVA150" s="58"/>
      <c r="EVB150" s="58"/>
      <c r="EVC150" s="58"/>
      <c r="EVD150" s="58"/>
      <c r="EVE150" s="58"/>
      <c r="EVF150" s="58"/>
      <c r="EVG150" s="58"/>
      <c r="EVH150" s="58"/>
      <c r="EVI150" s="58"/>
      <c r="EVJ150" s="58"/>
      <c r="EVK150" s="58"/>
      <c r="EVL150" s="58"/>
      <c r="EVM150" s="58"/>
      <c r="EVN150" s="58"/>
      <c r="EVO150" s="58"/>
      <c r="EVP150" s="58"/>
      <c r="EVQ150" s="58"/>
      <c r="EVR150" s="58"/>
      <c r="EVS150" s="58"/>
      <c r="EVT150" s="58"/>
      <c r="EVU150" s="58"/>
      <c r="EVV150" s="58"/>
      <c r="EVW150" s="58"/>
      <c r="EVX150" s="58"/>
      <c r="EVY150" s="58"/>
      <c r="EVZ150" s="58"/>
      <c r="EWA150" s="58"/>
      <c r="EWB150" s="58"/>
      <c r="EWC150" s="58"/>
      <c r="EWD150" s="58"/>
      <c r="EWE150" s="58"/>
      <c r="EWF150" s="58"/>
      <c r="EWG150" s="58"/>
      <c r="EWH150" s="58"/>
      <c r="EWI150" s="58"/>
      <c r="EWJ150" s="58"/>
      <c r="EWK150" s="58"/>
      <c r="EWL150" s="58"/>
      <c r="EWM150" s="58"/>
      <c r="EWN150" s="58"/>
      <c r="EWO150" s="58"/>
      <c r="EWP150" s="58"/>
      <c r="EWQ150" s="58"/>
      <c r="EWR150" s="58"/>
      <c r="EWS150" s="58"/>
      <c r="EWT150" s="58"/>
      <c r="EWU150" s="58"/>
      <c r="EWV150" s="58"/>
      <c r="EWW150" s="58"/>
      <c r="EWX150" s="58"/>
      <c r="EWY150" s="58"/>
      <c r="EWZ150" s="58"/>
      <c r="EXA150" s="58"/>
      <c r="EXB150" s="58"/>
      <c r="EXC150" s="58"/>
      <c r="EXD150" s="58"/>
      <c r="EXE150" s="58"/>
      <c r="EXF150" s="58"/>
      <c r="EXG150" s="58"/>
      <c r="EXH150" s="58"/>
      <c r="EXI150" s="58"/>
      <c r="EXJ150" s="58"/>
      <c r="EXK150" s="58"/>
      <c r="EXL150" s="58"/>
      <c r="EXM150" s="58"/>
      <c r="EXN150" s="58"/>
      <c r="EXO150" s="58"/>
      <c r="EXP150" s="58"/>
      <c r="EXQ150" s="58"/>
      <c r="EXR150" s="58"/>
      <c r="EXS150" s="58"/>
      <c r="EXT150" s="58"/>
      <c r="EXU150" s="58"/>
      <c r="EXV150" s="58"/>
      <c r="EXW150" s="58"/>
      <c r="EXX150" s="58"/>
      <c r="EXY150" s="58"/>
      <c r="EXZ150" s="58"/>
      <c r="EYA150" s="58"/>
      <c r="EYB150" s="58"/>
      <c r="EYC150" s="58"/>
      <c r="EYD150" s="58"/>
      <c r="EYE150" s="58"/>
      <c r="EYF150" s="58"/>
      <c r="EYG150" s="58"/>
      <c r="EYH150" s="58"/>
      <c r="EYI150" s="58"/>
      <c r="EYJ150" s="58"/>
      <c r="EYK150" s="58"/>
      <c r="EYL150" s="58"/>
      <c r="EYM150" s="58"/>
      <c r="EYN150" s="58"/>
      <c r="EYO150" s="58"/>
      <c r="EYP150" s="58"/>
      <c r="EYQ150" s="58"/>
      <c r="EYR150" s="58"/>
      <c r="EYS150" s="58"/>
      <c r="EYT150" s="58"/>
      <c r="EYU150" s="58"/>
      <c r="EYV150" s="58"/>
      <c r="EYW150" s="58"/>
      <c r="EYX150" s="58"/>
      <c r="EYY150" s="58"/>
      <c r="EYZ150" s="58"/>
      <c r="EZA150" s="58"/>
      <c r="EZB150" s="58"/>
      <c r="EZC150" s="58"/>
      <c r="EZD150" s="58"/>
      <c r="EZE150" s="58"/>
      <c r="EZF150" s="58"/>
      <c r="EZG150" s="58"/>
      <c r="EZH150" s="58"/>
      <c r="EZI150" s="58"/>
      <c r="EZJ150" s="58"/>
      <c r="EZK150" s="58"/>
      <c r="EZL150" s="58"/>
      <c r="EZM150" s="58"/>
      <c r="EZN150" s="58"/>
      <c r="EZO150" s="58"/>
      <c r="EZP150" s="58"/>
      <c r="EZQ150" s="58"/>
      <c r="EZR150" s="58"/>
      <c r="EZS150" s="58"/>
      <c r="EZT150" s="58"/>
      <c r="EZU150" s="58"/>
      <c r="EZV150" s="58"/>
      <c r="EZW150" s="58"/>
      <c r="EZX150" s="58"/>
      <c r="EZY150" s="58"/>
      <c r="EZZ150" s="58"/>
      <c r="FAA150" s="58"/>
      <c r="FAB150" s="58"/>
      <c r="FAC150" s="58"/>
      <c r="FAD150" s="58"/>
      <c r="FAE150" s="58"/>
      <c r="FAF150" s="58"/>
      <c r="FAG150" s="58"/>
      <c r="FAH150" s="58"/>
      <c r="FAI150" s="58"/>
      <c r="FAJ150" s="58"/>
      <c r="FAK150" s="58"/>
      <c r="FAL150" s="58"/>
      <c r="FAM150" s="58"/>
      <c r="FAN150" s="58"/>
      <c r="FAO150" s="58"/>
      <c r="FAP150" s="58"/>
      <c r="FAQ150" s="58"/>
      <c r="FAR150" s="58"/>
      <c r="FAS150" s="58"/>
      <c r="FAT150" s="58"/>
      <c r="FAU150" s="58"/>
      <c r="FAV150" s="58"/>
      <c r="FAW150" s="58"/>
      <c r="FAX150" s="58"/>
      <c r="FAY150" s="58"/>
      <c r="FAZ150" s="58"/>
      <c r="FBA150" s="58"/>
      <c r="FBB150" s="58"/>
      <c r="FBC150" s="58"/>
      <c r="FBD150" s="58"/>
      <c r="FBE150" s="58"/>
      <c r="FBF150" s="58"/>
      <c r="FBG150" s="58"/>
      <c r="FBH150" s="58"/>
      <c r="FBI150" s="58"/>
      <c r="FBJ150" s="58"/>
      <c r="FBK150" s="58"/>
      <c r="FBL150" s="58"/>
      <c r="FBM150" s="58"/>
      <c r="FBN150" s="58"/>
      <c r="FBO150" s="58"/>
      <c r="FBP150" s="58"/>
      <c r="FBQ150" s="58"/>
      <c r="FBR150" s="58"/>
      <c r="FBS150" s="58"/>
      <c r="FBT150" s="58"/>
      <c r="FBU150" s="58"/>
      <c r="FBV150" s="58"/>
      <c r="FBW150" s="58"/>
      <c r="FBX150" s="58"/>
      <c r="FBY150" s="58"/>
      <c r="FBZ150" s="58"/>
      <c r="FCA150" s="58"/>
      <c r="FCB150" s="58"/>
      <c r="FCC150" s="58"/>
      <c r="FCD150" s="58"/>
      <c r="FCE150" s="58"/>
      <c r="FCF150" s="58"/>
      <c r="FCG150" s="58"/>
      <c r="FCH150" s="58"/>
      <c r="FCI150" s="58"/>
      <c r="FCJ150" s="58"/>
      <c r="FCK150" s="58"/>
      <c r="FCL150" s="58"/>
      <c r="FCM150" s="58"/>
      <c r="FCN150" s="58"/>
      <c r="FCO150" s="58"/>
      <c r="FCP150" s="58"/>
      <c r="FCQ150" s="58"/>
      <c r="FCR150" s="58"/>
      <c r="FCS150" s="58"/>
      <c r="FCT150" s="58"/>
      <c r="FCU150" s="58"/>
      <c r="FCV150" s="58"/>
      <c r="FCW150" s="58"/>
      <c r="FCX150" s="58"/>
      <c r="FCY150" s="58"/>
      <c r="FCZ150" s="58"/>
      <c r="FDA150" s="58"/>
      <c r="FDB150" s="58"/>
      <c r="FDC150" s="58"/>
      <c r="FDD150" s="58"/>
      <c r="FDE150" s="58"/>
      <c r="FDF150" s="58"/>
      <c r="FDG150" s="58"/>
      <c r="FDH150" s="58"/>
      <c r="FDI150" s="58"/>
      <c r="FDJ150" s="58"/>
      <c r="FDK150" s="58"/>
      <c r="FDL150" s="58"/>
      <c r="FDM150" s="58"/>
      <c r="FDN150" s="58"/>
      <c r="FDO150" s="58"/>
      <c r="FDP150" s="58"/>
      <c r="FDQ150" s="58"/>
      <c r="FDR150" s="58"/>
      <c r="FDS150" s="58"/>
      <c r="FDT150" s="58"/>
      <c r="FDU150" s="58"/>
      <c r="FDV150" s="58"/>
      <c r="FDW150" s="58"/>
      <c r="FDX150" s="58"/>
      <c r="FDY150" s="58"/>
      <c r="FDZ150" s="58"/>
      <c r="FEA150" s="58"/>
      <c r="FEB150" s="58"/>
      <c r="FEC150" s="58"/>
      <c r="FED150" s="58"/>
      <c r="FEE150" s="58"/>
      <c r="FEF150" s="58"/>
      <c r="FEG150" s="58"/>
      <c r="FEH150" s="58"/>
      <c r="FEI150" s="58"/>
      <c r="FEJ150" s="58"/>
      <c r="FEK150" s="58"/>
      <c r="FEL150" s="58"/>
      <c r="FEM150" s="58"/>
      <c r="FEN150" s="58"/>
      <c r="FEO150" s="58"/>
      <c r="FEP150" s="58"/>
      <c r="FEQ150" s="58"/>
      <c r="FER150" s="58"/>
      <c r="FES150" s="58"/>
      <c r="FET150" s="58"/>
      <c r="FEU150" s="58"/>
      <c r="FEV150" s="58"/>
      <c r="FEW150" s="58"/>
      <c r="FEX150" s="58"/>
      <c r="FEY150" s="58"/>
      <c r="FEZ150" s="58"/>
      <c r="FFA150" s="58"/>
      <c r="FFB150" s="58"/>
      <c r="FFC150" s="58"/>
      <c r="FFD150" s="58"/>
      <c r="FFE150" s="58"/>
      <c r="FFF150" s="58"/>
      <c r="FFG150" s="58"/>
      <c r="FFH150" s="58"/>
      <c r="FFI150" s="58"/>
      <c r="FFJ150" s="58"/>
      <c r="FFK150" s="58"/>
      <c r="FFL150" s="58"/>
      <c r="FFM150" s="58"/>
      <c r="FFN150" s="58"/>
      <c r="FFO150" s="58"/>
      <c r="FFP150" s="58"/>
      <c r="FFQ150" s="58"/>
      <c r="FFR150" s="58"/>
      <c r="FFS150" s="58"/>
      <c r="FFT150" s="58"/>
      <c r="FFU150" s="58"/>
      <c r="FFV150" s="58"/>
      <c r="FFW150" s="58"/>
      <c r="FFX150" s="58"/>
      <c r="FFY150" s="58"/>
      <c r="FFZ150" s="58"/>
      <c r="FGA150" s="58"/>
      <c r="FGB150" s="58"/>
      <c r="FGC150" s="58"/>
      <c r="FGD150" s="58"/>
      <c r="FGE150" s="58"/>
      <c r="FGF150" s="58"/>
      <c r="FGG150" s="58"/>
      <c r="FGH150" s="58"/>
      <c r="FGI150" s="58"/>
      <c r="FGJ150" s="58"/>
      <c r="FGK150" s="58"/>
      <c r="FGL150" s="58"/>
      <c r="FGM150" s="58"/>
      <c r="FGN150" s="58"/>
      <c r="FGO150" s="58"/>
      <c r="FGP150" s="58"/>
      <c r="FGQ150" s="58"/>
      <c r="FGR150" s="58"/>
      <c r="FGS150" s="58"/>
      <c r="FGT150" s="58"/>
      <c r="FGU150" s="58"/>
      <c r="FGV150" s="58"/>
      <c r="FGW150" s="58"/>
      <c r="FGX150" s="58"/>
      <c r="FGY150" s="58"/>
      <c r="FGZ150" s="58"/>
      <c r="FHA150" s="58"/>
      <c r="FHB150" s="58"/>
      <c r="FHC150" s="58"/>
      <c r="FHD150" s="58"/>
      <c r="FHE150" s="58"/>
      <c r="FHF150" s="58"/>
      <c r="FHG150" s="58"/>
      <c r="FHH150" s="58"/>
      <c r="FHI150" s="58"/>
      <c r="FHJ150" s="58"/>
      <c r="FHK150" s="58"/>
      <c r="FHL150" s="58"/>
      <c r="FHM150" s="58"/>
      <c r="FHN150" s="58"/>
      <c r="FHO150" s="58"/>
      <c r="FHP150" s="58"/>
      <c r="FHQ150" s="58"/>
      <c r="FHR150" s="58"/>
      <c r="FHS150" s="58"/>
      <c r="FHT150" s="58"/>
      <c r="FHU150" s="58"/>
      <c r="FHV150" s="58"/>
      <c r="FHW150" s="58"/>
      <c r="FHX150" s="58"/>
      <c r="FHY150" s="58"/>
      <c r="FHZ150" s="58"/>
      <c r="FIA150" s="58"/>
      <c r="FIB150" s="58"/>
      <c r="FIC150" s="58"/>
      <c r="FID150" s="58"/>
      <c r="FIE150" s="58"/>
      <c r="FIF150" s="58"/>
      <c r="FIG150" s="58"/>
      <c r="FIH150" s="58"/>
      <c r="FII150" s="58"/>
      <c r="FIJ150" s="58"/>
      <c r="FIK150" s="58"/>
      <c r="FIL150" s="58"/>
      <c r="FIM150" s="58"/>
      <c r="FIN150" s="58"/>
      <c r="FIO150" s="58"/>
      <c r="FIP150" s="58"/>
      <c r="FIQ150" s="58"/>
      <c r="FIR150" s="58"/>
      <c r="FIS150" s="58"/>
      <c r="FIT150" s="58"/>
      <c r="FIU150" s="58"/>
      <c r="FIV150" s="58"/>
      <c r="FIW150" s="58"/>
      <c r="FIX150" s="58"/>
      <c r="FIY150" s="58"/>
      <c r="FIZ150" s="58"/>
      <c r="FJA150" s="58"/>
      <c r="FJB150" s="58"/>
      <c r="FJC150" s="58"/>
      <c r="FJD150" s="58"/>
      <c r="FJE150" s="58"/>
      <c r="FJF150" s="58"/>
      <c r="FJG150" s="58"/>
      <c r="FJH150" s="58"/>
      <c r="FJI150" s="58"/>
      <c r="FJJ150" s="58"/>
      <c r="FJK150" s="58"/>
      <c r="FJL150" s="58"/>
      <c r="FJM150" s="58"/>
      <c r="FJN150" s="58"/>
      <c r="FJO150" s="58"/>
      <c r="FJP150" s="58"/>
      <c r="FJQ150" s="58"/>
      <c r="FJR150" s="58"/>
      <c r="FJS150" s="58"/>
      <c r="FJT150" s="58"/>
      <c r="FJU150" s="58"/>
      <c r="FJV150" s="58"/>
      <c r="FJW150" s="58"/>
      <c r="FJX150" s="58"/>
      <c r="FJY150" s="58"/>
      <c r="FJZ150" s="58"/>
      <c r="FKA150" s="58"/>
      <c r="FKB150" s="58"/>
      <c r="FKC150" s="58"/>
      <c r="FKD150" s="58"/>
      <c r="FKE150" s="58"/>
      <c r="FKF150" s="58"/>
      <c r="FKG150" s="58"/>
      <c r="FKH150" s="58"/>
      <c r="FKI150" s="58"/>
      <c r="FKJ150" s="58"/>
      <c r="FKK150" s="58"/>
      <c r="FKL150" s="58"/>
      <c r="FKM150" s="58"/>
      <c r="FKN150" s="58"/>
      <c r="FKO150" s="58"/>
      <c r="FKP150" s="58"/>
      <c r="FKQ150" s="58"/>
      <c r="FKR150" s="58"/>
      <c r="FKS150" s="58"/>
      <c r="FKT150" s="58"/>
      <c r="FKU150" s="58"/>
      <c r="FKV150" s="58"/>
      <c r="FKW150" s="58"/>
      <c r="FKX150" s="58"/>
      <c r="FKY150" s="58"/>
      <c r="FKZ150" s="58"/>
      <c r="FLA150" s="58"/>
      <c r="FLB150" s="58"/>
      <c r="FLC150" s="58"/>
      <c r="FLD150" s="58"/>
      <c r="FLE150" s="58"/>
      <c r="FLF150" s="58"/>
      <c r="FLG150" s="58"/>
      <c r="FLH150" s="58"/>
      <c r="FLI150" s="58"/>
      <c r="FLJ150" s="58"/>
      <c r="FLK150" s="58"/>
      <c r="FLL150" s="58"/>
      <c r="FLM150" s="58"/>
      <c r="FLN150" s="58"/>
      <c r="FLO150" s="58"/>
      <c r="FLP150" s="58"/>
      <c r="FLQ150" s="58"/>
      <c r="FLR150" s="58"/>
      <c r="FLS150" s="58"/>
      <c r="FLT150" s="58"/>
      <c r="FLU150" s="58"/>
      <c r="FLV150" s="58"/>
      <c r="FLW150" s="58"/>
      <c r="FLX150" s="58"/>
      <c r="FLY150" s="58"/>
      <c r="FLZ150" s="58"/>
      <c r="FMA150" s="58"/>
      <c r="FMB150" s="58"/>
      <c r="FMC150" s="58"/>
      <c r="FMD150" s="58"/>
      <c r="FME150" s="58"/>
      <c r="FMF150" s="58"/>
      <c r="FMG150" s="58"/>
      <c r="FMH150" s="58"/>
      <c r="FMI150" s="58"/>
      <c r="FMJ150" s="58"/>
      <c r="FMK150" s="58"/>
      <c r="FML150" s="58"/>
      <c r="FMM150" s="58"/>
      <c r="FMN150" s="58"/>
      <c r="FMO150" s="58"/>
      <c r="FMP150" s="58"/>
      <c r="FMQ150" s="58"/>
      <c r="FMR150" s="58"/>
      <c r="FMS150" s="58"/>
      <c r="FMT150" s="58"/>
      <c r="FMU150" s="58"/>
      <c r="FMV150" s="58"/>
      <c r="FMW150" s="58"/>
      <c r="FMX150" s="58"/>
      <c r="FMY150" s="58"/>
      <c r="FMZ150" s="58"/>
      <c r="FNA150" s="58"/>
      <c r="FNB150" s="58"/>
      <c r="FNC150" s="58"/>
      <c r="FND150" s="58"/>
      <c r="FNE150" s="58"/>
      <c r="FNF150" s="58"/>
      <c r="FNG150" s="58"/>
      <c r="FNH150" s="58"/>
      <c r="FNI150" s="58"/>
      <c r="FNJ150" s="58"/>
      <c r="FNK150" s="58"/>
      <c r="FNL150" s="58"/>
      <c r="FNM150" s="58"/>
      <c r="FNN150" s="58"/>
      <c r="FNO150" s="58"/>
      <c r="FNP150" s="58"/>
      <c r="FNQ150" s="58"/>
      <c r="FNR150" s="58"/>
      <c r="FNS150" s="58"/>
      <c r="FNT150" s="58"/>
      <c r="FNU150" s="58"/>
      <c r="FNV150" s="58"/>
      <c r="FNW150" s="58"/>
      <c r="FNX150" s="58"/>
      <c r="FNY150" s="58"/>
      <c r="FNZ150" s="58"/>
      <c r="FOA150" s="58"/>
      <c r="FOB150" s="58"/>
      <c r="FOC150" s="58"/>
      <c r="FOD150" s="58"/>
      <c r="FOE150" s="58"/>
      <c r="FOF150" s="58"/>
      <c r="FOG150" s="58"/>
      <c r="FOH150" s="58"/>
      <c r="FOI150" s="58"/>
      <c r="FOJ150" s="58"/>
      <c r="FOK150" s="58"/>
      <c r="FOL150" s="58"/>
      <c r="FOM150" s="58"/>
      <c r="FON150" s="58"/>
      <c r="FOO150" s="58"/>
      <c r="FOP150" s="58"/>
      <c r="FOQ150" s="58"/>
      <c r="FOR150" s="58"/>
      <c r="FOS150" s="58"/>
      <c r="FOT150" s="58"/>
      <c r="FOU150" s="58"/>
      <c r="FOV150" s="58"/>
      <c r="FOW150" s="58"/>
      <c r="FOX150" s="58"/>
      <c r="FOY150" s="58"/>
      <c r="FOZ150" s="58"/>
      <c r="FPA150" s="58"/>
      <c r="FPB150" s="58"/>
      <c r="FPC150" s="58"/>
      <c r="FPD150" s="58"/>
      <c r="FPE150" s="58"/>
      <c r="FPF150" s="58"/>
      <c r="FPG150" s="58"/>
      <c r="FPH150" s="58"/>
      <c r="FPI150" s="58"/>
      <c r="FPJ150" s="58"/>
      <c r="FPK150" s="58"/>
      <c r="FPL150" s="58"/>
      <c r="FPM150" s="58"/>
      <c r="FPN150" s="58"/>
      <c r="FPO150" s="58"/>
      <c r="FPP150" s="58"/>
      <c r="FPQ150" s="58"/>
      <c r="FPR150" s="58"/>
      <c r="FPS150" s="58"/>
      <c r="FPT150" s="58"/>
      <c r="FPU150" s="58"/>
      <c r="FPV150" s="58"/>
      <c r="FPW150" s="58"/>
      <c r="FPX150" s="58"/>
      <c r="FPY150" s="58"/>
      <c r="FPZ150" s="58"/>
      <c r="FQA150" s="58"/>
      <c r="FQB150" s="58"/>
      <c r="FQC150" s="58"/>
      <c r="FQD150" s="58"/>
      <c r="FQE150" s="58"/>
      <c r="FQF150" s="58"/>
      <c r="FQG150" s="58"/>
      <c r="FQH150" s="58"/>
      <c r="FQI150" s="58"/>
      <c r="FQJ150" s="58"/>
      <c r="FQK150" s="58"/>
      <c r="FQL150" s="58"/>
      <c r="FQM150" s="58"/>
      <c r="FQN150" s="58"/>
      <c r="FQO150" s="58"/>
      <c r="FQP150" s="58"/>
      <c r="FQQ150" s="58"/>
      <c r="FQR150" s="58"/>
      <c r="FQS150" s="58"/>
      <c r="FQT150" s="58"/>
      <c r="FQU150" s="58"/>
      <c r="FQV150" s="58"/>
      <c r="FQW150" s="58"/>
      <c r="FQX150" s="58"/>
      <c r="FQY150" s="58"/>
      <c r="FQZ150" s="58"/>
      <c r="FRA150" s="58"/>
      <c r="FRB150" s="58"/>
      <c r="FRC150" s="58"/>
      <c r="FRD150" s="58"/>
      <c r="FRE150" s="58"/>
      <c r="FRF150" s="58"/>
      <c r="FRG150" s="58"/>
      <c r="FRH150" s="58"/>
      <c r="FRI150" s="58"/>
      <c r="FRJ150" s="58"/>
      <c r="FRK150" s="58"/>
      <c r="FRL150" s="58"/>
      <c r="FRM150" s="58"/>
      <c r="FRN150" s="58"/>
      <c r="FRO150" s="58"/>
      <c r="FRP150" s="58"/>
      <c r="FRQ150" s="58"/>
      <c r="FRR150" s="58"/>
      <c r="FRS150" s="58"/>
      <c r="FRT150" s="58"/>
      <c r="FRU150" s="58"/>
      <c r="FRV150" s="58"/>
      <c r="FRW150" s="58"/>
      <c r="FRX150" s="58"/>
      <c r="FRY150" s="58"/>
      <c r="FRZ150" s="58"/>
      <c r="FSA150" s="58"/>
      <c r="FSB150" s="58"/>
      <c r="FSC150" s="58"/>
      <c r="FSD150" s="58"/>
      <c r="FSE150" s="58"/>
      <c r="FSF150" s="58"/>
      <c r="FSG150" s="58"/>
      <c r="FSH150" s="58"/>
      <c r="FSI150" s="58"/>
      <c r="FSJ150" s="58"/>
      <c r="FSK150" s="58"/>
      <c r="FSL150" s="58"/>
      <c r="FSM150" s="58"/>
      <c r="FSN150" s="58"/>
      <c r="FSO150" s="58"/>
      <c r="FSP150" s="58"/>
      <c r="FSQ150" s="58"/>
      <c r="FSR150" s="58"/>
      <c r="FSS150" s="58"/>
      <c r="FST150" s="58"/>
      <c r="FSU150" s="58"/>
      <c r="FSV150" s="58"/>
      <c r="FSW150" s="58"/>
      <c r="FSX150" s="58"/>
      <c r="FSY150" s="58"/>
      <c r="FSZ150" s="58"/>
      <c r="FTA150" s="58"/>
      <c r="FTB150" s="58"/>
      <c r="FTC150" s="58"/>
      <c r="FTD150" s="58"/>
      <c r="FTE150" s="58"/>
      <c r="FTF150" s="58"/>
      <c r="FTG150" s="58"/>
      <c r="FTH150" s="58"/>
      <c r="FTI150" s="58"/>
      <c r="FTJ150" s="58"/>
      <c r="FTK150" s="58"/>
      <c r="FTL150" s="58"/>
      <c r="FTM150" s="58"/>
      <c r="FTN150" s="58"/>
      <c r="FTO150" s="58"/>
      <c r="FTP150" s="58"/>
      <c r="FTQ150" s="58"/>
      <c r="FTR150" s="58"/>
      <c r="FTS150" s="58"/>
      <c r="FTT150" s="58"/>
      <c r="FTU150" s="58"/>
      <c r="FTV150" s="58"/>
      <c r="FTW150" s="58"/>
      <c r="FTX150" s="58"/>
      <c r="FTY150" s="58"/>
      <c r="FTZ150" s="58"/>
      <c r="FUA150" s="58"/>
      <c r="FUB150" s="58"/>
      <c r="FUC150" s="58"/>
      <c r="FUD150" s="58"/>
      <c r="FUE150" s="58"/>
      <c r="FUF150" s="58"/>
      <c r="FUG150" s="58"/>
      <c r="FUH150" s="58"/>
      <c r="FUI150" s="58"/>
      <c r="FUJ150" s="58"/>
      <c r="FUK150" s="58"/>
      <c r="FUL150" s="58"/>
      <c r="FUM150" s="58"/>
      <c r="FUN150" s="58"/>
      <c r="FUO150" s="58"/>
      <c r="FUP150" s="58"/>
      <c r="FUQ150" s="58"/>
      <c r="FUR150" s="58"/>
      <c r="FUS150" s="58"/>
      <c r="FUT150" s="58"/>
      <c r="FUU150" s="58"/>
      <c r="FUV150" s="58"/>
      <c r="FUW150" s="58"/>
      <c r="FUX150" s="58"/>
      <c r="FUY150" s="58"/>
      <c r="FUZ150" s="58"/>
      <c r="FVA150" s="58"/>
      <c r="FVB150" s="58"/>
      <c r="FVC150" s="58"/>
      <c r="FVD150" s="58"/>
      <c r="FVE150" s="58"/>
      <c r="FVF150" s="58"/>
      <c r="FVG150" s="58"/>
      <c r="FVH150" s="58"/>
      <c r="FVI150" s="58"/>
      <c r="FVJ150" s="58"/>
      <c r="FVK150" s="58"/>
      <c r="FVL150" s="58"/>
      <c r="FVM150" s="58"/>
      <c r="FVN150" s="58"/>
      <c r="FVO150" s="58"/>
      <c r="FVP150" s="58"/>
      <c r="FVQ150" s="58"/>
      <c r="FVR150" s="58"/>
      <c r="FVS150" s="58"/>
      <c r="FVT150" s="58"/>
      <c r="FVU150" s="58"/>
      <c r="FVV150" s="58"/>
      <c r="FVW150" s="58"/>
      <c r="FVX150" s="58"/>
      <c r="FVY150" s="58"/>
      <c r="FVZ150" s="58"/>
      <c r="FWA150" s="58"/>
      <c r="FWB150" s="58"/>
      <c r="FWC150" s="58"/>
      <c r="FWD150" s="58"/>
      <c r="FWE150" s="58"/>
      <c r="FWF150" s="58"/>
      <c r="FWG150" s="58"/>
      <c r="FWH150" s="58"/>
      <c r="FWI150" s="58"/>
      <c r="FWJ150" s="58"/>
      <c r="FWK150" s="58"/>
      <c r="FWL150" s="58"/>
      <c r="FWM150" s="58"/>
      <c r="FWN150" s="58"/>
      <c r="FWO150" s="58"/>
      <c r="FWP150" s="58"/>
      <c r="FWQ150" s="58"/>
      <c r="FWR150" s="58"/>
      <c r="FWS150" s="58"/>
      <c r="FWT150" s="58"/>
      <c r="FWU150" s="58"/>
      <c r="FWV150" s="58"/>
      <c r="FWW150" s="58"/>
      <c r="FWX150" s="58"/>
      <c r="FWY150" s="58"/>
      <c r="FWZ150" s="58"/>
      <c r="FXA150" s="58"/>
      <c r="FXB150" s="58"/>
      <c r="FXC150" s="58"/>
      <c r="FXD150" s="58"/>
      <c r="FXE150" s="58"/>
      <c r="FXF150" s="58"/>
      <c r="FXG150" s="58"/>
      <c r="FXH150" s="58"/>
      <c r="FXI150" s="58"/>
      <c r="FXJ150" s="58"/>
      <c r="FXK150" s="58"/>
      <c r="FXL150" s="58"/>
      <c r="FXM150" s="58"/>
      <c r="FXN150" s="58"/>
      <c r="FXO150" s="58"/>
      <c r="FXP150" s="58"/>
      <c r="FXQ150" s="58"/>
      <c r="FXR150" s="58"/>
      <c r="FXS150" s="58"/>
      <c r="FXT150" s="58"/>
      <c r="FXU150" s="58"/>
      <c r="FXV150" s="58"/>
      <c r="FXW150" s="58"/>
      <c r="FXX150" s="58"/>
      <c r="FXY150" s="58"/>
      <c r="FXZ150" s="58"/>
      <c r="FYA150" s="58"/>
      <c r="FYB150" s="58"/>
      <c r="FYC150" s="58"/>
      <c r="FYD150" s="58"/>
      <c r="FYE150" s="58"/>
      <c r="FYF150" s="58"/>
      <c r="FYG150" s="58"/>
      <c r="FYH150" s="58"/>
      <c r="FYI150" s="58"/>
      <c r="FYJ150" s="58"/>
      <c r="FYK150" s="58"/>
      <c r="FYL150" s="58"/>
      <c r="FYM150" s="58"/>
      <c r="FYN150" s="58"/>
      <c r="FYO150" s="58"/>
      <c r="FYP150" s="58"/>
      <c r="FYQ150" s="58"/>
      <c r="FYR150" s="58"/>
      <c r="FYS150" s="58"/>
      <c r="FYT150" s="58"/>
      <c r="FYU150" s="58"/>
      <c r="FYV150" s="58"/>
      <c r="FYW150" s="58"/>
      <c r="FYX150" s="58"/>
      <c r="FYY150" s="58"/>
      <c r="FYZ150" s="58"/>
      <c r="FZA150" s="58"/>
      <c r="FZB150" s="58"/>
      <c r="FZC150" s="58"/>
      <c r="FZD150" s="58"/>
      <c r="FZE150" s="58"/>
      <c r="FZF150" s="58"/>
      <c r="FZG150" s="58"/>
      <c r="FZH150" s="58"/>
      <c r="FZI150" s="58"/>
      <c r="FZJ150" s="58"/>
      <c r="FZK150" s="58"/>
      <c r="FZL150" s="58"/>
      <c r="FZM150" s="58"/>
      <c r="FZN150" s="58"/>
      <c r="FZO150" s="58"/>
      <c r="FZP150" s="58"/>
      <c r="FZQ150" s="58"/>
      <c r="FZR150" s="58"/>
      <c r="FZS150" s="58"/>
      <c r="FZT150" s="58"/>
      <c r="FZU150" s="58"/>
      <c r="FZV150" s="58"/>
      <c r="FZW150" s="58"/>
      <c r="FZX150" s="58"/>
      <c r="FZY150" s="58"/>
      <c r="FZZ150" s="58"/>
      <c r="GAA150" s="58"/>
      <c r="GAB150" s="58"/>
      <c r="GAC150" s="58"/>
      <c r="GAD150" s="58"/>
      <c r="GAE150" s="58"/>
      <c r="GAF150" s="58"/>
      <c r="GAG150" s="58"/>
      <c r="GAH150" s="58"/>
      <c r="GAI150" s="58"/>
      <c r="GAJ150" s="58"/>
      <c r="GAK150" s="58"/>
      <c r="GAL150" s="58"/>
      <c r="GAM150" s="58"/>
      <c r="GAN150" s="58"/>
      <c r="GAO150" s="58"/>
      <c r="GAP150" s="58"/>
      <c r="GAQ150" s="58"/>
      <c r="GAR150" s="58"/>
      <c r="GAS150" s="58"/>
      <c r="GAT150" s="58"/>
      <c r="GAU150" s="58"/>
      <c r="GAV150" s="58"/>
      <c r="GAW150" s="58"/>
      <c r="GAX150" s="58"/>
      <c r="GAY150" s="58"/>
      <c r="GAZ150" s="58"/>
      <c r="GBA150" s="58"/>
      <c r="GBB150" s="58"/>
      <c r="GBC150" s="58"/>
      <c r="GBD150" s="58"/>
      <c r="GBE150" s="58"/>
      <c r="GBF150" s="58"/>
      <c r="GBG150" s="58"/>
      <c r="GBH150" s="58"/>
      <c r="GBI150" s="58"/>
      <c r="GBJ150" s="58"/>
      <c r="GBK150" s="58"/>
      <c r="GBL150" s="58"/>
      <c r="GBM150" s="58"/>
      <c r="GBN150" s="58"/>
      <c r="GBO150" s="58"/>
      <c r="GBP150" s="58"/>
      <c r="GBQ150" s="58"/>
      <c r="GBR150" s="58"/>
      <c r="GBS150" s="58"/>
      <c r="GBT150" s="58"/>
      <c r="GBU150" s="58"/>
      <c r="GBV150" s="58"/>
      <c r="GBW150" s="58"/>
      <c r="GBX150" s="58"/>
      <c r="GBY150" s="58"/>
      <c r="GBZ150" s="58"/>
      <c r="GCA150" s="58"/>
      <c r="GCB150" s="58"/>
      <c r="GCC150" s="58"/>
      <c r="GCD150" s="58"/>
      <c r="GCE150" s="58"/>
      <c r="GCF150" s="58"/>
      <c r="GCG150" s="58"/>
      <c r="GCH150" s="58"/>
      <c r="GCI150" s="58"/>
      <c r="GCJ150" s="58"/>
      <c r="GCK150" s="58"/>
      <c r="GCL150" s="58"/>
      <c r="GCM150" s="58"/>
      <c r="GCN150" s="58"/>
      <c r="GCO150" s="58"/>
      <c r="GCP150" s="58"/>
      <c r="GCQ150" s="58"/>
      <c r="GCR150" s="58"/>
      <c r="GCS150" s="58"/>
      <c r="GCT150" s="58"/>
      <c r="GCU150" s="58"/>
      <c r="GCV150" s="58"/>
      <c r="GCW150" s="58"/>
      <c r="GCX150" s="58"/>
      <c r="GCY150" s="58"/>
      <c r="GCZ150" s="58"/>
      <c r="GDA150" s="58"/>
      <c r="GDB150" s="58"/>
      <c r="GDC150" s="58"/>
      <c r="GDD150" s="58"/>
      <c r="GDE150" s="58"/>
      <c r="GDF150" s="58"/>
      <c r="GDG150" s="58"/>
      <c r="GDH150" s="58"/>
      <c r="GDI150" s="58"/>
      <c r="GDJ150" s="58"/>
      <c r="GDK150" s="58"/>
      <c r="GDL150" s="58"/>
      <c r="GDM150" s="58"/>
      <c r="GDN150" s="58"/>
      <c r="GDO150" s="58"/>
      <c r="GDP150" s="58"/>
      <c r="GDQ150" s="58"/>
      <c r="GDR150" s="58"/>
      <c r="GDS150" s="58"/>
      <c r="GDT150" s="58"/>
      <c r="GDU150" s="58"/>
      <c r="GDV150" s="58"/>
      <c r="GDW150" s="58"/>
      <c r="GDX150" s="58"/>
      <c r="GDY150" s="58"/>
      <c r="GDZ150" s="58"/>
      <c r="GEA150" s="58"/>
      <c r="GEB150" s="58"/>
      <c r="GEC150" s="58"/>
      <c r="GED150" s="58"/>
      <c r="GEE150" s="58"/>
      <c r="GEF150" s="58"/>
      <c r="GEG150" s="58"/>
      <c r="GEH150" s="58"/>
      <c r="GEI150" s="58"/>
      <c r="GEJ150" s="58"/>
      <c r="GEK150" s="58"/>
      <c r="GEL150" s="58"/>
      <c r="GEM150" s="58"/>
      <c r="GEN150" s="58"/>
      <c r="GEO150" s="58"/>
      <c r="GEP150" s="58"/>
      <c r="GEQ150" s="58"/>
      <c r="GER150" s="58"/>
      <c r="GES150" s="58"/>
      <c r="GET150" s="58"/>
      <c r="GEU150" s="58"/>
      <c r="GEV150" s="58"/>
      <c r="GEW150" s="58"/>
      <c r="GEX150" s="58"/>
      <c r="GEY150" s="58"/>
      <c r="GEZ150" s="58"/>
      <c r="GFA150" s="58"/>
      <c r="GFB150" s="58"/>
      <c r="GFC150" s="58"/>
      <c r="GFD150" s="58"/>
      <c r="GFE150" s="58"/>
      <c r="GFF150" s="58"/>
      <c r="GFG150" s="58"/>
      <c r="GFH150" s="58"/>
      <c r="GFI150" s="58"/>
      <c r="GFJ150" s="58"/>
      <c r="GFK150" s="58"/>
      <c r="GFL150" s="58"/>
      <c r="GFM150" s="58"/>
      <c r="GFN150" s="58"/>
      <c r="GFO150" s="58"/>
      <c r="GFP150" s="58"/>
      <c r="GFQ150" s="58"/>
      <c r="GFR150" s="58"/>
      <c r="GFS150" s="58"/>
      <c r="GFT150" s="58"/>
      <c r="GFU150" s="58"/>
      <c r="GFV150" s="58"/>
      <c r="GFW150" s="58"/>
      <c r="GFX150" s="58"/>
      <c r="GFY150" s="58"/>
      <c r="GFZ150" s="58"/>
      <c r="GGA150" s="58"/>
      <c r="GGB150" s="58"/>
      <c r="GGC150" s="58"/>
      <c r="GGD150" s="58"/>
      <c r="GGE150" s="58"/>
      <c r="GGF150" s="58"/>
      <c r="GGG150" s="58"/>
      <c r="GGH150" s="58"/>
      <c r="GGI150" s="58"/>
      <c r="GGJ150" s="58"/>
      <c r="GGK150" s="58"/>
      <c r="GGL150" s="58"/>
      <c r="GGM150" s="58"/>
      <c r="GGN150" s="58"/>
      <c r="GGO150" s="58"/>
      <c r="GGP150" s="58"/>
      <c r="GGQ150" s="58"/>
      <c r="GGR150" s="58"/>
      <c r="GGS150" s="58"/>
      <c r="GGT150" s="58"/>
      <c r="GGU150" s="58"/>
      <c r="GGV150" s="58"/>
      <c r="GGW150" s="58"/>
      <c r="GGX150" s="58"/>
      <c r="GGY150" s="58"/>
      <c r="GGZ150" s="58"/>
      <c r="GHA150" s="58"/>
      <c r="GHB150" s="58"/>
      <c r="GHC150" s="58"/>
      <c r="GHD150" s="58"/>
      <c r="GHE150" s="58"/>
      <c r="GHF150" s="58"/>
      <c r="GHG150" s="58"/>
      <c r="GHH150" s="58"/>
      <c r="GHI150" s="58"/>
      <c r="GHJ150" s="58"/>
      <c r="GHK150" s="58"/>
      <c r="GHL150" s="58"/>
      <c r="GHM150" s="58"/>
      <c r="GHN150" s="58"/>
      <c r="GHO150" s="58"/>
      <c r="GHP150" s="58"/>
      <c r="GHQ150" s="58"/>
      <c r="GHR150" s="58"/>
      <c r="GHS150" s="58"/>
      <c r="GHT150" s="58"/>
      <c r="GHU150" s="58"/>
      <c r="GHV150" s="58"/>
      <c r="GHW150" s="58"/>
      <c r="GHX150" s="58"/>
      <c r="GHY150" s="58"/>
      <c r="GHZ150" s="58"/>
      <c r="GIA150" s="58"/>
      <c r="GIB150" s="58"/>
      <c r="GIC150" s="58"/>
      <c r="GID150" s="58"/>
      <c r="GIE150" s="58"/>
      <c r="GIF150" s="58"/>
      <c r="GIG150" s="58"/>
      <c r="GIH150" s="58"/>
      <c r="GII150" s="58"/>
      <c r="GIJ150" s="58"/>
      <c r="GIK150" s="58"/>
      <c r="GIL150" s="58"/>
      <c r="GIM150" s="58"/>
      <c r="GIN150" s="58"/>
      <c r="GIO150" s="58"/>
      <c r="GIP150" s="58"/>
      <c r="GIQ150" s="58"/>
      <c r="GIR150" s="58"/>
      <c r="GIS150" s="58"/>
      <c r="GIT150" s="58"/>
      <c r="GIU150" s="58"/>
      <c r="GIV150" s="58"/>
      <c r="GIW150" s="58"/>
      <c r="GIX150" s="58"/>
      <c r="GIY150" s="58"/>
      <c r="GIZ150" s="58"/>
      <c r="GJA150" s="58"/>
      <c r="GJB150" s="58"/>
      <c r="GJC150" s="58"/>
      <c r="GJD150" s="58"/>
      <c r="GJE150" s="58"/>
      <c r="GJF150" s="58"/>
      <c r="GJG150" s="58"/>
      <c r="GJH150" s="58"/>
      <c r="GJI150" s="58"/>
      <c r="GJJ150" s="58"/>
      <c r="GJK150" s="58"/>
      <c r="GJL150" s="58"/>
      <c r="GJM150" s="58"/>
      <c r="GJN150" s="58"/>
      <c r="GJO150" s="58"/>
      <c r="GJP150" s="58"/>
      <c r="GJQ150" s="58"/>
      <c r="GJR150" s="58"/>
      <c r="GJS150" s="58"/>
      <c r="GJT150" s="58"/>
      <c r="GJU150" s="58"/>
      <c r="GJV150" s="58"/>
      <c r="GJW150" s="58"/>
      <c r="GJX150" s="58"/>
      <c r="GJY150" s="58"/>
      <c r="GJZ150" s="58"/>
      <c r="GKA150" s="58"/>
      <c r="GKB150" s="58"/>
      <c r="GKC150" s="58"/>
      <c r="GKD150" s="58"/>
      <c r="GKE150" s="58"/>
      <c r="GKF150" s="58"/>
      <c r="GKG150" s="58"/>
      <c r="GKH150" s="58"/>
      <c r="GKI150" s="58"/>
      <c r="GKJ150" s="58"/>
      <c r="GKK150" s="58"/>
      <c r="GKL150" s="58"/>
      <c r="GKM150" s="58"/>
      <c r="GKN150" s="58"/>
      <c r="GKO150" s="58"/>
      <c r="GKP150" s="58"/>
      <c r="GKQ150" s="58"/>
      <c r="GKR150" s="58"/>
      <c r="GKS150" s="58"/>
      <c r="GKT150" s="58"/>
      <c r="GKU150" s="58"/>
      <c r="GKV150" s="58"/>
      <c r="GKW150" s="58"/>
      <c r="GKX150" s="58"/>
      <c r="GKY150" s="58"/>
      <c r="GKZ150" s="58"/>
      <c r="GLA150" s="58"/>
      <c r="GLB150" s="58"/>
      <c r="GLC150" s="58"/>
      <c r="GLD150" s="58"/>
      <c r="GLE150" s="58"/>
      <c r="GLF150" s="58"/>
      <c r="GLG150" s="58"/>
      <c r="GLH150" s="58"/>
      <c r="GLI150" s="58"/>
      <c r="GLJ150" s="58"/>
      <c r="GLK150" s="58"/>
      <c r="GLL150" s="58"/>
      <c r="GLM150" s="58"/>
      <c r="GLN150" s="58"/>
      <c r="GLO150" s="58"/>
      <c r="GLP150" s="58"/>
      <c r="GLQ150" s="58"/>
      <c r="GLR150" s="58"/>
      <c r="GLS150" s="58"/>
      <c r="GLT150" s="58"/>
      <c r="GLU150" s="58"/>
      <c r="GLV150" s="58"/>
      <c r="GLW150" s="58"/>
      <c r="GLX150" s="58"/>
      <c r="GLY150" s="58"/>
      <c r="GLZ150" s="58"/>
      <c r="GMA150" s="58"/>
      <c r="GMB150" s="58"/>
      <c r="GMC150" s="58"/>
      <c r="GMD150" s="58"/>
      <c r="GME150" s="58"/>
      <c r="GMF150" s="58"/>
      <c r="GMG150" s="58"/>
      <c r="GMH150" s="58"/>
      <c r="GMI150" s="58"/>
      <c r="GMJ150" s="58"/>
      <c r="GMK150" s="58"/>
      <c r="GML150" s="58"/>
      <c r="GMM150" s="58"/>
      <c r="GMN150" s="58"/>
      <c r="GMO150" s="58"/>
      <c r="GMP150" s="58"/>
      <c r="GMQ150" s="58"/>
      <c r="GMR150" s="58"/>
      <c r="GMS150" s="58"/>
      <c r="GMT150" s="58"/>
      <c r="GMU150" s="58"/>
      <c r="GMV150" s="58"/>
      <c r="GMW150" s="58"/>
      <c r="GMX150" s="58"/>
      <c r="GMY150" s="58"/>
      <c r="GMZ150" s="58"/>
      <c r="GNA150" s="58"/>
      <c r="GNB150" s="58"/>
      <c r="GNC150" s="58"/>
      <c r="GND150" s="58"/>
      <c r="GNE150" s="58"/>
      <c r="GNF150" s="58"/>
      <c r="GNG150" s="58"/>
      <c r="GNH150" s="58"/>
      <c r="GNI150" s="58"/>
      <c r="GNJ150" s="58"/>
      <c r="GNK150" s="58"/>
      <c r="GNL150" s="58"/>
      <c r="GNM150" s="58"/>
      <c r="GNN150" s="58"/>
      <c r="GNO150" s="58"/>
      <c r="GNP150" s="58"/>
      <c r="GNQ150" s="58"/>
      <c r="GNR150" s="58"/>
      <c r="GNS150" s="58"/>
      <c r="GNT150" s="58"/>
      <c r="GNU150" s="58"/>
      <c r="GNV150" s="58"/>
      <c r="GNW150" s="58"/>
      <c r="GNX150" s="58"/>
      <c r="GNY150" s="58"/>
      <c r="GNZ150" s="58"/>
      <c r="GOA150" s="58"/>
      <c r="GOB150" s="58"/>
      <c r="GOC150" s="58"/>
      <c r="GOD150" s="58"/>
      <c r="GOE150" s="58"/>
      <c r="GOF150" s="58"/>
      <c r="GOG150" s="58"/>
      <c r="GOH150" s="58"/>
      <c r="GOI150" s="58"/>
      <c r="GOJ150" s="58"/>
      <c r="GOK150" s="58"/>
      <c r="GOL150" s="58"/>
      <c r="GOM150" s="58"/>
      <c r="GON150" s="58"/>
      <c r="GOO150" s="58"/>
      <c r="GOP150" s="58"/>
      <c r="GOQ150" s="58"/>
      <c r="GOR150" s="58"/>
      <c r="GOS150" s="58"/>
      <c r="GOT150" s="58"/>
      <c r="GOU150" s="58"/>
      <c r="GOV150" s="58"/>
      <c r="GOW150" s="58"/>
      <c r="GOX150" s="58"/>
      <c r="GOY150" s="58"/>
      <c r="GOZ150" s="58"/>
      <c r="GPA150" s="58"/>
      <c r="GPB150" s="58"/>
      <c r="GPC150" s="58"/>
      <c r="GPD150" s="58"/>
      <c r="GPE150" s="58"/>
      <c r="GPF150" s="58"/>
      <c r="GPG150" s="58"/>
      <c r="GPH150" s="58"/>
      <c r="GPI150" s="58"/>
      <c r="GPJ150" s="58"/>
      <c r="GPK150" s="58"/>
      <c r="GPL150" s="58"/>
      <c r="GPM150" s="58"/>
      <c r="GPN150" s="58"/>
      <c r="GPO150" s="58"/>
      <c r="GPP150" s="58"/>
      <c r="GPQ150" s="58"/>
      <c r="GPR150" s="58"/>
      <c r="GPS150" s="58"/>
      <c r="GPT150" s="58"/>
      <c r="GPU150" s="58"/>
      <c r="GPV150" s="58"/>
      <c r="GPW150" s="58"/>
      <c r="GPX150" s="58"/>
      <c r="GPY150" s="58"/>
      <c r="GPZ150" s="58"/>
      <c r="GQA150" s="58"/>
      <c r="GQB150" s="58"/>
      <c r="GQC150" s="58"/>
      <c r="GQD150" s="58"/>
      <c r="GQE150" s="58"/>
      <c r="GQF150" s="58"/>
      <c r="GQG150" s="58"/>
      <c r="GQH150" s="58"/>
      <c r="GQI150" s="58"/>
      <c r="GQJ150" s="58"/>
      <c r="GQK150" s="58"/>
      <c r="GQL150" s="58"/>
      <c r="GQM150" s="58"/>
      <c r="GQN150" s="58"/>
      <c r="GQO150" s="58"/>
      <c r="GQP150" s="58"/>
      <c r="GQQ150" s="58"/>
      <c r="GQR150" s="58"/>
      <c r="GQS150" s="58"/>
      <c r="GQT150" s="58"/>
      <c r="GQU150" s="58"/>
      <c r="GQV150" s="58"/>
      <c r="GQW150" s="58"/>
      <c r="GQX150" s="58"/>
      <c r="GQY150" s="58"/>
      <c r="GQZ150" s="58"/>
      <c r="GRA150" s="58"/>
      <c r="GRB150" s="58"/>
      <c r="GRC150" s="58"/>
      <c r="GRD150" s="58"/>
      <c r="GRE150" s="58"/>
      <c r="GRF150" s="58"/>
      <c r="GRG150" s="58"/>
      <c r="GRH150" s="58"/>
      <c r="GRI150" s="58"/>
      <c r="GRJ150" s="58"/>
      <c r="GRK150" s="58"/>
      <c r="GRL150" s="58"/>
      <c r="GRM150" s="58"/>
      <c r="GRN150" s="58"/>
      <c r="GRO150" s="58"/>
      <c r="GRP150" s="58"/>
      <c r="GRQ150" s="58"/>
      <c r="GRR150" s="58"/>
      <c r="GRS150" s="58"/>
      <c r="GRT150" s="58"/>
      <c r="GRU150" s="58"/>
      <c r="GRV150" s="58"/>
      <c r="GRW150" s="58"/>
      <c r="GRX150" s="58"/>
      <c r="GRY150" s="58"/>
      <c r="GRZ150" s="58"/>
      <c r="GSA150" s="58"/>
      <c r="GSB150" s="58"/>
      <c r="GSC150" s="58"/>
      <c r="GSD150" s="58"/>
      <c r="GSE150" s="58"/>
      <c r="GSF150" s="58"/>
      <c r="GSG150" s="58"/>
      <c r="GSH150" s="58"/>
      <c r="GSI150" s="58"/>
      <c r="GSJ150" s="58"/>
      <c r="GSK150" s="58"/>
      <c r="GSL150" s="58"/>
      <c r="GSM150" s="58"/>
      <c r="GSN150" s="58"/>
      <c r="GSO150" s="58"/>
      <c r="GSP150" s="58"/>
      <c r="GSQ150" s="58"/>
      <c r="GSR150" s="58"/>
      <c r="GSS150" s="58"/>
      <c r="GST150" s="58"/>
      <c r="GSU150" s="58"/>
      <c r="GSV150" s="58"/>
      <c r="GSW150" s="58"/>
      <c r="GSX150" s="58"/>
      <c r="GSY150" s="58"/>
      <c r="GSZ150" s="58"/>
      <c r="GTA150" s="58"/>
      <c r="GTB150" s="58"/>
      <c r="GTC150" s="58"/>
      <c r="GTD150" s="58"/>
      <c r="GTE150" s="58"/>
      <c r="GTF150" s="58"/>
      <c r="GTG150" s="58"/>
      <c r="GTH150" s="58"/>
      <c r="GTI150" s="58"/>
      <c r="GTJ150" s="58"/>
      <c r="GTK150" s="58"/>
      <c r="GTL150" s="58"/>
      <c r="GTM150" s="58"/>
      <c r="GTN150" s="58"/>
      <c r="GTO150" s="58"/>
      <c r="GTP150" s="58"/>
      <c r="GTQ150" s="58"/>
      <c r="GTR150" s="58"/>
      <c r="GTS150" s="58"/>
      <c r="GTT150" s="58"/>
      <c r="GTU150" s="58"/>
      <c r="GTV150" s="58"/>
      <c r="GTW150" s="58"/>
      <c r="GTX150" s="58"/>
      <c r="GTY150" s="58"/>
      <c r="GTZ150" s="58"/>
      <c r="GUA150" s="58"/>
      <c r="GUB150" s="58"/>
      <c r="GUC150" s="58"/>
      <c r="GUD150" s="58"/>
      <c r="GUE150" s="58"/>
      <c r="GUF150" s="58"/>
      <c r="GUG150" s="58"/>
      <c r="GUH150" s="58"/>
      <c r="GUI150" s="58"/>
      <c r="GUJ150" s="58"/>
      <c r="GUK150" s="58"/>
      <c r="GUL150" s="58"/>
      <c r="GUM150" s="58"/>
      <c r="GUN150" s="58"/>
      <c r="GUO150" s="58"/>
      <c r="GUP150" s="58"/>
      <c r="GUQ150" s="58"/>
      <c r="GUR150" s="58"/>
      <c r="GUS150" s="58"/>
      <c r="GUT150" s="58"/>
      <c r="GUU150" s="58"/>
      <c r="GUV150" s="58"/>
      <c r="GUW150" s="58"/>
      <c r="GUX150" s="58"/>
      <c r="GUY150" s="58"/>
      <c r="GUZ150" s="58"/>
      <c r="GVA150" s="58"/>
      <c r="GVB150" s="58"/>
      <c r="GVC150" s="58"/>
      <c r="GVD150" s="58"/>
      <c r="GVE150" s="58"/>
      <c r="GVF150" s="58"/>
      <c r="GVG150" s="58"/>
      <c r="GVH150" s="58"/>
      <c r="GVI150" s="58"/>
      <c r="GVJ150" s="58"/>
      <c r="GVK150" s="58"/>
      <c r="GVL150" s="58"/>
      <c r="GVM150" s="58"/>
      <c r="GVN150" s="58"/>
      <c r="GVO150" s="58"/>
      <c r="GVP150" s="58"/>
      <c r="GVQ150" s="58"/>
      <c r="GVR150" s="58"/>
      <c r="GVS150" s="58"/>
      <c r="GVT150" s="58"/>
      <c r="GVU150" s="58"/>
      <c r="GVV150" s="58"/>
      <c r="GVW150" s="58"/>
      <c r="GVX150" s="58"/>
      <c r="GVY150" s="58"/>
      <c r="GVZ150" s="58"/>
      <c r="GWA150" s="58"/>
      <c r="GWB150" s="58"/>
      <c r="GWC150" s="58"/>
      <c r="GWD150" s="58"/>
      <c r="GWE150" s="58"/>
      <c r="GWF150" s="58"/>
      <c r="GWG150" s="58"/>
      <c r="GWH150" s="58"/>
      <c r="GWI150" s="58"/>
      <c r="GWJ150" s="58"/>
      <c r="GWK150" s="58"/>
      <c r="GWL150" s="58"/>
      <c r="GWM150" s="58"/>
      <c r="GWN150" s="58"/>
      <c r="GWO150" s="58"/>
      <c r="GWP150" s="58"/>
      <c r="GWQ150" s="58"/>
      <c r="GWR150" s="58"/>
      <c r="GWS150" s="58"/>
      <c r="GWT150" s="58"/>
      <c r="GWU150" s="58"/>
      <c r="GWV150" s="58"/>
      <c r="GWW150" s="58"/>
      <c r="GWX150" s="58"/>
      <c r="GWY150" s="58"/>
      <c r="GWZ150" s="58"/>
      <c r="GXA150" s="58"/>
      <c r="GXB150" s="58"/>
      <c r="GXC150" s="58"/>
      <c r="GXD150" s="58"/>
      <c r="GXE150" s="58"/>
      <c r="GXF150" s="58"/>
      <c r="GXG150" s="58"/>
      <c r="GXH150" s="58"/>
      <c r="GXI150" s="58"/>
      <c r="GXJ150" s="58"/>
      <c r="GXK150" s="58"/>
      <c r="GXL150" s="58"/>
      <c r="GXM150" s="58"/>
      <c r="GXN150" s="58"/>
      <c r="GXO150" s="58"/>
      <c r="GXP150" s="58"/>
      <c r="GXQ150" s="58"/>
      <c r="GXR150" s="58"/>
      <c r="GXS150" s="58"/>
      <c r="GXT150" s="58"/>
      <c r="GXU150" s="58"/>
      <c r="GXV150" s="58"/>
      <c r="GXW150" s="58"/>
      <c r="GXX150" s="58"/>
      <c r="GXY150" s="58"/>
      <c r="GXZ150" s="58"/>
      <c r="GYA150" s="58"/>
      <c r="GYB150" s="58"/>
      <c r="GYC150" s="58"/>
      <c r="GYD150" s="58"/>
      <c r="GYE150" s="58"/>
      <c r="GYF150" s="58"/>
      <c r="GYG150" s="58"/>
      <c r="GYH150" s="58"/>
      <c r="GYI150" s="58"/>
      <c r="GYJ150" s="58"/>
      <c r="GYK150" s="58"/>
      <c r="GYL150" s="58"/>
      <c r="GYM150" s="58"/>
      <c r="GYN150" s="58"/>
      <c r="GYO150" s="58"/>
      <c r="GYP150" s="58"/>
      <c r="GYQ150" s="58"/>
      <c r="GYR150" s="58"/>
      <c r="GYS150" s="58"/>
      <c r="GYT150" s="58"/>
      <c r="GYU150" s="58"/>
      <c r="GYV150" s="58"/>
      <c r="GYW150" s="58"/>
      <c r="GYX150" s="58"/>
      <c r="GYY150" s="58"/>
      <c r="GYZ150" s="58"/>
      <c r="GZA150" s="58"/>
      <c r="GZB150" s="58"/>
      <c r="GZC150" s="58"/>
      <c r="GZD150" s="58"/>
      <c r="GZE150" s="58"/>
      <c r="GZF150" s="58"/>
      <c r="GZG150" s="58"/>
      <c r="GZH150" s="58"/>
      <c r="GZI150" s="58"/>
      <c r="GZJ150" s="58"/>
      <c r="GZK150" s="58"/>
      <c r="GZL150" s="58"/>
      <c r="GZM150" s="58"/>
      <c r="GZN150" s="58"/>
      <c r="GZO150" s="58"/>
      <c r="GZP150" s="58"/>
      <c r="GZQ150" s="58"/>
      <c r="GZR150" s="58"/>
      <c r="GZS150" s="58"/>
      <c r="GZT150" s="58"/>
      <c r="GZU150" s="58"/>
      <c r="GZV150" s="58"/>
      <c r="GZW150" s="58"/>
      <c r="GZX150" s="58"/>
      <c r="GZY150" s="58"/>
      <c r="GZZ150" s="58"/>
      <c r="HAA150" s="58"/>
      <c r="HAB150" s="58"/>
      <c r="HAC150" s="58"/>
      <c r="HAD150" s="58"/>
      <c r="HAE150" s="58"/>
      <c r="HAF150" s="58"/>
      <c r="HAG150" s="58"/>
      <c r="HAH150" s="58"/>
      <c r="HAI150" s="58"/>
      <c r="HAJ150" s="58"/>
      <c r="HAK150" s="58"/>
      <c r="HAL150" s="58"/>
      <c r="HAM150" s="58"/>
      <c r="HAN150" s="58"/>
      <c r="HAO150" s="58"/>
      <c r="HAP150" s="58"/>
      <c r="HAQ150" s="58"/>
      <c r="HAR150" s="58"/>
      <c r="HAS150" s="58"/>
      <c r="HAT150" s="58"/>
      <c r="HAU150" s="58"/>
      <c r="HAV150" s="58"/>
      <c r="HAW150" s="58"/>
      <c r="HAX150" s="58"/>
      <c r="HAY150" s="58"/>
      <c r="HAZ150" s="58"/>
      <c r="HBA150" s="58"/>
      <c r="HBB150" s="58"/>
      <c r="HBC150" s="58"/>
      <c r="HBD150" s="58"/>
      <c r="HBE150" s="58"/>
      <c r="HBF150" s="58"/>
      <c r="HBG150" s="58"/>
      <c r="HBH150" s="58"/>
      <c r="HBI150" s="58"/>
      <c r="HBJ150" s="58"/>
      <c r="HBK150" s="58"/>
      <c r="HBL150" s="58"/>
      <c r="HBM150" s="58"/>
      <c r="HBN150" s="58"/>
      <c r="HBO150" s="58"/>
      <c r="HBP150" s="58"/>
      <c r="HBQ150" s="58"/>
      <c r="HBR150" s="58"/>
      <c r="HBS150" s="58"/>
      <c r="HBT150" s="58"/>
      <c r="HBU150" s="58"/>
      <c r="HBV150" s="58"/>
      <c r="HBW150" s="58"/>
      <c r="HBX150" s="58"/>
      <c r="HBY150" s="58"/>
      <c r="HBZ150" s="58"/>
      <c r="HCA150" s="58"/>
      <c r="HCB150" s="58"/>
      <c r="HCC150" s="58"/>
      <c r="HCD150" s="58"/>
      <c r="HCE150" s="58"/>
      <c r="HCF150" s="58"/>
      <c r="HCG150" s="58"/>
      <c r="HCH150" s="58"/>
      <c r="HCI150" s="58"/>
      <c r="HCJ150" s="58"/>
      <c r="HCK150" s="58"/>
      <c r="HCL150" s="58"/>
      <c r="HCM150" s="58"/>
      <c r="HCN150" s="58"/>
      <c r="HCO150" s="58"/>
      <c r="HCP150" s="58"/>
      <c r="HCQ150" s="58"/>
      <c r="HCR150" s="58"/>
      <c r="HCS150" s="58"/>
      <c r="HCT150" s="58"/>
      <c r="HCU150" s="58"/>
      <c r="HCV150" s="58"/>
      <c r="HCW150" s="58"/>
      <c r="HCX150" s="58"/>
      <c r="HCY150" s="58"/>
      <c r="HCZ150" s="58"/>
      <c r="HDA150" s="58"/>
      <c r="HDB150" s="58"/>
      <c r="HDC150" s="58"/>
      <c r="HDD150" s="58"/>
      <c r="HDE150" s="58"/>
      <c r="HDF150" s="58"/>
      <c r="HDG150" s="58"/>
      <c r="HDH150" s="58"/>
      <c r="HDI150" s="58"/>
      <c r="HDJ150" s="58"/>
      <c r="HDK150" s="58"/>
      <c r="HDL150" s="58"/>
      <c r="HDM150" s="58"/>
      <c r="HDN150" s="58"/>
      <c r="HDO150" s="58"/>
      <c r="HDP150" s="58"/>
      <c r="HDQ150" s="58"/>
      <c r="HDR150" s="58"/>
      <c r="HDS150" s="58"/>
      <c r="HDT150" s="58"/>
      <c r="HDU150" s="58"/>
      <c r="HDV150" s="58"/>
      <c r="HDW150" s="58"/>
      <c r="HDX150" s="58"/>
      <c r="HDY150" s="58"/>
      <c r="HDZ150" s="58"/>
      <c r="HEA150" s="58"/>
      <c r="HEB150" s="58"/>
      <c r="HEC150" s="58"/>
      <c r="HED150" s="58"/>
      <c r="HEE150" s="58"/>
      <c r="HEF150" s="58"/>
      <c r="HEG150" s="58"/>
      <c r="HEH150" s="58"/>
      <c r="HEI150" s="58"/>
      <c r="HEJ150" s="58"/>
      <c r="HEK150" s="58"/>
      <c r="HEL150" s="58"/>
      <c r="HEM150" s="58"/>
      <c r="HEN150" s="58"/>
      <c r="HEO150" s="58"/>
      <c r="HEP150" s="58"/>
      <c r="HEQ150" s="58"/>
      <c r="HER150" s="58"/>
      <c r="HES150" s="58"/>
      <c r="HET150" s="58"/>
      <c r="HEU150" s="58"/>
      <c r="HEV150" s="58"/>
      <c r="HEW150" s="58"/>
      <c r="HEX150" s="58"/>
      <c r="HEY150" s="58"/>
      <c r="HEZ150" s="58"/>
      <c r="HFA150" s="58"/>
      <c r="HFB150" s="58"/>
      <c r="HFC150" s="58"/>
      <c r="HFD150" s="58"/>
      <c r="HFE150" s="58"/>
      <c r="HFF150" s="58"/>
      <c r="HFG150" s="58"/>
      <c r="HFH150" s="58"/>
      <c r="HFI150" s="58"/>
      <c r="HFJ150" s="58"/>
      <c r="HFK150" s="58"/>
      <c r="HFL150" s="58"/>
      <c r="HFM150" s="58"/>
      <c r="HFN150" s="58"/>
      <c r="HFO150" s="58"/>
      <c r="HFP150" s="58"/>
      <c r="HFQ150" s="58"/>
      <c r="HFR150" s="58"/>
      <c r="HFS150" s="58"/>
      <c r="HFT150" s="58"/>
      <c r="HFU150" s="58"/>
      <c r="HFV150" s="58"/>
      <c r="HFW150" s="58"/>
      <c r="HFX150" s="58"/>
      <c r="HFY150" s="58"/>
      <c r="HFZ150" s="58"/>
      <c r="HGA150" s="58"/>
      <c r="HGB150" s="58"/>
      <c r="HGC150" s="58"/>
      <c r="HGD150" s="58"/>
      <c r="HGE150" s="58"/>
      <c r="HGF150" s="58"/>
      <c r="HGG150" s="58"/>
      <c r="HGH150" s="58"/>
      <c r="HGI150" s="58"/>
      <c r="HGJ150" s="58"/>
      <c r="HGK150" s="58"/>
      <c r="HGL150" s="58"/>
      <c r="HGM150" s="58"/>
      <c r="HGN150" s="58"/>
      <c r="HGO150" s="58"/>
      <c r="HGP150" s="58"/>
      <c r="HGQ150" s="58"/>
      <c r="HGR150" s="58"/>
      <c r="HGS150" s="58"/>
      <c r="HGT150" s="58"/>
      <c r="HGU150" s="58"/>
      <c r="HGV150" s="58"/>
      <c r="HGW150" s="58"/>
      <c r="HGX150" s="58"/>
      <c r="HGY150" s="58"/>
      <c r="HGZ150" s="58"/>
      <c r="HHA150" s="58"/>
      <c r="HHB150" s="58"/>
      <c r="HHC150" s="58"/>
      <c r="HHD150" s="58"/>
      <c r="HHE150" s="58"/>
      <c r="HHF150" s="58"/>
      <c r="HHG150" s="58"/>
      <c r="HHH150" s="58"/>
      <c r="HHI150" s="58"/>
      <c r="HHJ150" s="58"/>
      <c r="HHK150" s="58"/>
      <c r="HHL150" s="58"/>
      <c r="HHM150" s="58"/>
      <c r="HHN150" s="58"/>
      <c r="HHO150" s="58"/>
      <c r="HHP150" s="58"/>
      <c r="HHQ150" s="58"/>
      <c r="HHR150" s="58"/>
      <c r="HHS150" s="58"/>
      <c r="HHT150" s="58"/>
      <c r="HHU150" s="58"/>
      <c r="HHV150" s="58"/>
      <c r="HHW150" s="58"/>
      <c r="HHX150" s="58"/>
      <c r="HHY150" s="58"/>
      <c r="HHZ150" s="58"/>
      <c r="HIA150" s="58"/>
      <c r="HIB150" s="58"/>
      <c r="HIC150" s="58"/>
      <c r="HID150" s="58"/>
      <c r="HIE150" s="58"/>
      <c r="HIF150" s="58"/>
      <c r="HIG150" s="58"/>
      <c r="HIH150" s="58"/>
      <c r="HII150" s="58"/>
      <c r="HIJ150" s="58"/>
      <c r="HIK150" s="58"/>
      <c r="HIL150" s="58"/>
      <c r="HIM150" s="58"/>
      <c r="HIN150" s="58"/>
      <c r="HIO150" s="58"/>
      <c r="HIP150" s="58"/>
      <c r="HIQ150" s="58"/>
      <c r="HIR150" s="58"/>
      <c r="HIS150" s="58"/>
      <c r="HIT150" s="58"/>
      <c r="HIU150" s="58"/>
      <c r="HIV150" s="58"/>
      <c r="HIW150" s="58"/>
      <c r="HIX150" s="58"/>
      <c r="HIY150" s="58"/>
      <c r="HIZ150" s="58"/>
      <c r="HJA150" s="58"/>
      <c r="HJB150" s="58"/>
      <c r="HJC150" s="58"/>
      <c r="HJD150" s="58"/>
      <c r="HJE150" s="58"/>
      <c r="HJF150" s="58"/>
      <c r="HJG150" s="58"/>
      <c r="HJH150" s="58"/>
      <c r="HJI150" s="58"/>
      <c r="HJJ150" s="58"/>
      <c r="HJK150" s="58"/>
      <c r="HJL150" s="58"/>
      <c r="HJM150" s="58"/>
      <c r="HJN150" s="58"/>
      <c r="HJO150" s="58"/>
      <c r="HJP150" s="58"/>
      <c r="HJQ150" s="58"/>
      <c r="HJR150" s="58"/>
      <c r="HJS150" s="58"/>
      <c r="HJT150" s="58"/>
      <c r="HJU150" s="58"/>
      <c r="HJV150" s="58"/>
      <c r="HJW150" s="58"/>
      <c r="HJX150" s="58"/>
      <c r="HJY150" s="58"/>
      <c r="HJZ150" s="58"/>
      <c r="HKA150" s="58"/>
      <c r="HKB150" s="58"/>
      <c r="HKC150" s="58"/>
      <c r="HKD150" s="58"/>
      <c r="HKE150" s="58"/>
      <c r="HKF150" s="58"/>
      <c r="HKG150" s="58"/>
      <c r="HKH150" s="58"/>
      <c r="HKI150" s="58"/>
      <c r="HKJ150" s="58"/>
      <c r="HKK150" s="58"/>
      <c r="HKL150" s="58"/>
      <c r="HKM150" s="58"/>
      <c r="HKN150" s="58"/>
      <c r="HKO150" s="58"/>
      <c r="HKP150" s="58"/>
      <c r="HKQ150" s="58"/>
      <c r="HKR150" s="58"/>
      <c r="HKS150" s="58"/>
      <c r="HKT150" s="58"/>
      <c r="HKU150" s="58"/>
      <c r="HKV150" s="58"/>
      <c r="HKW150" s="58"/>
      <c r="HKX150" s="58"/>
      <c r="HKY150" s="58"/>
      <c r="HKZ150" s="58"/>
      <c r="HLA150" s="58"/>
      <c r="HLB150" s="58"/>
      <c r="HLC150" s="58"/>
      <c r="HLD150" s="58"/>
      <c r="HLE150" s="58"/>
      <c r="HLF150" s="58"/>
      <c r="HLG150" s="58"/>
      <c r="HLH150" s="58"/>
      <c r="HLI150" s="58"/>
      <c r="HLJ150" s="58"/>
      <c r="HLK150" s="58"/>
      <c r="HLL150" s="58"/>
      <c r="HLM150" s="58"/>
      <c r="HLN150" s="58"/>
      <c r="HLO150" s="58"/>
      <c r="HLP150" s="58"/>
      <c r="HLQ150" s="58"/>
      <c r="HLR150" s="58"/>
      <c r="HLS150" s="58"/>
      <c r="HLT150" s="58"/>
      <c r="HLU150" s="58"/>
      <c r="HLV150" s="58"/>
      <c r="HLW150" s="58"/>
      <c r="HLX150" s="58"/>
      <c r="HLY150" s="58"/>
      <c r="HLZ150" s="58"/>
      <c r="HMA150" s="58"/>
      <c r="HMB150" s="58"/>
      <c r="HMC150" s="58"/>
      <c r="HMD150" s="58"/>
      <c r="HME150" s="58"/>
      <c r="HMF150" s="58"/>
      <c r="HMG150" s="58"/>
      <c r="HMH150" s="58"/>
      <c r="HMI150" s="58"/>
      <c r="HMJ150" s="58"/>
      <c r="HMK150" s="58"/>
      <c r="HML150" s="58"/>
      <c r="HMM150" s="58"/>
      <c r="HMN150" s="58"/>
      <c r="HMO150" s="58"/>
      <c r="HMP150" s="58"/>
      <c r="HMQ150" s="58"/>
      <c r="HMR150" s="58"/>
      <c r="HMS150" s="58"/>
      <c r="HMT150" s="58"/>
      <c r="HMU150" s="58"/>
      <c r="HMV150" s="58"/>
      <c r="HMW150" s="58"/>
      <c r="HMX150" s="58"/>
      <c r="HMY150" s="58"/>
      <c r="HMZ150" s="58"/>
      <c r="HNA150" s="58"/>
      <c r="HNB150" s="58"/>
      <c r="HNC150" s="58"/>
      <c r="HND150" s="58"/>
      <c r="HNE150" s="58"/>
      <c r="HNF150" s="58"/>
      <c r="HNG150" s="58"/>
      <c r="HNH150" s="58"/>
      <c r="HNI150" s="58"/>
      <c r="HNJ150" s="58"/>
      <c r="HNK150" s="58"/>
      <c r="HNL150" s="58"/>
      <c r="HNM150" s="58"/>
      <c r="HNN150" s="58"/>
      <c r="HNO150" s="58"/>
      <c r="HNP150" s="58"/>
      <c r="HNQ150" s="58"/>
      <c r="HNR150" s="58"/>
      <c r="HNS150" s="58"/>
      <c r="HNT150" s="58"/>
      <c r="HNU150" s="58"/>
      <c r="HNV150" s="58"/>
      <c r="HNW150" s="58"/>
      <c r="HNX150" s="58"/>
      <c r="HNY150" s="58"/>
      <c r="HNZ150" s="58"/>
      <c r="HOA150" s="58"/>
      <c r="HOB150" s="58"/>
      <c r="HOC150" s="58"/>
      <c r="HOD150" s="58"/>
      <c r="HOE150" s="58"/>
      <c r="HOF150" s="58"/>
      <c r="HOG150" s="58"/>
      <c r="HOH150" s="58"/>
      <c r="HOI150" s="58"/>
      <c r="HOJ150" s="58"/>
      <c r="HOK150" s="58"/>
      <c r="HOL150" s="58"/>
      <c r="HOM150" s="58"/>
      <c r="HON150" s="58"/>
      <c r="HOO150" s="58"/>
      <c r="HOP150" s="58"/>
      <c r="HOQ150" s="58"/>
      <c r="HOR150" s="58"/>
      <c r="HOS150" s="58"/>
      <c r="HOT150" s="58"/>
      <c r="HOU150" s="58"/>
      <c r="HOV150" s="58"/>
      <c r="HOW150" s="58"/>
      <c r="HOX150" s="58"/>
      <c r="HOY150" s="58"/>
      <c r="HOZ150" s="58"/>
      <c r="HPA150" s="58"/>
      <c r="HPB150" s="58"/>
      <c r="HPC150" s="58"/>
      <c r="HPD150" s="58"/>
      <c r="HPE150" s="58"/>
      <c r="HPF150" s="58"/>
      <c r="HPG150" s="58"/>
      <c r="HPH150" s="58"/>
      <c r="HPI150" s="58"/>
      <c r="HPJ150" s="58"/>
      <c r="HPK150" s="58"/>
      <c r="HPL150" s="58"/>
      <c r="HPM150" s="58"/>
      <c r="HPN150" s="58"/>
      <c r="HPO150" s="58"/>
      <c r="HPP150" s="58"/>
      <c r="HPQ150" s="58"/>
      <c r="HPR150" s="58"/>
      <c r="HPS150" s="58"/>
      <c r="HPT150" s="58"/>
      <c r="HPU150" s="58"/>
      <c r="HPV150" s="58"/>
      <c r="HPW150" s="58"/>
      <c r="HPX150" s="58"/>
      <c r="HPY150" s="58"/>
      <c r="HPZ150" s="58"/>
      <c r="HQA150" s="58"/>
      <c r="HQB150" s="58"/>
      <c r="HQC150" s="58"/>
      <c r="HQD150" s="58"/>
      <c r="HQE150" s="58"/>
      <c r="HQF150" s="58"/>
      <c r="HQG150" s="58"/>
      <c r="HQH150" s="58"/>
      <c r="HQI150" s="58"/>
      <c r="HQJ150" s="58"/>
      <c r="HQK150" s="58"/>
      <c r="HQL150" s="58"/>
      <c r="HQM150" s="58"/>
      <c r="HQN150" s="58"/>
      <c r="HQO150" s="58"/>
      <c r="HQP150" s="58"/>
      <c r="HQQ150" s="58"/>
      <c r="HQR150" s="58"/>
      <c r="HQS150" s="58"/>
      <c r="HQT150" s="58"/>
      <c r="HQU150" s="58"/>
      <c r="HQV150" s="58"/>
      <c r="HQW150" s="58"/>
      <c r="HQX150" s="58"/>
      <c r="HQY150" s="58"/>
      <c r="HQZ150" s="58"/>
      <c r="HRA150" s="58"/>
      <c r="HRB150" s="58"/>
      <c r="HRC150" s="58"/>
      <c r="HRD150" s="58"/>
      <c r="HRE150" s="58"/>
      <c r="HRF150" s="58"/>
      <c r="HRG150" s="58"/>
      <c r="HRH150" s="58"/>
      <c r="HRI150" s="58"/>
      <c r="HRJ150" s="58"/>
      <c r="HRK150" s="58"/>
      <c r="HRL150" s="58"/>
      <c r="HRM150" s="58"/>
      <c r="HRN150" s="58"/>
      <c r="HRO150" s="58"/>
      <c r="HRP150" s="58"/>
      <c r="HRQ150" s="58"/>
      <c r="HRR150" s="58"/>
      <c r="HRS150" s="58"/>
      <c r="HRT150" s="58"/>
      <c r="HRU150" s="58"/>
      <c r="HRV150" s="58"/>
      <c r="HRW150" s="58"/>
      <c r="HRX150" s="58"/>
      <c r="HRY150" s="58"/>
      <c r="HRZ150" s="58"/>
      <c r="HSA150" s="58"/>
      <c r="HSB150" s="58"/>
      <c r="HSC150" s="58"/>
      <c r="HSD150" s="58"/>
      <c r="HSE150" s="58"/>
      <c r="HSF150" s="58"/>
      <c r="HSG150" s="58"/>
      <c r="HSH150" s="58"/>
      <c r="HSI150" s="58"/>
      <c r="HSJ150" s="58"/>
      <c r="HSK150" s="58"/>
      <c r="HSL150" s="58"/>
      <c r="HSM150" s="58"/>
      <c r="HSN150" s="58"/>
      <c r="HSO150" s="58"/>
      <c r="HSP150" s="58"/>
      <c r="HSQ150" s="58"/>
      <c r="HSR150" s="58"/>
      <c r="HSS150" s="58"/>
      <c r="HST150" s="58"/>
      <c r="HSU150" s="58"/>
      <c r="HSV150" s="58"/>
      <c r="HSW150" s="58"/>
      <c r="HSX150" s="58"/>
      <c r="HSY150" s="58"/>
      <c r="HSZ150" s="58"/>
      <c r="HTA150" s="58"/>
      <c r="HTB150" s="58"/>
      <c r="HTC150" s="58"/>
      <c r="HTD150" s="58"/>
      <c r="HTE150" s="58"/>
      <c r="HTF150" s="58"/>
      <c r="HTG150" s="58"/>
      <c r="HTH150" s="58"/>
      <c r="HTI150" s="58"/>
      <c r="HTJ150" s="58"/>
      <c r="HTK150" s="58"/>
      <c r="HTL150" s="58"/>
      <c r="HTM150" s="58"/>
      <c r="HTN150" s="58"/>
      <c r="HTO150" s="58"/>
      <c r="HTP150" s="58"/>
      <c r="HTQ150" s="58"/>
      <c r="HTR150" s="58"/>
      <c r="HTS150" s="58"/>
      <c r="HTT150" s="58"/>
      <c r="HTU150" s="58"/>
      <c r="HTV150" s="58"/>
      <c r="HTW150" s="58"/>
      <c r="HTX150" s="58"/>
      <c r="HTY150" s="58"/>
      <c r="HTZ150" s="58"/>
      <c r="HUA150" s="58"/>
      <c r="HUB150" s="58"/>
      <c r="HUC150" s="58"/>
      <c r="HUD150" s="58"/>
      <c r="HUE150" s="58"/>
      <c r="HUF150" s="58"/>
      <c r="HUG150" s="58"/>
      <c r="HUH150" s="58"/>
      <c r="HUI150" s="58"/>
      <c r="HUJ150" s="58"/>
      <c r="HUK150" s="58"/>
      <c r="HUL150" s="58"/>
      <c r="HUM150" s="58"/>
      <c r="HUN150" s="58"/>
      <c r="HUO150" s="58"/>
      <c r="HUP150" s="58"/>
      <c r="HUQ150" s="58"/>
      <c r="HUR150" s="58"/>
      <c r="HUS150" s="58"/>
      <c r="HUT150" s="58"/>
      <c r="HUU150" s="58"/>
      <c r="HUV150" s="58"/>
      <c r="HUW150" s="58"/>
      <c r="HUX150" s="58"/>
      <c r="HUY150" s="58"/>
      <c r="HUZ150" s="58"/>
      <c r="HVA150" s="58"/>
      <c r="HVB150" s="58"/>
      <c r="HVC150" s="58"/>
      <c r="HVD150" s="58"/>
      <c r="HVE150" s="58"/>
      <c r="HVF150" s="58"/>
      <c r="HVG150" s="58"/>
      <c r="HVH150" s="58"/>
      <c r="HVI150" s="58"/>
      <c r="HVJ150" s="58"/>
      <c r="HVK150" s="58"/>
      <c r="HVL150" s="58"/>
      <c r="HVM150" s="58"/>
      <c r="HVN150" s="58"/>
      <c r="HVO150" s="58"/>
      <c r="HVP150" s="58"/>
      <c r="HVQ150" s="58"/>
      <c r="HVR150" s="58"/>
      <c r="HVS150" s="58"/>
      <c r="HVT150" s="58"/>
      <c r="HVU150" s="58"/>
      <c r="HVV150" s="58"/>
      <c r="HVW150" s="58"/>
      <c r="HVX150" s="58"/>
      <c r="HVY150" s="58"/>
      <c r="HVZ150" s="58"/>
      <c r="HWA150" s="58"/>
      <c r="HWB150" s="58"/>
      <c r="HWC150" s="58"/>
      <c r="HWD150" s="58"/>
      <c r="HWE150" s="58"/>
      <c r="HWF150" s="58"/>
      <c r="HWG150" s="58"/>
      <c r="HWH150" s="58"/>
      <c r="HWI150" s="58"/>
      <c r="HWJ150" s="58"/>
      <c r="HWK150" s="58"/>
      <c r="HWL150" s="58"/>
      <c r="HWM150" s="58"/>
      <c r="HWN150" s="58"/>
      <c r="HWO150" s="58"/>
      <c r="HWP150" s="58"/>
      <c r="HWQ150" s="58"/>
      <c r="HWR150" s="58"/>
      <c r="HWS150" s="58"/>
      <c r="HWT150" s="58"/>
      <c r="HWU150" s="58"/>
      <c r="HWV150" s="58"/>
      <c r="HWW150" s="58"/>
      <c r="HWX150" s="58"/>
      <c r="HWY150" s="58"/>
      <c r="HWZ150" s="58"/>
      <c r="HXA150" s="58"/>
      <c r="HXB150" s="58"/>
      <c r="HXC150" s="58"/>
      <c r="HXD150" s="58"/>
      <c r="HXE150" s="58"/>
      <c r="HXF150" s="58"/>
      <c r="HXG150" s="58"/>
      <c r="HXH150" s="58"/>
      <c r="HXI150" s="58"/>
      <c r="HXJ150" s="58"/>
      <c r="HXK150" s="58"/>
      <c r="HXL150" s="58"/>
      <c r="HXM150" s="58"/>
      <c r="HXN150" s="58"/>
      <c r="HXO150" s="58"/>
      <c r="HXP150" s="58"/>
      <c r="HXQ150" s="58"/>
      <c r="HXR150" s="58"/>
      <c r="HXS150" s="58"/>
      <c r="HXT150" s="58"/>
      <c r="HXU150" s="58"/>
      <c r="HXV150" s="58"/>
      <c r="HXW150" s="58"/>
      <c r="HXX150" s="58"/>
      <c r="HXY150" s="58"/>
      <c r="HXZ150" s="58"/>
      <c r="HYA150" s="58"/>
      <c r="HYB150" s="58"/>
      <c r="HYC150" s="58"/>
      <c r="HYD150" s="58"/>
      <c r="HYE150" s="58"/>
      <c r="HYF150" s="58"/>
      <c r="HYG150" s="58"/>
      <c r="HYH150" s="58"/>
      <c r="HYI150" s="58"/>
      <c r="HYJ150" s="58"/>
      <c r="HYK150" s="58"/>
      <c r="HYL150" s="58"/>
      <c r="HYM150" s="58"/>
      <c r="HYN150" s="58"/>
      <c r="HYO150" s="58"/>
      <c r="HYP150" s="58"/>
      <c r="HYQ150" s="58"/>
      <c r="HYR150" s="58"/>
      <c r="HYS150" s="58"/>
      <c r="HYT150" s="58"/>
      <c r="HYU150" s="58"/>
      <c r="HYV150" s="58"/>
      <c r="HYW150" s="58"/>
      <c r="HYX150" s="58"/>
      <c r="HYY150" s="58"/>
      <c r="HYZ150" s="58"/>
      <c r="HZA150" s="58"/>
      <c r="HZB150" s="58"/>
      <c r="HZC150" s="58"/>
      <c r="HZD150" s="58"/>
      <c r="HZE150" s="58"/>
      <c r="HZF150" s="58"/>
      <c r="HZG150" s="58"/>
      <c r="HZH150" s="58"/>
      <c r="HZI150" s="58"/>
      <c r="HZJ150" s="58"/>
      <c r="HZK150" s="58"/>
      <c r="HZL150" s="58"/>
      <c r="HZM150" s="58"/>
      <c r="HZN150" s="58"/>
      <c r="HZO150" s="58"/>
      <c r="HZP150" s="58"/>
      <c r="HZQ150" s="58"/>
      <c r="HZR150" s="58"/>
      <c r="HZS150" s="58"/>
      <c r="HZT150" s="58"/>
      <c r="HZU150" s="58"/>
      <c r="HZV150" s="58"/>
      <c r="HZW150" s="58"/>
      <c r="HZX150" s="58"/>
      <c r="HZY150" s="58"/>
      <c r="HZZ150" s="58"/>
      <c r="IAA150" s="58"/>
      <c r="IAB150" s="58"/>
      <c r="IAC150" s="58"/>
      <c r="IAD150" s="58"/>
      <c r="IAE150" s="58"/>
      <c r="IAF150" s="58"/>
      <c r="IAG150" s="58"/>
      <c r="IAH150" s="58"/>
      <c r="IAI150" s="58"/>
      <c r="IAJ150" s="58"/>
      <c r="IAK150" s="58"/>
      <c r="IAL150" s="58"/>
      <c r="IAM150" s="58"/>
      <c r="IAN150" s="58"/>
      <c r="IAO150" s="58"/>
      <c r="IAP150" s="58"/>
      <c r="IAQ150" s="58"/>
      <c r="IAR150" s="58"/>
      <c r="IAS150" s="58"/>
      <c r="IAT150" s="58"/>
      <c r="IAU150" s="58"/>
      <c r="IAV150" s="58"/>
      <c r="IAW150" s="58"/>
      <c r="IAX150" s="58"/>
      <c r="IAY150" s="58"/>
      <c r="IAZ150" s="58"/>
      <c r="IBA150" s="58"/>
      <c r="IBB150" s="58"/>
      <c r="IBC150" s="58"/>
      <c r="IBD150" s="58"/>
      <c r="IBE150" s="58"/>
      <c r="IBF150" s="58"/>
      <c r="IBG150" s="58"/>
      <c r="IBH150" s="58"/>
      <c r="IBI150" s="58"/>
      <c r="IBJ150" s="58"/>
      <c r="IBK150" s="58"/>
      <c r="IBL150" s="58"/>
      <c r="IBM150" s="58"/>
      <c r="IBN150" s="58"/>
      <c r="IBO150" s="58"/>
      <c r="IBP150" s="58"/>
      <c r="IBQ150" s="58"/>
      <c r="IBR150" s="58"/>
      <c r="IBS150" s="58"/>
      <c r="IBT150" s="58"/>
      <c r="IBU150" s="58"/>
      <c r="IBV150" s="58"/>
      <c r="IBW150" s="58"/>
      <c r="IBX150" s="58"/>
      <c r="IBY150" s="58"/>
      <c r="IBZ150" s="58"/>
      <c r="ICA150" s="58"/>
      <c r="ICB150" s="58"/>
      <c r="ICC150" s="58"/>
      <c r="ICD150" s="58"/>
      <c r="ICE150" s="58"/>
      <c r="ICF150" s="58"/>
      <c r="ICG150" s="58"/>
      <c r="ICH150" s="58"/>
      <c r="ICI150" s="58"/>
      <c r="ICJ150" s="58"/>
      <c r="ICK150" s="58"/>
      <c r="ICL150" s="58"/>
      <c r="ICM150" s="58"/>
      <c r="ICN150" s="58"/>
      <c r="ICO150" s="58"/>
      <c r="ICP150" s="58"/>
      <c r="ICQ150" s="58"/>
      <c r="ICR150" s="58"/>
      <c r="ICS150" s="58"/>
      <c r="ICT150" s="58"/>
      <c r="ICU150" s="58"/>
      <c r="ICV150" s="58"/>
      <c r="ICW150" s="58"/>
      <c r="ICX150" s="58"/>
      <c r="ICY150" s="58"/>
      <c r="ICZ150" s="58"/>
      <c r="IDA150" s="58"/>
      <c r="IDB150" s="58"/>
      <c r="IDC150" s="58"/>
      <c r="IDD150" s="58"/>
      <c r="IDE150" s="58"/>
      <c r="IDF150" s="58"/>
      <c r="IDG150" s="58"/>
      <c r="IDH150" s="58"/>
      <c r="IDI150" s="58"/>
      <c r="IDJ150" s="58"/>
      <c r="IDK150" s="58"/>
      <c r="IDL150" s="58"/>
      <c r="IDM150" s="58"/>
      <c r="IDN150" s="58"/>
      <c r="IDO150" s="58"/>
      <c r="IDP150" s="58"/>
      <c r="IDQ150" s="58"/>
      <c r="IDR150" s="58"/>
      <c r="IDS150" s="58"/>
      <c r="IDT150" s="58"/>
      <c r="IDU150" s="58"/>
      <c r="IDV150" s="58"/>
      <c r="IDW150" s="58"/>
      <c r="IDX150" s="58"/>
      <c r="IDY150" s="58"/>
      <c r="IDZ150" s="58"/>
      <c r="IEA150" s="58"/>
      <c r="IEB150" s="58"/>
      <c r="IEC150" s="58"/>
      <c r="IED150" s="58"/>
      <c r="IEE150" s="58"/>
      <c r="IEF150" s="58"/>
      <c r="IEG150" s="58"/>
      <c r="IEH150" s="58"/>
      <c r="IEI150" s="58"/>
      <c r="IEJ150" s="58"/>
      <c r="IEK150" s="58"/>
      <c r="IEL150" s="58"/>
      <c r="IEM150" s="58"/>
      <c r="IEN150" s="58"/>
      <c r="IEO150" s="58"/>
      <c r="IEP150" s="58"/>
      <c r="IEQ150" s="58"/>
      <c r="IER150" s="58"/>
      <c r="IES150" s="58"/>
      <c r="IET150" s="58"/>
      <c r="IEU150" s="58"/>
      <c r="IEV150" s="58"/>
      <c r="IEW150" s="58"/>
      <c r="IEX150" s="58"/>
      <c r="IEY150" s="58"/>
      <c r="IEZ150" s="58"/>
      <c r="IFA150" s="58"/>
      <c r="IFB150" s="58"/>
      <c r="IFC150" s="58"/>
      <c r="IFD150" s="58"/>
      <c r="IFE150" s="58"/>
      <c r="IFF150" s="58"/>
      <c r="IFG150" s="58"/>
      <c r="IFH150" s="58"/>
      <c r="IFI150" s="58"/>
      <c r="IFJ150" s="58"/>
      <c r="IFK150" s="58"/>
      <c r="IFL150" s="58"/>
      <c r="IFM150" s="58"/>
      <c r="IFN150" s="58"/>
      <c r="IFO150" s="58"/>
      <c r="IFP150" s="58"/>
      <c r="IFQ150" s="58"/>
      <c r="IFR150" s="58"/>
      <c r="IFS150" s="58"/>
      <c r="IFT150" s="58"/>
      <c r="IFU150" s="58"/>
      <c r="IFV150" s="58"/>
      <c r="IFW150" s="58"/>
      <c r="IFX150" s="58"/>
      <c r="IFY150" s="58"/>
      <c r="IFZ150" s="58"/>
      <c r="IGA150" s="58"/>
      <c r="IGB150" s="58"/>
      <c r="IGC150" s="58"/>
      <c r="IGD150" s="58"/>
      <c r="IGE150" s="58"/>
      <c r="IGF150" s="58"/>
      <c r="IGG150" s="58"/>
      <c r="IGH150" s="58"/>
      <c r="IGI150" s="58"/>
      <c r="IGJ150" s="58"/>
      <c r="IGK150" s="58"/>
      <c r="IGL150" s="58"/>
      <c r="IGM150" s="58"/>
      <c r="IGN150" s="58"/>
      <c r="IGO150" s="58"/>
      <c r="IGP150" s="58"/>
      <c r="IGQ150" s="58"/>
      <c r="IGR150" s="58"/>
      <c r="IGS150" s="58"/>
      <c r="IGT150" s="58"/>
      <c r="IGU150" s="58"/>
      <c r="IGV150" s="58"/>
      <c r="IGW150" s="58"/>
      <c r="IGX150" s="58"/>
      <c r="IGY150" s="58"/>
      <c r="IGZ150" s="58"/>
      <c r="IHA150" s="58"/>
      <c r="IHB150" s="58"/>
      <c r="IHC150" s="58"/>
      <c r="IHD150" s="58"/>
      <c r="IHE150" s="58"/>
      <c r="IHF150" s="58"/>
      <c r="IHG150" s="58"/>
      <c r="IHH150" s="58"/>
      <c r="IHI150" s="58"/>
      <c r="IHJ150" s="58"/>
      <c r="IHK150" s="58"/>
      <c r="IHL150" s="58"/>
      <c r="IHM150" s="58"/>
      <c r="IHN150" s="58"/>
      <c r="IHO150" s="58"/>
      <c r="IHP150" s="58"/>
      <c r="IHQ150" s="58"/>
      <c r="IHR150" s="58"/>
      <c r="IHS150" s="58"/>
      <c r="IHT150" s="58"/>
      <c r="IHU150" s="58"/>
      <c r="IHV150" s="58"/>
      <c r="IHW150" s="58"/>
      <c r="IHX150" s="58"/>
      <c r="IHY150" s="58"/>
      <c r="IHZ150" s="58"/>
      <c r="IIA150" s="58"/>
      <c r="IIB150" s="58"/>
      <c r="IIC150" s="58"/>
      <c r="IID150" s="58"/>
      <c r="IIE150" s="58"/>
      <c r="IIF150" s="58"/>
      <c r="IIG150" s="58"/>
      <c r="IIH150" s="58"/>
      <c r="III150" s="58"/>
      <c r="IIJ150" s="58"/>
      <c r="IIK150" s="58"/>
      <c r="IIL150" s="58"/>
      <c r="IIM150" s="58"/>
      <c r="IIN150" s="58"/>
      <c r="IIO150" s="58"/>
      <c r="IIP150" s="58"/>
      <c r="IIQ150" s="58"/>
      <c r="IIR150" s="58"/>
      <c r="IIS150" s="58"/>
      <c r="IIT150" s="58"/>
      <c r="IIU150" s="58"/>
      <c r="IIV150" s="58"/>
      <c r="IIW150" s="58"/>
      <c r="IIX150" s="58"/>
      <c r="IIY150" s="58"/>
      <c r="IIZ150" s="58"/>
      <c r="IJA150" s="58"/>
      <c r="IJB150" s="58"/>
      <c r="IJC150" s="58"/>
      <c r="IJD150" s="58"/>
      <c r="IJE150" s="58"/>
      <c r="IJF150" s="58"/>
      <c r="IJG150" s="58"/>
      <c r="IJH150" s="58"/>
      <c r="IJI150" s="58"/>
      <c r="IJJ150" s="58"/>
      <c r="IJK150" s="58"/>
      <c r="IJL150" s="58"/>
      <c r="IJM150" s="58"/>
      <c r="IJN150" s="58"/>
      <c r="IJO150" s="58"/>
      <c r="IJP150" s="58"/>
      <c r="IJQ150" s="58"/>
      <c r="IJR150" s="58"/>
      <c r="IJS150" s="58"/>
      <c r="IJT150" s="58"/>
      <c r="IJU150" s="58"/>
      <c r="IJV150" s="58"/>
      <c r="IJW150" s="58"/>
      <c r="IJX150" s="58"/>
      <c r="IJY150" s="58"/>
      <c r="IJZ150" s="58"/>
      <c r="IKA150" s="58"/>
      <c r="IKB150" s="58"/>
      <c r="IKC150" s="58"/>
      <c r="IKD150" s="58"/>
      <c r="IKE150" s="58"/>
      <c r="IKF150" s="58"/>
      <c r="IKG150" s="58"/>
      <c r="IKH150" s="58"/>
      <c r="IKI150" s="58"/>
      <c r="IKJ150" s="58"/>
      <c r="IKK150" s="58"/>
      <c r="IKL150" s="58"/>
      <c r="IKM150" s="58"/>
      <c r="IKN150" s="58"/>
      <c r="IKO150" s="58"/>
      <c r="IKP150" s="58"/>
      <c r="IKQ150" s="58"/>
      <c r="IKR150" s="58"/>
      <c r="IKS150" s="58"/>
      <c r="IKT150" s="58"/>
      <c r="IKU150" s="58"/>
      <c r="IKV150" s="58"/>
      <c r="IKW150" s="58"/>
      <c r="IKX150" s="58"/>
      <c r="IKY150" s="58"/>
      <c r="IKZ150" s="58"/>
      <c r="ILA150" s="58"/>
      <c r="ILB150" s="58"/>
      <c r="ILC150" s="58"/>
      <c r="ILD150" s="58"/>
      <c r="ILE150" s="58"/>
      <c r="ILF150" s="58"/>
      <c r="ILG150" s="58"/>
      <c r="ILH150" s="58"/>
      <c r="ILI150" s="58"/>
      <c r="ILJ150" s="58"/>
      <c r="ILK150" s="58"/>
      <c r="ILL150" s="58"/>
      <c r="ILM150" s="58"/>
      <c r="ILN150" s="58"/>
      <c r="ILO150" s="58"/>
      <c r="ILP150" s="58"/>
      <c r="ILQ150" s="58"/>
      <c r="ILR150" s="58"/>
      <c r="ILS150" s="58"/>
      <c r="ILT150" s="58"/>
      <c r="ILU150" s="58"/>
      <c r="ILV150" s="58"/>
      <c r="ILW150" s="58"/>
      <c r="ILX150" s="58"/>
      <c r="ILY150" s="58"/>
      <c r="ILZ150" s="58"/>
      <c r="IMA150" s="58"/>
      <c r="IMB150" s="58"/>
      <c r="IMC150" s="58"/>
      <c r="IMD150" s="58"/>
      <c r="IME150" s="58"/>
      <c r="IMF150" s="58"/>
      <c r="IMG150" s="58"/>
      <c r="IMH150" s="58"/>
      <c r="IMI150" s="58"/>
      <c r="IMJ150" s="58"/>
      <c r="IMK150" s="58"/>
      <c r="IML150" s="58"/>
      <c r="IMM150" s="58"/>
      <c r="IMN150" s="58"/>
      <c r="IMO150" s="58"/>
      <c r="IMP150" s="58"/>
      <c r="IMQ150" s="58"/>
      <c r="IMR150" s="58"/>
      <c r="IMS150" s="58"/>
      <c r="IMT150" s="58"/>
      <c r="IMU150" s="58"/>
      <c r="IMV150" s="58"/>
      <c r="IMW150" s="58"/>
      <c r="IMX150" s="58"/>
      <c r="IMY150" s="58"/>
      <c r="IMZ150" s="58"/>
      <c r="INA150" s="58"/>
      <c r="INB150" s="58"/>
      <c r="INC150" s="58"/>
      <c r="IND150" s="58"/>
      <c r="INE150" s="58"/>
      <c r="INF150" s="58"/>
      <c r="ING150" s="58"/>
      <c r="INH150" s="58"/>
      <c r="INI150" s="58"/>
      <c r="INJ150" s="58"/>
      <c r="INK150" s="58"/>
      <c r="INL150" s="58"/>
      <c r="INM150" s="58"/>
      <c r="INN150" s="58"/>
      <c r="INO150" s="58"/>
      <c r="INP150" s="58"/>
      <c r="INQ150" s="58"/>
      <c r="INR150" s="58"/>
      <c r="INS150" s="58"/>
      <c r="INT150" s="58"/>
      <c r="INU150" s="58"/>
      <c r="INV150" s="58"/>
      <c r="INW150" s="58"/>
      <c r="INX150" s="58"/>
      <c r="INY150" s="58"/>
      <c r="INZ150" s="58"/>
      <c r="IOA150" s="58"/>
      <c r="IOB150" s="58"/>
      <c r="IOC150" s="58"/>
      <c r="IOD150" s="58"/>
      <c r="IOE150" s="58"/>
      <c r="IOF150" s="58"/>
      <c r="IOG150" s="58"/>
      <c r="IOH150" s="58"/>
      <c r="IOI150" s="58"/>
      <c r="IOJ150" s="58"/>
      <c r="IOK150" s="58"/>
      <c r="IOL150" s="58"/>
      <c r="IOM150" s="58"/>
      <c r="ION150" s="58"/>
      <c r="IOO150" s="58"/>
      <c r="IOP150" s="58"/>
      <c r="IOQ150" s="58"/>
      <c r="IOR150" s="58"/>
      <c r="IOS150" s="58"/>
      <c r="IOT150" s="58"/>
      <c r="IOU150" s="58"/>
      <c r="IOV150" s="58"/>
      <c r="IOW150" s="58"/>
      <c r="IOX150" s="58"/>
      <c r="IOY150" s="58"/>
      <c r="IOZ150" s="58"/>
      <c r="IPA150" s="58"/>
      <c r="IPB150" s="58"/>
      <c r="IPC150" s="58"/>
      <c r="IPD150" s="58"/>
      <c r="IPE150" s="58"/>
      <c r="IPF150" s="58"/>
      <c r="IPG150" s="58"/>
      <c r="IPH150" s="58"/>
      <c r="IPI150" s="58"/>
      <c r="IPJ150" s="58"/>
      <c r="IPK150" s="58"/>
      <c r="IPL150" s="58"/>
      <c r="IPM150" s="58"/>
      <c r="IPN150" s="58"/>
      <c r="IPO150" s="58"/>
      <c r="IPP150" s="58"/>
      <c r="IPQ150" s="58"/>
      <c r="IPR150" s="58"/>
      <c r="IPS150" s="58"/>
      <c r="IPT150" s="58"/>
      <c r="IPU150" s="58"/>
      <c r="IPV150" s="58"/>
      <c r="IPW150" s="58"/>
      <c r="IPX150" s="58"/>
      <c r="IPY150" s="58"/>
      <c r="IPZ150" s="58"/>
      <c r="IQA150" s="58"/>
      <c r="IQB150" s="58"/>
      <c r="IQC150" s="58"/>
      <c r="IQD150" s="58"/>
      <c r="IQE150" s="58"/>
      <c r="IQF150" s="58"/>
      <c r="IQG150" s="58"/>
      <c r="IQH150" s="58"/>
      <c r="IQI150" s="58"/>
      <c r="IQJ150" s="58"/>
      <c r="IQK150" s="58"/>
      <c r="IQL150" s="58"/>
      <c r="IQM150" s="58"/>
      <c r="IQN150" s="58"/>
      <c r="IQO150" s="58"/>
      <c r="IQP150" s="58"/>
      <c r="IQQ150" s="58"/>
      <c r="IQR150" s="58"/>
      <c r="IQS150" s="58"/>
      <c r="IQT150" s="58"/>
      <c r="IQU150" s="58"/>
      <c r="IQV150" s="58"/>
      <c r="IQW150" s="58"/>
      <c r="IQX150" s="58"/>
      <c r="IQY150" s="58"/>
      <c r="IQZ150" s="58"/>
      <c r="IRA150" s="58"/>
      <c r="IRB150" s="58"/>
      <c r="IRC150" s="58"/>
      <c r="IRD150" s="58"/>
      <c r="IRE150" s="58"/>
      <c r="IRF150" s="58"/>
      <c r="IRG150" s="58"/>
      <c r="IRH150" s="58"/>
      <c r="IRI150" s="58"/>
      <c r="IRJ150" s="58"/>
      <c r="IRK150" s="58"/>
      <c r="IRL150" s="58"/>
      <c r="IRM150" s="58"/>
      <c r="IRN150" s="58"/>
      <c r="IRO150" s="58"/>
      <c r="IRP150" s="58"/>
      <c r="IRQ150" s="58"/>
      <c r="IRR150" s="58"/>
      <c r="IRS150" s="58"/>
      <c r="IRT150" s="58"/>
      <c r="IRU150" s="58"/>
      <c r="IRV150" s="58"/>
      <c r="IRW150" s="58"/>
      <c r="IRX150" s="58"/>
      <c r="IRY150" s="58"/>
      <c r="IRZ150" s="58"/>
      <c r="ISA150" s="58"/>
      <c r="ISB150" s="58"/>
      <c r="ISC150" s="58"/>
      <c r="ISD150" s="58"/>
      <c r="ISE150" s="58"/>
      <c r="ISF150" s="58"/>
      <c r="ISG150" s="58"/>
      <c r="ISH150" s="58"/>
      <c r="ISI150" s="58"/>
      <c r="ISJ150" s="58"/>
      <c r="ISK150" s="58"/>
      <c r="ISL150" s="58"/>
      <c r="ISM150" s="58"/>
      <c r="ISN150" s="58"/>
      <c r="ISO150" s="58"/>
      <c r="ISP150" s="58"/>
      <c r="ISQ150" s="58"/>
      <c r="ISR150" s="58"/>
      <c r="ISS150" s="58"/>
      <c r="IST150" s="58"/>
      <c r="ISU150" s="58"/>
      <c r="ISV150" s="58"/>
      <c r="ISW150" s="58"/>
      <c r="ISX150" s="58"/>
      <c r="ISY150" s="58"/>
      <c r="ISZ150" s="58"/>
      <c r="ITA150" s="58"/>
      <c r="ITB150" s="58"/>
      <c r="ITC150" s="58"/>
      <c r="ITD150" s="58"/>
      <c r="ITE150" s="58"/>
      <c r="ITF150" s="58"/>
      <c r="ITG150" s="58"/>
      <c r="ITH150" s="58"/>
      <c r="ITI150" s="58"/>
      <c r="ITJ150" s="58"/>
      <c r="ITK150" s="58"/>
      <c r="ITL150" s="58"/>
      <c r="ITM150" s="58"/>
      <c r="ITN150" s="58"/>
      <c r="ITO150" s="58"/>
      <c r="ITP150" s="58"/>
      <c r="ITQ150" s="58"/>
      <c r="ITR150" s="58"/>
      <c r="ITS150" s="58"/>
      <c r="ITT150" s="58"/>
      <c r="ITU150" s="58"/>
      <c r="ITV150" s="58"/>
      <c r="ITW150" s="58"/>
      <c r="ITX150" s="58"/>
      <c r="ITY150" s="58"/>
      <c r="ITZ150" s="58"/>
      <c r="IUA150" s="58"/>
      <c r="IUB150" s="58"/>
      <c r="IUC150" s="58"/>
      <c r="IUD150" s="58"/>
      <c r="IUE150" s="58"/>
      <c r="IUF150" s="58"/>
      <c r="IUG150" s="58"/>
      <c r="IUH150" s="58"/>
      <c r="IUI150" s="58"/>
      <c r="IUJ150" s="58"/>
      <c r="IUK150" s="58"/>
      <c r="IUL150" s="58"/>
      <c r="IUM150" s="58"/>
      <c r="IUN150" s="58"/>
      <c r="IUO150" s="58"/>
      <c r="IUP150" s="58"/>
      <c r="IUQ150" s="58"/>
      <c r="IUR150" s="58"/>
      <c r="IUS150" s="58"/>
      <c r="IUT150" s="58"/>
      <c r="IUU150" s="58"/>
      <c r="IUV150" s="58"/>
      <c r="IUW150" s="58"/>
      <c r="IUX150" s="58"/>
      <c r="IUY150" s="58"/>
      <c r="IUZ150" s="58"/>
      <c r="IVA150" s="58"/>
      <c r="IVB150" s="58"/>
      <c r="IVC150" s="58"/>
      <c r="IVD150" s="58"/>
      <c r="IVE150" s="58"/>
      <c r="IVF150" s="58"/>
      <c r="IVG150" s="58"/>
      <c r="IVH150" s="58"/>
      <c r="IVI150" s="58"/>
      <c r="IVJ150" s="58"/>
      <c r="IVK150" s="58"/>
      <c r="IVL150" s="58"/>
      <c r="IVM150" s="58"/>
      <c r="IVN150" s="58"/>
      <c r="IVO150" s="58"/>
      <c r="IVP150" s="58"/>
      <c r="IVQ150" s="58"/>
      <c r="IVR150" s="58"/>
      <c r="IVS150" s="58"/>
      <c r="IVT150" s="58"/>
      <c r="IVU150" s="58"/>
      <c r="IVV150" s="58"/>
      <c r="IVW150" s="58"/>
      <c r="IVX150" s="58"/>
      <c r="IVY150" s="58"/>
      <c r="IVZ150" s="58"/>
      <c r="IWA150" s="58"/>
      <c r="IWB150" s="58"/>
      <c r="IWC150" s="58"/>
      <c r="IWD150" s="58"/>
      <c r="IWE150" s="58"/>
      <c r="IWF150" s="58"/>
      <c r="IWG150" s="58"/>
      <c r="IWH150" s="58"/>
      <c r="IWI150" s="58"/>
      <c r="IWJ150" s="58"/>
      <c r="IWK150" s="58"/>
      <c r="IWL150" s="58"/>
      <c r="IWM150" s="58"/>
      <c r="IWN150" s="58"/>
      <c r="IWO150" s="58"/>
      <c r="IWP150" s="58"/>
      <c r="IWQ150" s="58"/>
      <c r="IWR150" s="58"/>
      <c r="IWS150" s="58"/>
      <c r="IWT150" s="58"/>
      <c r="IWU150" s="58"/>
      <c r="IWV150" s="58"/>
      <c r="IWW150" s="58"/>
      <c r="IWX150" s="58"/>
      <c r="IWY150" s="58"/>
      <c r="IWZ150" s="58"/>
      <c r="IXA150" s="58"/>
      <c r="IXB150" s="58"/>
      <c r="IXC150" s="58"/>
      <c r="IXD150" s="58"/>
      <c r="IXE150" s="58"/>
      <c r="IXF150" s="58"/>
      <c r="IXG150" s="58"/>
      <c r="IXH150" s="58"/>
      <c r="IXI150" s="58"/>
      <c r="IXJ150" s="58"/>
      <c r="IXK150" s="58"/>
      <c r="IXL150" s="58"/>
      <c r="IXM150" s="58"/>
      <c r="IXN150" s="58"/>
      <c r="IXO150" s="58"/>
      <c r="IXP150" s="58"/>
      <c r="IXQ150" s="58"/>
      <c r="IXR150" s="58"/>
      <c r="IXS150" s="58"/>
      <c r="IXT150" s="58"/>
      <c r="IXU150" s="58"/>
      <c r="IXV150" s="58"/>
      <c r="IXW150" s="58"/>
      <c r="IXX150" s="58"/>
      <c r="IXY150" s="58"/>
      <c r="IXZ150" s="58"/>
      <c r="IYA150" s="58"/>
      <c r="IYB150" s="58"/>
      <c r="IYC150" s="58"/>
      <c r="IYD150" s="58"/>
      <c r="IYE150" s="58"/>
      <c r="IYF150" s="58"/>
      <c r="IYG150" s="58"/>
      <c r="IYH150" s="58"/>
      <c r="IYI150" s="58"/>
      <c r="IYJ150" s="58"/>
      <c r="IYK150" s="58"/>
      <c r="IYL150" s="58"/>
      <c r="IYM150" s="58"/>
      <c r="IYN150" s="58"/>
      <c r="IYO150" s="58"/>
      <c r="IYP150" s="58"/>
      <c r="IYQ150" s="58"/>
      <c r="IYR150" s="58"/>
      <c r="IYS150" s="58"/>
      <c r="IYT150" s="58"/>
      <c r="IYU150" s="58"/>
      <c r="IYV150" s="58"/>
      <c r="IYW150" s="58"/>
      <c r="IYX150" s="58"/>
      <c r="IYY150" s="58"/>
      <c r="IYZ150" s="58"/>
      <c r="IZA150" s="58"/>
      <c r="IZB150" s="58"/>
      <c r="IZC150" s="58"/>
      <c r="IZD150" s="58"/>
      <c r="IZE150" s="58"/>
      <c r="IZF150" s="58"/>
      <c r="IZG150" s="58"/>
      <c r="IZH150" s="58"/>
      <c r="IZI150" s="58"/>
      <c r="IZJ150" s="58"/>
      <c r="IZK150" s="58"/>
      <c r="IZL150" s="58"/>
      <c r="IZM150" s="58"/>
      <c r="IZN150" s="58"/>
      <c r="IZO150" s="58"/>
      <c r="IZP150" s="58"/>
      <c r="IZQ150" s="58"/>
      <c r="IZR150" s="58"/>
      <c r="IZS150" s="58"/>
      <c r="IZT150" s="58"/>
      <c r="IZU150" s="58"/>
      <c r="IZV150" s="58"/>
      <c r="IZW150" s="58"/>
      <c r="IZX150" s="58"/>
      <c r="IZY150" s="58"/>
      <c r="IZZ150" s="58"/>
      <c r="JAA150" s="58"/>
      <c r="JAB150" s="58"/>
      <c r="JAC150" s="58"/>
      <c r="JAD150" s="58"/>
      <c r="JAE150" s="58"/>
      <c r="JAF150" s="58"/>
      <c r="JAG150" s="58"/>
      <c r="JAH150" s="58"/>
      <c r="JAI150" s="58"/>
      <c r="JAJ150" s="58"/>
      <c r="JAK150" s="58"/>
      <c r="JAL150" s="58"/>
      <c r="JAM150" s="58"/>
      <c r="JAN150" s="58"/>
      <c r="JAO150" s="58"/>
      <c r="JAP150" s="58"/>
      <c r="JAQ150" s="58"/>
      <c r="JAR150" s="58"/>
      <c r="JAS150" s="58"/>
      <c r="JAT150" s="58"/>
      <c r="JAU150" s="58"/>
      <c r="JAV150" s="58"/>
      <c r="JAW150" s="58"/>
      <c r="JAX150" s="58"/>
      <c r="JAY150" s="58"/>
      <c r="JAZ150" s="58"/>
      <c r="JBA150" s="58"/>
      <c r="JBB150" s="58"/>
      <c r="JBC150" s="58"/>
      <c r="JBD150" s="58"/>
      <c r="JBE150" s="58"/>
      <c r="JBF150" s="58"/>
      <c r="JBG150" s="58"/>
      <c r="JBH150" s="58"/>
      <c r="JBI150" s="58"/>
      <c r="JBJ150" s="58"/>
      <c r="JBK150" s="58"/>
      <c r="JBL150" s="58"/>
      <c r="JBM150" s="58"/>
      <c r="JBN150" s="58"/>
      <c r="JBO150" s="58"/>
      <c r="JBP150" s="58"/>
      <c r="JBQ150" s="58"/>
      <c r="JBR150" s="58"/>
      <c r="JBS150" s="58"/>
      <c r="JBT150" s="58"/>
      <c r="JBU150" s="58"/>
      <c r="JBV150" s="58"/>
      <c r="JBW150" s="58"/>
      <c r="JBX150" s="58"/>
      <c r="JBY150" s="58"/>
      <c r="JBZ150" s="58"/>
      <c r="JCA150" s="58"/>
      <c r="JCB150" s="58"/>
      <c r="JCC150" s="58"/>
      <c r="JCD150" s="58"/>
      <c r="JCE150" s="58"/>
      <c r="JCF150" s="58"/>
      <c r="JCG150" s="58"/>
      <c r="JCH150" s="58"/>
      <c r="JCI150" s="58"/>
      <c r="JCJ150" s="58"/>
      <c r="JCK150" s="58"/>
      <c r="JCL150" s="58"/>
      <c r="JCM150" s="58"/>
      <c r="JCN150" s="58"/>
      <c r="JCO150" s="58"/>
      <c r="JCP150" s="58"/>
      <c r="JCQ150" s="58"/>
      <c r="JCR150" s="58"/>
      <c r="JCS150" s="58"/>
      <c r="JCT150" s="58"/>
      <c r="JCU150" s="58"/>
      <c r="JCV150" s="58"/>
      <c r="JCW150" s="58"/>
      <c r="JCX150" s="58"/>
      <c r="JCY150" s="58"/>
      <c r="JCZ150" s="58"/>
      <c r="JDA150" s="58"/>
      <c r="JDB150" s="58"/>
      <c r="JDC150" s="58"/>
      <c r="JDD150" s="58"/>
      <c r="JDE150" s="58"/>
      <c r="JDF150" s="58"/>
      <c r="JDG150" s="58"/>
      <c r="JDH150" s="58"/>
      <c r="JDI150" s="58"/>
      <c r="JDJ150" s="58"/>
      <c r="JDK150" s="58"/>
      <c r="JDL150" s="58"/>
      <c r="JDM150" s="58"/>
      <c r="JDN150" s="58"/>
      <c r="JDO150" s="58"/>
      <c r="JDP150" s="58"/>
      <c r="JDQ150" s="58"/>
      <c r="JDR150" s="58"/>
      <c r="JDS150" s="58"/>
      <c r="JDT150" s="58"/>
      <c r="JDU150" s="58"/>
      <c r="JDV150" s="58"/>
      <c r="JDW150" s="58"/>
      <c r="JDX150" s="58"/>
      <c r="JDY150" s="58"/>
      <c r="JDZ150" s="58"/>
      <c r="JEA150" s="58"/>
      <c r="JEB150" s="58"/>
      <c r="JEC150" s="58"/>
      <c r="JED150" s="58"/>
      <c r="JEE150" s="58"/>
      <c r="JEF150" s="58"/>
      <c r="JEG150" s="58"/>
      <c r="JEH150" s="58"/>
      <c r="JEI150" s="58"/>
      <c r="JEJ150" s="58"/>
      <c r="JEK150" s="58"/>
      <c r="JEL150" s="58"/>
      <c r="JEM150" s="58"/>
      <c r="JEN150" s="58"/>
      <c r="JEO150" s="58"/>
      <c r="JEP150" s="58"/>
      <c r="JEQ150" s="58"/>
      <c r="JER150" s="58"/>
      <c r="JES150" s="58"/>
      <c r="JET150" s="58"/>
      <c r="JEU150" s="58"/>
      <c r="JEV150" s="58"/>
      <c r="JEW150" s="58"/>
      <c r="JEX150" s="58"/>
      <c r="JEY150" s="58"/>
      <c r="JEZ150" s="58"/>
      <c r="JFA150" s="58"/>
      <c r="JFB150" s="58"/>
      <c r="JFC150" s="58"/>
      <c r="JFD150" s="58"/>
      <c r="JFE150" s="58"/>
      <c r="JFF150" s="58"/>
      <c r="JFG150" s="58"/>
      <c r="JFH150" s="58"/>
      <c r="JFI150" s="58"/>
      <c r="JFJ150" s="58"/>
      <c r="JFK150" s="58"/>
      <c r="JFL150" s="58"/>
      <c r="JFM150" s="58"/>
      <c r="JFN150" s="58"/>
      <c r="JFO150" s="58"/>
      <c r="JFP150" s="58"/>
      <c r="JFQ150" s="58"/>
      <c r="JFR150" s="58"/>
      <c r="JFS150" s="58"/>
      <c r="JFT150" s="58"/>
      <c r="JFU150" s="58"/>
      <c r="JFV150" s="58"/>
      <c r="JFW150" s="58"/>
      <c r="JFX150" s="58"/>
      <c r="JFY150" s="58"/>
      <c r="JFZ150" s="58"/>
      <c r="JGA150" s="58"/>
      <c r="JGB150" s="58"/>
      <c r="JGC150" s="58"/>
      <c r="JGD150" s="58"/>
      <c r="JGE150" s="58"/>
      <c r="JGF150" s="58"/>
      <c r="JGG150" s="58"/>
      <c r="JGH150" s="58"/>
      <c r="JGI150" s="58"/>
      <c r="JGJ150" s="58"/>
      <c r="JGK150" s="58"/>
      <c r="JGL150" s="58"/>
      <c r="JGM150" s="58"/>
      <c r="JGN150" s="58"/>
      <c r="JGO150" s="58"/>
      <c r="JGP150" s="58"/>
      <c r="JGQ150" s="58"/>
      <c r="JGR150" s="58"/>
      <c r="JGS150" s="58"/>
      <c r="JGT150" s="58"/>
      <c r="JGU150" s="58"/>
      <c r="JGV150" s="58"/>
      <c r="JGW150" s="58"/>
      <c r="JGX150" s="58"/>
      <c r="JGY150" s="58"/>
      <c r="JGZ150" s="58"/>
      <c r="JHA150" s="58"/>
      <c r="JHB150" s="58"/>
      <c r="JHC150" s="58"/>
      <c r="JHD150" s="58"/>
      <c r="JHE150" s="58"/>
      <c r="JHF150" s="58"/>
      <c r="JHG150" s="58"/>
      <c r="JHH150" s="58"/>
      <c r="JHI150" s="58"/>
      <c r="JHJ150" s="58"/>
      <c r="JHK150" s="58"/>
      <c r="JHL150" s="58"/>
      <c r="JHM150" s="58"/>
      <c r="JHN150" s="58"/>
      <c r="JHO150" s="58"/>
      <c r="JHP150" s="58"/>
      <c r="JHQ150" s="58"/>
      <c r="JHR150" s="58"/>
      <c r="JHS150" s="58"/>
      <c r="JHT150" s="58"/>
      <c r="JHU150" s="58"/>
      <c r="JHV150" s="58"/>
      <c r="JHW150" s="58"/>
      <c r="JHX150" s="58"/>
      <c r="JHY150" s="58"/>
      <c r="JHZ150" s="58"/>
      <c r="JIA150" s="58"/>
      <c r="JIB150" s="58"/>
      <c r="JIC150" s="58"/>
      <c r="JID150" s="58"/>
      <c r="JIE150" s="58"/>
      <c r="JIF150" s="58"/>
      <c r="JIG150" s="58"/>
      <c r="JIH150" s="58"/>
      <c r="JII150" s="58"/>
      <c r="JIJ150" s="58"/>
      <c r="JIK150" s="58"/>
      <c r="JIL150" s="58"/>
      <c r="JIM150" s="58"/>
      <c r="JIN150" s="58"/>
      <c r="JIO150" s="58"/>
      <c r="JIP150" s="58"/>
      <c r="JIQ150" s="58"/>
      <c r="JIR150" s="58"/>
      <c r="JIS150" s="58"/>
      <c r="JIT150" s="58"/>
      <c r="JIU150" s="58"/>
      <c r="JIV150" s="58"/>
      <c r="JIW150" s="58"/>
      <c r="JIX150" s="58"/>
      <c r="JIY150" s="58"/>
      <c r="JIZ150" s="58"/>
      <c r="JJA150" s="58"/>
      <c r="JJB150" s="58"/>
      <c r="JJC150" s="58"/>
      <c r="JJD150" s="58"/>
      <c r="JJE150" s="58"/>
      <c r="JJF150" s="58"/>
      <c r="JJG150" s="58"/>
      <c r="JJH150" s="58"/>
      <c r="JJI150" s="58"/>
      <c r="JJJ150" s="58"/>
      <c r="JJK150" s="58"/>
      <c r="JJL150" s="58"/>
      <c r="JJM150" s="58"/>
      <c r="JJN150" s="58"/>
      <c r="JJO150" s="58"/>
      <c r="JJP150" s="58"/>
      <c r="JJQ150" s="58"/>
      <c r="JJR150" s="58"/>
      <c r="JJS150" s="58"/>
      <c r="JJT150" s="58"/>
      <c r="JJU150" s="58"/>
      <c r="JJV150" s="58"/>
      <c r="JJW150" s="58"/>
      <c r="JJX150" s="58"/>
      <c r="JJY150" s="58"/>
      <c r="JJZ150" s="58"/>
      <c r="JKA150" s="58"/>
      <c r="JKB150" s="58"/>
      <c r="JKC150" s="58"/>
      <c r="JKD150" s="58"/>
      <c r="JKE150" s="58"/>
      <c r="JKF150" s="58"/>
      <c r="JKG150" s="58"/>
      <c r="JKH150" s="58"/>
      <c r="JKI150" s="58"/>
      <c r="JKJ150" s="58"/>
      <c r="JKK150" s="58"/>
      <c r="JKL150" s="58"/>
      <c r="JKM150" s="58"/>
      <c r="JKN150" s="58"/>
      <c r="JKO150" s="58"/>
      <c r="JKP150" s="58"/>
      <c r="JKQ150" s="58"/>
      <c r="JKR150" s="58"/>
      <c r="JKS150" s="58"/>
      <c r="JKT150" s="58"/>
      <c r="JKU150" s="58"/>
      <c r="JKV150" s="58"/>
      <c r="JKW150" s="58"/>
      <c r="JKX150" s="58"/>
      <c r="JKY150" s="58"/>
      <c r="JKZ150" s="58"/>
      <c r="JLA150" s="58"/>
      <c r="JLB150" s="58"/>
      <c r="JLC150" s="58"/>
      <c r="JLD150" s="58"/>
      <c r="JLE150" s="58"/>
      <c r="JLF150" s="58"/>
      <c r="JLG150" s="58"/>
      <c r="JLH150" s="58"/>
      <c r="JLI150" s="58"/>
      <c r="JLJ150" s="58"/>
      <c r="JLK150" s="58"/>
      <c r="JLL150" s="58"/>
      <c r="JLM150" s="58"/>
      <c r="JLN150" s="58"/>
      <c r="JLO150" s="58"/>
      <c r="JLP150" s="58"/>
      <c r="JLQ150" s="58"/>
      <c r="JLR150" s="58"/>
      <c r="JLS150" s="58"/>
      <c r="JLT150" s="58"/>
      <c r="JLU150" s="58"/>
      <c r="JLV150" s="58"/>
      <c r="JLW150" s="58"/>
      <c r="JLX150" s="58"/>
      <c r="JLY150" s="58"/>
      <c r="JLZ150" s="58"/>
      <c r="JMA150" s="58"/>
      <c r="JMB150" s="58"/>
      <c r="JMC150" s="58"/>
      <c r="JMD150" s="58"/>
      <c r="JME150" s="58"/>
      <c r="JMF150" s="58"/>
      <c r="JMG150" s="58"/>
      <c r="JMH150" s="58"/>
      <c r="JMI150" s="58"/>
      <c r="JMJ150" s="58"/>
      <c r="JMK150" s="58"/>
      <c r="JML150" s="58"/>
      <c r="JMM150" s="58"/>
      <c r="JMN150" s="58"/>
      <c r="JMO150" s="58"/>
      <c r="JMP150" s="58"/>
      <c r="JMQ150" s="58"/>
      <c r="JMR150" s="58"/>
      <c r="JMS150" s="58"/>
      <c r="JMT150" s="58"/>
      <c r="JMU150" s="58"/>
      <c r="JMV150" s="58"/>
      <c r="JMW150" s="58"/>
      <c r="JMX150" s="58"/>
      <c r="JMY150" s="58"/>
      <c r="JMZ150" s="58"/>
      <c r="JNA150" s="58"/>
      <c r="JNB150" s="58"/>
      <c r="JNC150" s="58"/>
      <c r="JND150" s="58"/>
      <c r="JNE150" s="58"/>
      <c r="JNF150" s="58"/>
      <c r="JNG150" s="58"/>
      <c r="JNH150" s="58"/>
      <c r="JNI150" s="58"/>
      <c r="JNJ150" s="58"/>
      <c r="JNK150" s="58"/>
      <c r="JNL150" s="58"/>
      <c r="JNM150" s="58"/>
      <c r="JNN150" s="58"/>
      <c r="JNO150" s="58"/>
      <c r="JNP150" s="58"/>
      <c r="JNQ150" s="58"/>
      <c r="JNR150" s="58"/>
      <c r="JNS150" s="58"/>
      <c r="JNT150" s="58"/>
      <c r="JNU150" s="58"/>
      <c r="JNV150" s="58"/>
      <c r="JNW150" s="58"/>
      <c r="JNX150" s="58"/>
      <c r="JNY150" s="58"/>
      <c r="JNZ150" s="58"/>
      <c r="JOA150" s="58"/>
      <c r="JOB150" s="58"/>
      <c r="JOC150" s="58"/>
      <c r="JOD150" s="58"/>
      <c r="JOE150" s="58"/>
      <c r="JOF150" s="58"/>
      <c r="JOG150" s="58"/>
      <c r="JOH150" s="58"/>
      <c r="JOI150" s="58"/>
      <c r="JOJ150" s="58"/>
      <c r="JOK150" s="58"/>
      <c r="JOL150" s="58"/>
      <c r="JOM150" s="58"/>
      <c r="JON150" s="58"/>
      <c r="JOO150" s="58"/>
      <c r="JOP150" s="58"/>
      <c r="JOQ150" s="58"/>
      <c r="JOR150" s="58"/>
      <c r="JOS150" s="58"/>
      <c r="JOT150" s="58"/>
      <c r="JOU150" s="58"/>
      <c r="JOV150" s="58"/>
      <c r="JOW150" s="58"/>
      <c r="JOX150" s="58"/>
      <c r="JOY150" s="58"/>
      <c r="JOZ150" s="58"/>
      <c r="JPA150" s="58"/>
      <c r="JPB150" s="58"/>
      <c r="JPC150" s="58"/>
      <c r="JPD150" s="58"/>
      <c r="JPE150" s="58"/>
      <c r="JPF150" s="58"/>
      <c r="JPG150" s="58"/>
      <c r="JPH150" s="58"/>
      <c r="JPI150" s="58"/>
      <c r="JPJ150" s="58"/>
      <c r="JPK150" s="58"/>
      <c r="JPL150" s="58"/>
      <c r="JPM150" s="58"/>
      <c r="JPN150" s="58"/>
      <c r="JPO150" s="58"/>
      <c r="JPP150" s="58"/>
      <c r="JPQ150" s="58"/>
      <c r="JPR150" s="58"/>
      <c r="JPS150" s="58"/>
      <c r="JPT150" s="58"/>
      <c r="JPU150" s="58"/>
      <c r="JPV150" s="58"/>
      <c r="JPW150" s="58"/>
      <c r="JPX150" s="58"/>
      <c r="JPY150" s="58"/>
      <c r="JPZ150" s="58"/>
      <c r="JQA150" s="58"/>
      <c r="JQB150" s="58"/>
      <c r="JQC150" s="58"/>
      <c r="JQD150" s="58"/>
      <c r="JQE150" s="58"/>
      <c r="JQF150" s="58"/>
      <c r="JQG150" s="58"/>
      <c r="JQH150" s="58"/>
      <c r="JQI150" s="58"/>
      <c r="JQJ150" s="58"/>
      <c r="JQK150" s="58"/>
      <c r="JQL150" s="58"/>
      <c r="JQM150" s="58"/>
      <c r="JQN150" s="58"/>
      <c r="JQO150" s="58"/>
      <c r="JQP150" s="58"/>
      <c r="JQQ150" s="58"/>
      <c r="JQR150" s="58"/>
      <c r="JQS150" s="58"/>
      <c r="JQT150" s="58"/>
      <c r="JQU150" s="58"/>
      <c r="JQV150" s="58"/>
      <c r="JQW150" s="58"/>
      <c r="JQX150" s="58"/>
      <c r="JQY150" s="58"/>
      <c r="JQZ150" s="58"/>
      <c r="JRA150" s="58"/>
      <c r="JRB150" s="58"/>
      <c r="JRC150" s="58"/>
      <c r="JRD150" s="58"/>
      <c r="JRE150" s="58"/>
      <c r="JRF150" s="58"/>
      <c r="JRG150" s="58"/>
      <c r="JRH150" s="58"/>
      <c r="JRI150" s="58"/>
      <c r="JRJ150" s="58"/>
      <c r="JRK150" s="58"/>
      <c r="JRL150" s="58"/>
      <c r="JRM150" s="58"/>
      <c r="JRN150" s="58"/>
      <c r="JRO150" s="58"/>
      <c r="JRP150" s="58"/>
      <c r="JRQ150" s="58"/>
      <c r="JRR150" s="58"/>
      <c r="JRS150" s="58"/>
      <c r="JRT150" s="58"/>
      <c r="JRU150" s="58"/>
      <c r="JRV150" s="58"/>
      <c r="JRW150" s="58"/>
      <c r="JRX150" s="58"/>
      <c r="JRY150" s="58"/>
      <c r="JRZ150" s="58"/>
      <c r="JSA150" s="58"/>
      <c r="JSB150" s="58"/>
      <c r="JSC150" s="58"/>
      <c r="JSD150" s="58"/>
      <c r="JSE150" s="58"/>
      <c r="JSF150" s="58"/>
      <c r="JSG150" s="58"/>
      <c r="JSH150" s="58"/>
      <c r="JSI150" s="58"/>
      <c r="JSJ150" s="58"/>
      <c r="JSK150" s="58"/>
      <c r="JSL150" s="58"/>
      <c r="JSM150" s="58"/>
      <c r="JSN150" s="58"/>
      <c r="JSO150" s="58"/>
      <c r="JSP150" s="58"/>
      <c r="JSQ150" s="58"/>
      <c r="JSR150" s="58"/>
      <c r="JSS150" s="58"/>
      <c r="JST150" s="58"/>
      <c r="JSU150" s="58"/>
      <c r="JSV150" s="58"/>
      <c r="JSW150" s="58"/>
      <c r="JSX150" s="58"/>
      <c r="JSY150" s="58"/>
      <c r="JSZ150" s="58"/>
      <c r="JTA150" s="58"/>
      <c r="JTB150" s="58"/>
      <c r="JTC150" s="58"/>
      <c r="JTD150" s="58"/>
      <c r="JTE150" s="58"/>
      <c r="JTF150" s="58"/>
      <c r="JTG150" s="58"/>
      <c r="JTH150" s="58"/>
      <c r="JTI150" s="58"/>
      <c r="JTJ150" s="58"/>
      <c r="JTK150" s="58"/>
      <c r="JTL150" s="58"/>
      <c r="JTM150" s="58"/>
      <c r="JTN150" s="58"/>
      <c r="JTO150" s="58"/>
      <c r="JTP150" s="58"/>
      <c r="JTQ150" s="58"/>
      <c r="JTR150" s="58"/>
      <c r="JTS150" s="58"/>
      <c r="JTT150" s="58"/>
      <c r="JTU150" s="58"/>
      <c r="JTV150" s="58"/>
      <c r="JTW150" s="58"/>
      <c r="JTX150" s="58"/>
      <c r="JTY150" s="58"/>
      <c r="JTZ150" s="58"/>
      <c r="JUA150" s="58"/>
      <c r="JUB150" s="58"/>
      <c r="JUC150" s="58"/>
      <c r="JUD150" s="58"/>
      <c r="JUE150" s="58"/>
      <c r="JUF150" s="58"/>
      <c r="JUG150" s="58"/>
      <c r="JUH150" s="58"/>
      <c r="JUI150" s="58"/>
      <c r="JUJ150" s="58"/>
      <c r="JUK150" s="58"/>
      <c r="JUL150" s="58"/>
      <c r="JUM150" s="58"/>
      <c r="JUN150" s="58"/>
      <c r="JUO150" s="58"/>
      <c r="JUP150" s="58"/>
      <c r="JUQ150" s="58"/>
      <c r="JUR150" s="58"/>
      <c r="JUS150" s="58"/>
      <c r="JUT150" s="58"/>
      <c r="JUU150" s="58"/>
      <c r="JUV150" s="58"/>
      <c r="JUW150" s="58"/>
      <c r="JUX150" s="58"/>
      <c r="JUY150" s="58"/>
      <c r="JUZ150" s="58"/>
      <c r="JVA150" s="58"/>
      <c r="JVB150" s="58"/>
      <c r="JVC150" s="58"/>
      <c r="JVD150" s="58"/>
      <c r="JVE150" s="58"/>
      <c r="JVF150" s="58"/>
      <c r="JVG150" s="58"/>
      <c r="JVH150" s="58"/>
      <c r="JVI150" s="58"/>
      <c r="JVJ150" s="58"/>
      <c r="JVK150" s="58"/>
      <c r="JVL150" s="58"/>
      <c r="JVM150" s="58"/>
      <c r="JVN150" s="58"/>
      <c r="JVO150" s="58"/>
      <c r="JVP150" s="58"/>
      <c r="JVQ150" s="58"/>
      <c r="JVR150" s="58"/>
      <c r="JVS150" s="58"/>
      <c r="JVT150" s="58"/>
      <c r="JVU150" s="58"/>
      <c r="JVV150" s="58"/>
      <c r="JVW150" s="58"/>
      <c r="JVX150" s="58"/>
      <c r="JVY150" s="58"/>
      <c r="JVZ150" s="58"/>
      <c r="JWA150" s="58"/>
      <c r="JWB150" s="58"/>
      <c r="JWC150" s="58"/>
      <c r="JWD150" s="58"/>
      <c r="JWE150" s="58"/>
      <c r="JWF150" s="58"/>
      <c r="JWG150" s="58"/>
      <c r="JWH150" s="58"/>
      <c r="JWI150" s="58"/>
      <c r="JWJ150" s="58"/>
      <c r="JWK150" s="58"/>
      <c r="JWL150" s="58"/>
      <c r="JWM150" s="58"/>
      <c r="JWN150" s="58"/>
      <c r="JWO150" s="58"/>
      <c r="JWP150" s="58"/>
      <c r="JWQ150" s="58"/>
      <c r="JWR150" s="58"/>
      <c r="JWS150" s="58"/>
      <c r="JWT150" s="58"/>
      <c r="JWU150" s="58"/>
      <c r="JWV150" s="58"/>
      <c r="JWW150" s="58"/>
      <c r="JWX150" s="58"/>
      <c r="JWY150" s="58"/>
      <c r="JWZ150" s="58"/>
      <c r="JXA150" s="58"/>
      <c r="JXB150" s="58"/>
      <c r="JXC150" s="58"/>
      <c r="JXD150" s="58"/>
      <c r="JXE150" s="58"/>
      <c r="JXF150" s="58"/>
      <c r="JXG150" s="58"/>
      <c r="JXH150" s="58"/>
      <c r="JXI150" s="58"/>
      <c r="JXJ150" s="58"/>
      <c r="JXK150" s="58"/>
      <c r="JXL150" s="58"/>
      <c r="JXM150" s="58"/>
      <c r="JXN150" s="58"/>
      <c r="JXO150" s="58"/>
      <c r="JXP150" s="58"/>
      <c r="JXQ150" s="58"/>
      <c r="JXR150" s="58"/>
      <c r="JXS150" s="58"/>
      <c r="JXT150" s="58"/>
      <c r="JXU150" s="58"/>
      <c r="JXV150" s="58"/>
      <c r="JXW150" s="58"/>
      <c r="JXX150" s="58"/>
      <c r="JXY150" s="58"/>
      <c r="JXZ150" s="58"/>
      <c r="JYA150" s="58"/>
      <c r="JYB150" s="58"/>
      <c r="JYC150" s="58"/>
      <c r="JYD150" s="58"/>
      <c r="JYE150" s="58"/>
      <c r="JYF150" s="58"/>
      <c r="JYG150" s="58"/>
      <c r="JYH150" s="58"/>
      <c r="JYI150" s="58"/>
      <c r="JYJ150" s="58"/>
      <c r="JYK150" s="58"/>
      <c r="JYL150" s="58"/>
      <c r="JYM150" s="58"/>
      <c r="JYN150" s="58"/>
      <c r="JYO150" s="58"/>
      <c r="JYP150" s="58"/>
      <c r="JYQ150" s="58"/>
      <c r="JYR150" s="58"/>
      <c r="JYS150" s="58"/>
      <c r="JYT150" s="58"/>
      <c r="JYU150" s="58"/>
      <c r="JYV150" s="58"/>
      <c r="JYW150" s="58"/>
      <c r="JYX150" s="58"/>
      <c r="JYY150" s="58"/>
      <c r="JYZ150" s="58"/>
      <c r="JZA150" s="58"/>
      <c r="JZB150" s="58"/>
      <c r="JZC150" s="58"/>
      <c r="JZD150" s="58"/>
      <c r="JZE150" s="58"/>
      <c r="JZF150" s="58"/>
      <c r="JZG150" s="58"/>
      <c r="JZH150" s="58"/>
      <c r="JZI150" s="58"/>
      <c r="JZJ150" s="58"/>
      <c r="JZK150" s="58"/>
      <c r="JZL150" s="58"/>
      <c r="JZM150" s="58"/>
      <c r="JZN150" s="58"/>
      <c r="JZO150" s="58"/>
      <c r="JZP150" s="58"/>
      <c r="JZQ150" s="58"/>
      <c r="JZR150" s="58"/>
      <c r="JZS150" s="58"/>
      <c r="JZT150" s="58"/>
      <c r="JZU150" s="58"/>
      <c r="JZV150" s="58"/>
      <c r="JZW150" s="58"/>
      <c r="JZX150" s="58"/>
      <c r="JZY150" s="58"/>
      <c r="JZZ150" s="58"/>
      <c r="KAA150" s="58"/>
      <c r="KAB150" s="58"/>
      <c r="KAC150" s="58"/>
      <c r="KAD150" s="58"/>
      <c r="KAE150" s="58"/>
      <c r="KAF150" s="58"/>
      <c r="KAG150" s="58"/>
      <c r="KAH150" s="58"/>
      <c r="KAI150" s="58"/>
      <c r="KAJ150" s="58"/>
      <c r="KAK150" s="58"/>
      <c r="KAL150" s="58"/>
      <c r="KAM150" s="58"/>
      <c r="KAN150" s="58"/>
      <c r="KAO150" s="58"/>
      <c r="KAP150" s="58"/>
      <c r="KAQ150" s="58"/>
      <c r="KAR150" s="58"/>
      <c r="KAS150" s="58"/>
      <c r="KAT150" s="58"/>
      <c r="KAU150" s="58"/>
      <c r="KAV150" s="58"/>
      <c r="KAW150" s="58"/>
      <c r="KAX150" s="58"/>
      <c r="KAY150" s="58"/>
      <c r="KAZ150" s="58"/>
      <c r="KBA150" s="58"/>
      <c r="KBB150" s="58"/>
      <c r="KBC150" s="58"/>
      <c r="KBD150" s="58"/>
      <c r="KBE150" s="58"/>
      <c r="KBF150" s="58"/>
      <c r="KBG150" s="58"/>
      <c r="KBH150" s="58"/>
      <c r="KBI150" s="58"/>
      <c r="KBJ150" s="58"/>
      <c r="KBK150" s="58"/>
      <c r="KBL150" s="58"/>
      <c r="KBM150" s="58"/>
      <c r="KBN150" s="58"/>
      <c r="KBO150" s="58"/>
      <c r="KBP150" s="58"/>
      <c r="KBQ150" s="58"/>
      <c r="KBR150" s="58"/>
      <c r="KBS150" s="58"/>
      <c r="KBT150" s="58"/>
      <c r="KBU150" s="58"/>
      <c r="KBV150" s="58"/>
      <c r="KBW150" s="58"/>
      <c r="KBX150" s="58"/>
      <c r="KBY150" s="58"/>
      <c r="KBZ150" s="58"/>
      <c r="KCA150" s="58"/>
      <c r="KCB150" s="58"/>
      <c r="KCC150" s="58"/>
      <c r="KCD150" s="58"/>
      <c r="KCE150" s="58"/>
      <c r="KCF150" s="58"/>
      <c r="KCG150" s="58"/>
      <c r="KCH150" s="58"/>
      <c r="KCI150" s="58"/>
      <c r="KCJ150" s="58"/>
      <c r="KCK150" s="58"/>
      <c r="KCL150" s="58"/>
      <c r="KCM150" s="58"/>
      <c r="KCN150" s="58"/>
      <c r="KCO150" s="58"/>
      <c r="KCP150" s="58"/>
      <c r="KCQ150" s="58"/>
      <c r="KCR150" s="58"/>
      <c r="KCS150" s="58"/>
      <c r="KCT150" s="58"/>
      <c r="KCU150" s="58"/>
      <c r="KCV150" s="58"/>
      <c r="KCW150" s="58"/>
      <c r="KCX150" s="58"/>
      <c r="KCY150" s="58"/>
      <c r="KCZ150" s="58"/>
      <c r="KDA150" s="58"/>
      <c r="KDB150" s="58"/>
      <c r="KDC150" s="58"/>
      <c r="KDD150" s="58"/>
      <c r="KDE150" s="58"/>
      <c r="KDF150" s="58"/>
      <c r="KDG150" s="58"/>
      <c r="KDH150" s="58"/>
      <c r="KDI150" s="58"/>
      <c r="KDJ150" s="58"/>
      <c r="KDK150" s="58"/>
      <c r="KDL150" s="58"/>
      <c r="KDM150" s="58"/>
      <c r="KDN150" s="58"/>
      <c r="KDO150" s="58"/>
      <c r="KDP150" s="58"/>
      <c r="KDQ150" s="58"/>
      <c r="KDR150" s="58"/>
      <c r="KDS150" s="58"/>
      <c r="KDT150" s="58"/>
      <c r="KDU150" s="58"/>
      <c r="KDV150" s="58"/>
      <c r="KDW150" s="58"/>
      <c r="KDX150" s="58"/>
      <c r="KDY150" s="58"/>
      <c r="KDZ150" s="58"/>
      <c r="KEA150" s="58"/>
      <c r="KEB150" s="58"/>
      <c r="KEC150" s="58"/>
      <c r="KED150" s="58"/>
      <c r="KEE150" s="58"/>
      <c r="KEF150" s="58"/>
      <c r="KEG150" s="58"/>
      <c r="KEH150" s="58"/>
      <c r="KEI150" s="58"/>
      <c r="KEJ150" s="58"/>
      <c r="KEK150" s="58"/>
      <c r="KEL150" s="58"/>
      <c r="KEM150" s="58"/>
      <c r="KEN150" s="58"/>
      <c r="KEO150" s="58"/>
      <c r="KEP150" s="58"/>
      <c r="KEQ150" s="58"/>
      <c r="KER150" s="58"/>
      <c r="KES150" s="58"/>
      <c r="KET150" s="58"/>
      <c r="KEU150" s="58"/>
      <c r="KEV150" s="58"/>
      <c r="KEW150" s="58"/>
      <c r="KEX150" s="58"/>
      <c r="KEY150" s="58"/>
      <c r="KEZ150" s="58"/>
      <c r="KFA150" s="58"/>
      <c r="KFB150" s="58"/>
      <c r="KFC150" s="58"/>
      <c r="KFD150" s="58"/>
      <c r="KFE150" s="58"/>
      <c r="KFF150" s="58"/>
      <c r="KFG150" s="58"/>
      <c r="KFH150" s="58"/>
      <c r="KFI150" s="58"/>
      <c r="KFJ150" s="58"/>
      <c r="KFK150" s="58"/>
      <c r="KFL150" s="58"/>
      <c r="KFM150" s="58"/>
      <c r="KFN150" s="58"/>
      <c r="KFO150" s="58"/>
      <c r="KFP150" s="58"/>
      <c r="KFQ150" s="58"/>
      <c r="KFR150" s="58"/>
      <c r="KFS150" s="58"/>
      <c r="KFT150" s="58"/>
      <c r="KFU150" s="58"/>
      <c r="KFV150" s="58"/>
      <c r="KFW150" s="58"/>
      <c r="KFX150" s="58"/>
      <c r="KFY150" s="58"/>
      <c r="KFZ150" s="58"/>
      <c r="KGA150" s="58"/>
      <c r="KGB150" s="58"/>
      <c r="KGC150" s="58"/>
      <c r="KGD150" s="58"/>
      <c r="KGE150" s="58"/>
      <c r="KGF150" s="58"/>
      <c r="KGG150" s="58"/>
      <c r="KGH150" s="58"/>
      <c r="KGI150" s="58"/>
      <c r="KGJ150" s="58"/>
      <c r="KGK150" s="58"/>
      <c r="KGL150" s="58"/>
      <c r="KGM150" s="58"/>
      <c r="KGN150" s="58"/>
      <c r="KGO150" s="58"/>
      <c r="KGP150" s="58"/>
      <c r="KGQ150" s="58"/>
      <c r="KGR150" s="58"/>
      <c r="KGS150" s="58"/>
      <c r="KGT150" s="58"/>
      <c r="KGU150" s="58"/>
      <c r="KGV150" s="58"/>
      <c r="KGW150" s="58"/>
      <c r="KGX150" s="58"/>
      <c r="KGY150" s="58"/>
      <c r="KGZ150" s="58"/>
      <c r="KHA150" s="58"/>
      <c r="KHB150" s="58"/>
      <c r="KHC150" s="58"/>
      <c r="KHD150" s="58"/>
      <c r="KHE150" s="58"/>
      <c r="KHF150" s="58"/>
      <c r="KHG150" s="58"/>
      <c r="KHH150" s="58"/>
      <c r="KHI150" s="58"/>
      <c r="KHJ150" s="58"/>
      <c r="KHK150" s="58"/>
      <c r="KHL150" s="58"/>
      <c r="KHM150" s="58"/>
      <c r="KHN150" s="58"/>
      <c r="KHO150" s="58"/>
      <c r="KHP150" s="58"/>
      <c r="KHQ150" s="58"/>
      <c r="KHR150" s="58"/>
      <c r="KHS150" s="58"/>
      <c r="KHT150" s="58"/>
      <c r="KHU150" s="58"/>
      <c r="KHV150" s="58"/>
      <c r="KHW150" s="58"/>
      <c r="KHX150" s="58"/>
      <c r="KHY150" s="58"/>
      <c r="KHZ150" s="58"/>
      <c r="KIA150" s="58"/>
      <c r="KIB150" s="58"/>
      <c r="KIC150" s="58"/>
      <c r="KID150" s="58"/>
      <c r="KIE150" s="58"/>
      <c r="KIF150" s="58"/>
      <c r="KIG150" s="58"/>
      <c r="KIH150" s="58"/>
      <c r="KII150" s="58"/>
      <c r="KIJ150" s="58"/>
      <c r="KIK150" s="58"/>
      <c r="KIL150" s="58"/>
      <c r="KIM150" s="58"/>
      <c r="KIN150" s="58"/>
      <c r="KIO150" s="58"/>
      <c r="KIP150" s="58"/>
      <c r="KIQ150" s="58"/>
      <c r="KIR150" s="58"/>
      <c r="KIS150" s="58"/>
      <c r="KIT150" s="58"/>
      <c r="KIU150" s="58"/>
      <c r="KIV150" s="58"/>
      <c r="KIW150" s="58"/>
      <c r="KIX150" s="58"/>
      <c r="KIY150" s="58"/>
      <c r="KIZ150" s="58"/>
      <c r="KJA150" s="58"/>
      <c r="KJB150" s="58"/>
      <c r="KJC150" s="58"/>
      <c r="KJD150" s="58"/>
      <c r="KJE150" s="58"/>
      <c r="KJF150" s="58"/>
      <c r="KJG150" s="58"/>
      <c r="KJH150" s="58"/>
      <c r="KJI150" s="58"/>
      <c r="KJJ150" s="58"/>
      <c r="KJK150" s="58"/>
      <c r="KJL150" s="58"/>
      <c r="KJM150" s="58"/>
      <c r="KJN150" s="58"/>
      <c r="KJO150" s="58"/>
      <c r="KJP150" s="58"/>
      <c r="KJQ150" s="58"/>
      <c r="KJR150" s="58"/>
      <c r="KJS150" s="58"/>
      <c r="KJT150" s="58"/>
      <c r="KJU150" s="58"/>
      <c r="KJV150" s="58"/>
      <c r="KJW150" s="58"/>
      <c r="KJX150" s="58"/>
      <c r="KJY150" s="58"/>
      <c r="KJZ150" s="58"/>
      <c r="KKA150" s="58"/>
      <c r="KKB150" s="58"/>
      <c r="KKC150" s="58"/>
      <c r="KKD150" s="58"/>
      <c r="KKE150" s="58"/>
      <c r="KKF150" s="58"/>
      <c r="KKG150" s="58"/>
      <c r="KKH150" s="58"/>
      <c r="KKI150" s="58"/>
      <c r="KKJ150" s="58"/>
      <c r="KKK150" s="58"/>
      <c r="KKL150" s="58"/>
      <c r="KKM150" s="58"/>
      <c r="KKN150" s="58"/>
      <c r="KKO150" s="58"/>
      <c r="KKP150" s="58"/>
      <c r="KKQ150" s="58"/>
      <c r="KKR150" s="58"/>
      <c r="KKS150" s="58"/>
      <c r="KKT150" s="58"/>
      <c r="KKU150" s="58"/>
      <c r="KKV150" s="58"/>
      <c r="KKW150" s="58"/>
      <c r="KKX150" s="58"/>
      <c r="KKY150" s="58"/>
      <c r="KKZ150" s="58"/>
      <c r="KLA150" s="58"/>
      <c r="KLB150" s="58"/>
      <c r="KLC150" s="58"/>
      <c r="KLD150" s="58"/>
      <c r="KLE150" s="58"/>
      <c r="KLF150" s="58"/>
      <c r="KLG150" s="58"/>
      <c r="KLH150" s="58"/>
      <c r="KLI150" s="58"/>
      <c r="KLJ150" s="58"/>
      <c r="KLK150" s="58"/>
      <c r="KLL150" s="58"/>
      <c r="KLM150" s="58"/>
      <c r="KLN150" s="58"/>
      <c r="KLO150" s="58"/>
      <c r="KLP150" s="58"/>
      <c r="KLQ150" s="58"/>
      <c r="KLR150" s="58"/>
      <c r="KLS150" s="58"/>
      <c r="KLT150" s="58"/>
      <c r="KLU150" s="58"/>
      <c r="KLV150" s="58"/>
      <c r="KLW150" s="58"/>
      <c r="KLX150" s="58"/>
      <c r="KLY150" s="58"/>
      <c r="KLZ150" s="58"/>
      <c r="KMA150" s="58"/>
      <c r="KMB150" s="58"/>
      <c r="KMC150" s="58"/>
      <c r="KMD150" s="58"/>
      <c r="KME150" s="58"/>
      <c r="KMF150" s="58"/>
      <c r="KMG150" s="58"/>
      <c r="KMH150" s="58"/>
      <c r="KMI150" s="58"/>
      <c r="KMJ150" s="58"/>
      <c r="KMK150" s="58"/>
      <c r="KML150" s="58"/>
      <c r="KMM150" s="58"/>
      <c r="KMN150" s="58"/>
      <c r="KMO150" s="58"/>
      <c r="KMP150" s="58"/>
      <c r="KMQ150" s="58"/>
      <c r="KMR150" s="58"/>
      <c r="KMS150" s="58"/>
      <c r="KMT150" s="58"/>
      <c r="KMU150" s="58"/>
      <c r="KMV150" s="58"/>
      <c r="KMW150" s="58"/>
      <c r="KMX150" s="58"/>
      <c r="KMY150" s="58"/>
      <c r="KMZ150" s="58"/>
      <c r="KNA150" s="58"/>
      <c r="KNB150" s="58"/>
      <c r="KNC150" s="58"/>
      <c r="KND150" s="58"/>
      <c r="KNE150" s="58"/>
      <c r="KNF150" s="58"/>
      <c r="KNG150" s="58"/>
      <c r="KNH150" s="58"/>
      <c r="KNI150" s="58"/>
      <c r="KNJ150" s="58"/>
      <c r="KNK150" s="58"/>
      <c r="KNL150" s="58"/>
      <c r="KNM150" s="58"/>
      <c r="KNN150" s="58"/>
      <c r="KNO150" s="58"/>
      <c r="KNP150" s="58"/>
      <c r="KNQ150" s="58"/>
      <c r="KNR150" s="58"/>
      <c r="KNS150" s="58"/>
      <c r="KNT150" s="58"/>
      <c r="KNU150" s="58"/>
      <c r="KNV150" s="58"/>
      <c r="KNW150" s="58"/>
      <c r="KNX150" s="58"/>
      <c r="KNY150" s="58"/>
      <c r="KNZ150" s="58"/>
      <c r="KOA150" s="58"/>
      <c r="KOB150" s="58"/>
      <c r="KOC150" s="58"/>
      <c r="KOD150" s="58"/>
      <c r="KOE150" s="58"/>
      <c r="KOF150" s="58"/>
      <c r="KOG150" s="58"/>
      <c r="KOH150" s="58"/>
      <c r="KOI150" s="58"/>
      <c r="KOJ150" s="58"/>
      <c r="KOK150" s="58"/>
      <c r="KOL150" s="58"/>
      <c r="KOM150" s="58"/>
      <c r="KON150" s="58"/>
      <c r="KOO150" s="58"/>
      <c r="KOP150" s="58"/>
      <c r="KOQ150" s="58"/>
      <c r="KOR150" s="58"/>
      <c r="KOS150" s="58"/>
      <c r="KOT150" s="58"/>
      <c r="KOU150" s="58"/>
      <c r="KOV150" s="58"/>
      <c r="KOW150" s="58"/>
      <c r="KOX150" s="58"/>
      <c r="KOY150" s="58"/>
      <c r="KOZ150" s="58"/>
      <c r="KPA150" s="58"/>
      <c r="KPB150" s="58"/>
      <c r="KPC150" s="58"/>
      <c r="KPD150" s="58"/>
      <c r="KPE150" s="58"/>
      <c r="KPF150" s="58"/>
      <c r="KPG150" s="58"/>
      <c r="KPH150" s="58"/>
      <c r="KPI150" s="58"/>
      <c r="KPJ150" s="58"/>
      <c r="KPK150" s="58"/>
      <c r="KPL150" s="58"/>
      <c r="KPM150" s="58"/>
      <c r="KPN150" s="58"/>
      <c r="KPO150" s="58"/>
      <c r="KPP150" s="58"/>
      <c r="KPQ150" s="58"/>
      <c r="KPR150" s="58"/>
      <c r="KPS150" s="58"/>
      <c r="KPT150" s="58"/>
      <c r="KPU150" s="58"/>
      <c r="KPV150" s="58"/>
      <c r="KPW150" s="58"/>
      <c r="KPX150" s="58"/>
      <c r="KPY150" s="58"/>
      <c r="KPZ150" s="58"/>
      <c r="KQA150" s="58"/>
      <c r="KQB150" s="58"/>
      <c r="KQC150" s="58"/>
      <c r="KQD150" s="58"/>
      <c r="KQE150" s="58"/>
      <c r="KQF150" s="58"/>
      <c r="KQG150" s="58"/>
      <c r="KQH150" s="58"/>
      <c r="KQI150" s="58"/>
      <c r="KQJ150" s="58"/>
      <c r="KQK150" s="58"/>
      <c r="KQL150" s="58"/>
      <c r="KQM150" s="58"/>
      <c r="KQN150" s="58"/>
      <c r="KQO150" s="58"/>
      <c r="KQP150" s="58"/>
      <c r="KQQ150" s="58"/>
      <c r="KQR150" s="58"/>
      <c r="KQS150" s="58"/>
      <c r="KQT150" s="58"/>
      <c r="KQU150" s="58"/>
      <c r="KQV150" s="58"/>
      <c r="KQW150" s="58"/>
      <c r="KQX150" s="58"/>
      <c r="KQY150" s="58"/>
      <c r="KQZ150" s="58"/>
      <c r="KRA150" s="58"/>
      <c r="KRB150" s="58"/>
      <c r="KRC150" s="58"/>
      <c r="KRD150" s="58"/>
      <c r="KRE150" s="58"/>
      <c r="KRF150" s="58"/>
      <c r="KRG150" s="58"/>
      <c r="KRH150" s="58"/>
      <c r="KRI150" s="58"/>
      <c r="KRJ150" s="58"/>
      <c r="KRK150" s="58"/>
      <c r="KRL150" s="58"/>
      <c r="KRM150" s="58"/>
      <c r="KRN150" s="58"/>
      <c r="KRO150" s="58"/>
      <c r="KRP150" s="58"/>
      <c r="KRQ150" s="58"/>
      <c r="KRR150" s="58"/>
      <c r="KRS150" s="58"/>
      <c r="KRT150" s="58"/>
      <c r="KRU150" s="58"/>
      <c r="KRV150" s="58"/>
      <c r="KRW150" s="58"/>
      <c r="KRX150" s="58"/>
      <c r="KRY150" s="58"/>
      <c r="KRZ150" s="58"/>
      <c r="KSA150" s="58"/>
      <c r="KSB150" s="58"/>
      <c r="KSC150" s="58"/>
      <c r="KSD150" s="58"/>
      <c r="KSE150" s="58"/>
      <c r="KSF150" s="58"/>
      <c r="KSG150" s="58"/>
      <c r="KSH150" s="58"/>
      <c r="KSI150" s="58"/>
      <c r="KSJ150" s="58"/>
      <c r="KSK150" s="58"/>
      <c r="KSL150" s="58"/>
      <c r="KSM150" s="58"/>
      <c r="KSN150" s="58"/>
      <c r="KSO150" s="58"/>
      <c r="KSP150" s="58"/>
      <c r="KSQ150" s="58"/>
      <c r="KSR150" s="58"/>
      <c r="KSS150" s="58"/>
      <c r="KST150" s="58"/>
      <c r="KSU150" s="58"/>
      <c r="KSV150" s="58"/>
      <c r="KSW150" s="58"/>
      <c r="KSX150" s="58"/>
      <c r="KSY150" s="58"/>
      <c r="KSZ150" s="58"/>
      <c r="KTA150" s="58"/>
      <c r="KTB150" s="58"/>
      <c r="KTC150" s="58"/>
      <c r="KTD150" s="58"/>
      <c r="KTE150" s="58"/>
      <c r="KTF150" s="58"/>
      <c r="KTG150" s="58"/>
      <c r="KTH150" s="58"/>
      <c r="KTI150" s="58"/>
      <c r="KTJ150" s="58"/>
      <c r="KTK150" s="58"/>
      <c r="KTL150" s="58"/>
      <c r="KTM150" s="58"/>
      <c r="KTN150" s="58"/>
      <c r="KTO150" s="58"/>
      <c r="KTP150" s="58"/>
      <c r="KTQ150" s="58"/>
      <c r="KTR150" s="58"/>
      <c r="KTS150" s="58"/>
      <c r="KTT150" s="58"/>
      <c r="KTU150" s="58"/>
      <c r="KTV150" s="58"/>
      <c r="KTW150" s="58"/>
      <c r="KTX150" s="58"/>
      <c r="KTY150" s="58"/>
      <c r="KTZ150" s="58"/>
      <c r="KUA150" s="58"/>
      <c r="KUB150" s="58"/>
      <c r="KUC150" s="58"/>
      <c r="KUD150" s="58"/>
      <c r="KUE150" s="58"/>
      <c r="KUF150" s="58"/>
      <c r="KUG150" s="58"/>
      <c r="KUH150" s="58"/>
      <c r="KUI150" s="58"/>
      <c r="KUJ150" s="58"/>
      <c r="KUK150" s="58"/>
      <c r="KUL150" s="58"/>
      <c r="KUM150" s="58"/>
      <c r="KUN150" s="58"/>
      <c r="KUO150" s="58"/>
      <c r="KUP150" s="58"/>
      <c r="KUQ150" s="58"/>
      <c r="KUR150" s="58"/>
      <c r="KUS150" s="58"/>
      <c r="KUT150" s="58"/>
      <c r="KUU150" s="58"/>
      <c r="KUV150" s="58"/>
      <c r="KUW150" s="58"/>
      <c r="KUX150" s="58"/>
      <c r="KUY150" s="58"/>
      <c r="KUZ150" s="58"/>
      <c r="KVA150" s="58"/>
      <c r="KVB150" s="58"/>
      <c r="KVC150" s="58"/>
      <c r="KVD150" s="58"/>
      <c r="KVE150" s="58"/>
      <c r="KVF150" s="58"/>
      <c r="KVG150" s="58"/>
      <c r="KVH150" s="58"/>
      <c r="KVI150" s="58"/>
      <c r="KVJ150" s="58"/>
      <c r="KVK150" s="58"/>
      <c r="KVL150" s="58"/>
      <c r="KVM150" s="58"/>
      <c r="KVN150" s="58"/>
      <c r="KVO150" s="58"/>
      <c r="KVP150" s="58"/>
      <c r="KVQ150" s="58"/>
      <c r="KVR150" s="58"/>
      <c r="KVS150" s="58"/>
      <c r="KVT150" s="58"/>
      <c r="KVU150" s="58"/>
      <c r="KVV150" s="58"/>
      <c r="KVW150" s="58"/>
      <c r="KVX150" s="58"/>
      <c r="KVY150" s="58"/>
      <c r="KVZ150" s="58"/>
      <c r="KWA150" s="58"/>
      <c r="KWB150" s="58"/>
      <c r="KWC150" s="58"/>
      <c r="KWD150" s="58"/>
      <c r="KWE150" s="58"/>
      <c r="KWF150" s="58"/>
      <c r="KWG150" s="58"/>
      <c r="KWH150" s="58"/>
      <c r="KWI150" s="58"/>
      <c r="KWJ150" s="58"/>
      <c r="KWK150" s="58"/>
      <c r="KWL150" s="58"/>
      <c r="KWM150" s="58"/>
      <c r="KWN150" s="58"/>
      <c r="KWO150" s="58"/>
      <c r="KWP150" s="58"/>
      <c r="KWQ150" s="58"/>
      <c r="KWR150" s="58"/>
      <c r="KWS150" s="58"/>
      <c r="KWT150" s="58"/>
      <c r="KWU150" s="58"/>
      <c r="KWV150" s="58"/>
      <c r="KWW150" s="58"/>
      <c r="KWX150" s="58"/>
      <c r="KWY150" s="58"/>
      <c r="KWZ150" s="58"/>
      <c r="KXA150" s="58"/>
      <c r="KXB150" s="58"/>
      <c r="KXC150" s="58"/>
      <c r="KXD150" s="58"/>
      <c r="KXE150" s="58"/>
      <c r="KXF150" s="58"/>
      <c r="KXG150" s="58"/>
      <c r="KXH150" s="58"/>
      <c r="KXI150" s="58"/>
      <c r="KXJ150" s="58"/>
      <c r="KXK150" s="58"/>
      <c r="KXL150" s="58"/>
      <c r="KXM150" s="58"/>
      <c r="KXN150" s="58"/>
      <c r="KXO150" s="58"/>
      <c r="KXP150" s="58"/>
      <c r="KXQ150" s="58"/>
      <c r="KXR150" s="58"/>
      <c r="KXS150" s="58"/>
      <c r="KXT150" s="58"/>
      <c r="KXU150" s="58"/>
      <c r="KXV150" s="58"/>
      <c r="KXW150" s="58"/>
      <c r="KXX150" s="58"/>
      <c r="KXY150" s="58"/>
      <c r="KXZ150" s="58"/>
      <c r="KYA150" s="58"/>
      <c r="KYB150" s="58"/>
      <c r="KYC150" s="58"/>
      <c r="KYD150" s="58"/>
      <c r="KYE150" s="58"/>
      <c r="KYF150" s="58"/>
      <c r="KYG150" s="58"/>
      <c r="KYH150" s="58"/>
      <c r="KYI150" s="58"/>
      <c r="KYJ150" s="58"/>
      <c r="KYK150" s="58"/>
      <c r="KYL150" s="58"/>
      <c r="KYM150" s="58"/>
      <c r="KYN150" s="58"/>
      <c r="KYO150" s="58"/>
      <c r="KYP150" s="58"/>
      <c r="KYQ150" s="58"/>
      <c r="KYR150" s="58"/>
      <c r="KYS150" s="58"/>
      <c r="KYT150" s="58"/>
      <c r="KYU150" s="58"/>
      <c r="KYV150" s="58"/>
      <c r="KYW150" s="58"/>
      <c r="KYX150" s="58"/>
      <c r="KYY150" s="58"/>
      <c r="KYZ150" s="58"/>
      <c r="KZA150" s="58"/>
      <c r="KZB150" s="58"/>
      <c r="KZC150" s="58"/>
      <c r="KZD150" s="58"/>
      <c r="KZE150" s="58"/>
      <c r="KZF150" s="58"/>
      <c r="KZG150" s="58"/>
      <c r="KZH150" s="58"/>
      <c r="KZI150" s="58"/>
      <c r="KZJ150" s="58"/>
      <c r="KZK150" s="58"/>
      <c r="KZL150" s="58"/>
      <c r="KZM150" s="58"/>
      <c r="KZN150" s="58"/>
      <c r="KZO150" s="58"/>
      <c r="KZP150" s="58"/>
      <c r="KZQ150" s="58"/>
      <c r="KZR150" s="58"/>
      <c r="KZS150" s="58"/>
      <c r="KZT150" s="58"/>
      <c r="KZU150" s="58"/>
      <c r="KZV150" s="58"/>
      <c r="KZW150" s="58"/>
      <c r="KZX150" s="58"/>
      <c r="KZY150" s="58"/>
      <c r="KZZ150" s="58"/>
      <c r="LAA150" s="58"/>
      <c r="LAB150" s="58"/>
      <c r="LAC150" s="58"/>
      <c r="LAD150" s="58"/>
      <c r="LAE150" s="58"/>
      <c r="LAF150" s="58"/>
      <c r="LAG150" s="58"/>
      <c r="LAH150" s="58"/>
      <c r="LAI150" s="58"/>
      <c r="LAJ150" s="58"/>
      <c r="LAK150" s="58"/>
      <c r="LAL150" s="58"/>
      <c r="LAM150" s="58"/>
      <c r="LAN150" s="58"/>
      <c r="LAO150" s="58"/>
      <c r="LAP150" s="58"/>
      <c r="LAQ150" s="58"/>
      <c r="LAR150" s="58"/>
      <c r="LAS150" s="58"/>
      <c r="LAT150" s="58"/>
      <c r="LAU150" s="58"/>
      <c r="LAV150" s="58"/>
      <c r="LAW150" s="58"/>
      <c r="LAX150" s="58"/>
      <c r="LAY150" s="58"/>
      <c r="LAZ150" s="58"/>
      <c r="LBA150" s="58"/>
      <c r="LBB150" s="58"/>
      <c r="LBC150" s="58"/>
      <c r="LBD150" s="58"/>
      <c r="LBE150" s="58"/>
      <c r="LBF150" s="58"/>
      <c r="LBG150" s="58"/>
      <c r="LBH150" s="58"/>
      <c r="LBI150" s="58"/>
      <c r="LBJ150" s="58"/>
      <c r="LBK150" s="58"/>
      <c r="LBL150" s="58"/>
      <c r="LBM150" s="58"/>
      <c r="LBN150" s="58"/>
      <c r="LBO150" s="58"/>
      <c r="LBP150" s="58"/>
      <c r="LBQ150" s="58"/>
      <c r="LBR150" s="58"/>
      <c r="LBS150" s="58"/>
      <c r="LBT150" s="58"/>
      <c r="LBU150" s="58"/>
      <c r="LBV150" s="58"/>
      <c r="LBW150" s="58"/>
      <c r="LBX150" s="58"/>
      <c r="LBY150" s="58"/>
      <c r="LBZ150" s="58"/>
      <c r="LCA150" s="58"/>
      <c r="LCB150" s="58"/>
      <c r="LCC150" s="58"/>
      <c r="LCD150" s="58"/>
      <c r="LCE150" s="58"/>
      <c r="LCF150" s="58"/>
      <c r="LCG150" s="58"/>
      <c r="LCH150" s="58"/>
      <c r="LCI150" s="58"/>
      <c r="LCJ150" s="58"/>
      <c r="LCK150" s="58"/>
      <c r="LCL150" s="58"/>
      <c r="LCM150" s="58"/>
      <c r="LCN150" s="58"/>
      <c r="LCO150" s="58"/>
      <c r="LCP150" s="58"/>
      <c r="LCQ150" s="58"/>
      <c r="LCR150" s="58"/>
      <c r="LCS150" s="58"/>
      <c r="LCT150" s="58"/>
      <c r="LCU150" s="58"/>
      <c r="LCV150" s="58"/>
      <c r="LCW150" s="58"/>
      <c r="LCX150" s="58"/>
      <c r="LCY150" s="58"/>
      <c r="LCZ150" s="58"/>
      <c r="LDA150" s="58"/>
      <c r="LDB150" s="58"/>
      <c r="LDC150" s="58"/>
      <c r="LDD150" s="58"/>
      <c r="LDE150" s="58"/>
      <c r="LDF150" s="58"/>
      <c r="LDG150" s="58"/>
      <c r="LDH150" s="58"/>
      <c r="LDI150" s="58"/>
      <c r="LDJ150" s="58"/>
      <c r="LDK150" s="58"/>
      <c r="LDL150" s="58"/>
      <c r="LDM150" s="58"/>
      <c r="LDN150" s="58"/>
      <c r="LDO150" s="58"/>
      <c r="LDP150" s="58"/>
      <c r="LDQ150" s="58"/>
      <c r="LDR150" s="58"/>
      <c r="LDS150" s="58"/>
      <c r="LDT150" s="58"/>
      <c r="LDU150" s="58"/>
      <c r="LDV150" s="58"/>
      <c r="LDW150" s="58"/>
      <c r="LDX150" s="58"/>
      <c r="LDY150" s="58"/>
      <c r="LDZ150" s="58"/>
      <c r="LEA150" s="58"/>
      <c r="LEB150" s="58"/>
      <c r="LEC150" s="58"/>
      <c r="LED150" s="58"/>
      <c r="LEE150" s="58"/>
      <c r="LEF150" s="58"/>
      <c r="LEG150" s="58"/>
      <c r="LEH150" s="58"/>
      <c r="LEI150" s="58"/>
      <c r="LEJ150" s="58"/>
      <c r="LEK150" s="58"/>
      <c r="LEL150" s="58"/>
      <c r="LEM150" s="58"/>
      <c r="LEN150" s="58"/>
      <c r="LEO150" s="58"/>
      <c r="LEP150" s="58"/>
      <c r="LEQ150" s="58"/>
      <c r="LER150" s="58"/>
      <c r="LES150" s="58"/>
      <c r="LET150" s="58"/>
      <c r="LEU150" s="58"/>
      <c r="LEV150" s="58"/>
      <c r="LEW150" s="58"/>
      <c r="LEX150" s="58"/>
      <c r="LEY150" s="58"/>
      <c r="LEZ150" s="58"/>
      <c r="LFA150" s="58"/>
      <c r="LFB150" s="58"/>
      <c r="LFC150" s="58"/>
      <c r="LFD150" s="58"/>
      <c r="LFE150" s="58"/>
      <c r="LFF150" s="58"/>
      <c r="LFG150" s="58"/>
      <c r="LFH150" s="58"/>
      <c r="LFI150" s="58"/>
      <c r="LFJ150" s="58"/>
      <c r="LFK150" s="58"/>
      <c r="LFL150" s="58"/>
      <c r="LFM150" s="58"/>
      <c r="LFN150" s="58"/>
      <c r="LFO150" s="58"/>
      <c r="LFP150" s="58"/>
      <c r="LFQ150" s="58"/>
      <c r="LFR150" s="58"/>
      <c r="LFS150" s="58"/>
      <c r="LFT150" s="58"/>
      <c r="LFU150" s="58"/>
      <c r="LFV150" s="58"/>
      <c r="LFW150" s="58"/>
      <c r="LFX150" s="58"/>
      <c r="LFY150" s="58"/>
      <c r="LFZ150" s="58"/>
      <c r="LGA150" s="58"/>
      <c r="LGB150" s="58"/>
      <c r="LGC150" s="58"/>
      <c r="LGD150" s="58"/>
      <c r="LGE150" s="58"/>
      <c r="LGF150" s="58"/>
      <c r="LGG150" s="58"/>
      <c r="LGH150" s="58"/>
      <c r="LGI150" s="58"/>
      <c r="LGJ150" s="58"/>
      <c r="LGK150" s="58"/>
      <c r="LGL150" s="58"/>
      <c r="LGM150" s="58"/>
      <c r="LGN150" s="58"/>
      <c r="LGO150" s="58"/>
      <c r="LGP150" s="58"/>
      <c r="LGQ150" s="58"/>
      <c r="LGR150" s="58"/>
      <c r="LGS150" s="58"/>
      <c r="LGT150" s="58"/>
      <c r="LGU150" s="58"/>
      <c r="LGV150" s="58"/>
      <c r="LGW150" s="58"/>
      <c r="LGX150" s="58"/>
      <c r="LGY150" s="58"/>
      <c r="LGZ150" s="58"/>
      <c r="LHA150" s="58"/>
      <c r="LHB150" s="58"/>
      <c r="LHC150" s="58"/>
      <c r="LHD150" s="58"/>
      <c r="LHE150" s="58"/>
      <c r="LHF150" s="58"/>
      <c r="LHG150" s="58"/>
      <c r="LHH150" s="58"/>
      <c r="LHI150" s="58"/>
      <c r="LHJ150" s="58"/>
      <c r="LHK150" s="58"/>
      <c r="LHL150" s="58"/>
      <c r="LHM150" s="58"/>
      <c r="LHN150" s="58"/>
      <c r="LHO150" s="58"/>
      <c r="LHP150" s="58"/>
      <c r="LHQ150" s="58"/>
      <c r="LHR150" s="58"/>
      <c r="LHS150" s="58"/>
      <c r="LHT150" s="58"/>
      <c r="LHU150" s="58"/>
      <c r="LHV150" s="58"/>
      <c r="LHW150" s="58"/>
      <c r="LHX150" s="58"/>
      <c r="LHY150" s="58"/>
      <c r="LHZ150" s="58"/>
      <c r="LIA150" s="58"/>
      <c r="LIB150" s="58"/>
      <c r="LIC150" s="58"/>
      <c r="LID150" s="58"/>
      <c r="LIE150" s="58"/>
      <c r="LIF150" s="58"/>
      <c r="LIG150" s="58"/>
      <c r="LIH150" s="58"/>
      <c r="LII150" s="58"/>
      <c r="LIJ150" s="58"/>
      <c r="LIK150" s="58"/>
      <c r="LIL150" s="58"/>
      <c r="LIM150" s="58"/>
      <c r="LIN150" s="58"/>
      <c r="LIO150" s="58"/>
      <c r="LIP150" s="58"/>
      <c r="LIQ150" s="58"/>
      <c r="LIR150" s="58"/>
      <c r="LIS150" s="58"/>
      <c r="LIT150" s="58"/>
      <c r="LIU150" s="58"/>
      <c r="LIV150" s="58"/>
      <c r="LIW150" s="58"/>
      <c r="LIX150" s="58"/>
      <c r="LIY150" s="58"/>
      <c r="LIZ150" s="58"/>
      <c r="LJA150" s="58"/>
      <c r="LJB150" s="58"/>
      <c r="LJC150" s="58"/>
      <c r="LJD150" s="58"/>
      <c r="LJE150" s="58"/>
      <c r="LJF150" s="58"/>
      <c r="LJG150" s="58"/>
      <c r="LJH150" s="58"/>
      <c r="LJI150" s="58"/>
      <c r="LJJ150" s="58"/>
      <c r="LJK150" s="58"/>
      <c r="LJL150" s="58"/>
      <c r="LJM150" s="58"/>
      <c r="LJN150" s="58"/>
      <c r="LJO150" s="58"/>
      <c r="LJP150" s="58"/>
      <c r="LJQ150" s="58"/>
      <c r="LJR150" s="58"/>
      <c r="LJS150" s="58"/>
      <c r="LJT150" s="58"/>
      <c r="LJU150" s="58"/>
      <c r="LJV150" s="58"/>
      <c r="LJW150" s="58"/>
      <c r="LJX150" s="58"/>
      <c r="LJY150" s="58"/>
      <c r="LJZ150" s="58"/>
      <c r="LKA150" s="58"/>
      <c r="LKB150" s="58"/>
      <c r="LKC150" s="58"/>
      <c r="LKD150" s="58"/>
      <c r="LKE150" s="58"/>
      <c r="LKF150" s="58"/>
      <c r="LKG150" s="58"/>
      <c r="LKH150" s="58"/>
      <c r="LKI150" s="58"/>
      <c r="LKJ150" s="58"/>
      <c r="LKK150" s="58"/>
      <c r="LKL150" s="58"/>
      <c r="LKM150" s="58"/>
      <c r="LKN150" s="58"/>
      <c r="LKO150" s="58"/>
      <c r="LKP150" s="58"/>
      <c r="LKQ150" s="58"/>
      <c r="LKR150" s="58"/>
      <c r="LKS150" s="58"/>
      <c r="LKT150" s="58"/>
      <c r="LKU150" s="58"/>
      <c r="LKV150" s="58"/>
      <c r="LKW150" s="58"/>
      <c r="LKX150" s="58"/>
      <c r="LKY150" s="58"/>
      <c r="LKZ150" s="58"/>
      <c r="LLA150" s="58"/>
      <c r="LLB150" s="58"/>
      <c r="LLC150" s="58"/>
      <c r="LLD150" s="58"/>
      <c r="LLE150" s="58"/>
      <c r="LLF150" s="58"/>
      <c r="LLG150" s="58"/>
      <c r="LLH150" s="58"/>
      <c r="LLI150" s="58"/>
      <c r="LLJ150" s="58"/>
      <c r="LLK150" s="58"/>
      <c r="LLL150" s="58"/>
      <c r="LLM150" s="58"/>
      <c r="LLN150" s="58"/>
      <c r="LLO150" s="58"/>
      <c r="LLP150" s="58"/>
      <c r="LLQ150" s="58"/>
      <c r="LLR150" s="58"/>
      <c r="LLS150" s="58"/>
      <c r="LLT150" s="58"/>
      <c r="LLU150" s="58"/>
      <c r="LLV150" s="58"/>
      <c r="LLW150" s="58"/>
      <c r="LLX150" s="58"/>
      <c r="LLY150" s="58"/>
      <c r="LLZ150" s="58"/>
      <c r="LMA150" s="58"/>
      <c r="LMB150" s="58"/>
      <c r="LMC150" s="58"/>
      <c r="LMD150" s="58"/>
      <c r="LME150" s="58"/>
      <c r="LMF150" s="58"/>
      <c r="LMG150" s="58"/>
      <c r="LMH150" s="58"/>
      <c r="LMI150" s="58"/>
      <c r="LMJ150" s="58"/>
      <c r="LMK150" s="58"/>
      <c r="LML150" s="58"/>
      <c r="LMM150" s="58"/>
      <c r="LMN150" s="58"/>
      <c r="LMO150" s="58"/>
      <c r="LMP150" s="58"/>
      <c r="LMQ150" s="58"/>
      <c r="LMR150" s="58"/>
      <c r="LMS150" s="58"/>
      <c r="LMT150" s="58"/>
      <c r="LMU150" s="58"/>
      <c r="LMV150" s="58"/>
      <c r="LMW150" s="58"/>
      <c r="LMX150" s="58"/>
      <c r="LMY150" s="58"/>
      <c r="LMZ150" s="58"/>
      <c r="LNA150" s="58"/>
      <c r="LNB150" s="58"/>
      <c r="LNC150" s="58"/>
      <c r="LND150" s="58"/>
      <c r="LNE150" s="58"/>
      <c r="LNF150" s="58"/>
      <c r="LNG150" s="58"/>
      <c r="LNH150" s="58"/>
      <c r="LNI150" s="58"/>
      <c r="LNJ150" s="58"/>
      <c r="LNK150" s="58"/>
      <c r="LNL150" s="58"/>
      <c r="LNM150" s="58"/>
      <c r="LNN150" s="58"/>
      <c r="LNO150" s="58"/>
      <c r="LNP150" s="58"/>
      <c r="LNQ150" s="58"/>
      <c r="LNR150" s="58"/>
      <c r="LNS150" s="58"/>
      <c r="LNT150" s="58"/>
      <c r="LNU150" s="58"/>
      <c r="LNV150" s="58"/>
      <c r="LNW150" s="58"/>
      <c r="LNX150" s="58"/>
      <c r="LNY150" s="58"/>
      <c r="LNZ150" s="58"/>
      <c r="LOA150" s="58"/>
      <c r="LOB150" s="58"/>
      <c r="LOC150" s="58"/>
      <c r="LOD150" s="58"/>
      <c r="LOE150" s="58"/>
      <c r="LOF150" s="58"/>
      <c r="LOG150" s="58"/>
      <c r="LOH150" s="58"/>
      <c r="LOI150" s="58"/>
      <c r="LOJ150" s="58"/>
      <c r="LOK150" s="58"/>
      <c r="LOL150" s="58"/>
      <c r="LOM150" s="58"/>
      <c r="LON150" s="58"/>
      <c r="LOO150" s="58"/>
      <c r="LOP150" s="58"/>
      <c r="LOQ150" s="58"/>
      <c r="LOR150" s="58"/>
      <c r="LOS150" s="58"/>
      <c r="LOT150" s="58"/>
      <c r="LOU150" s="58"/>
      <c r="LOV150" s="58"/>
      <c r="LOW150" s="58"/>
      <c r="LOX150" s="58"/>
      <c r="LOY150" s="58"/>
      <c r="LOZ150" s="58"/>
      <c r="LPA150" s="58"/>
      <c r="LPB150" s="58"/>
      <c r="LPC150" s="58"/>
      <c r="LPD150" s="58"/>
      <c r="LPE150" s="58"/>
      <c r="LPF150" s="58"/>
      <c r="LPG150" s="58"/>
      <c r="LPH150" s="58"/>
      <c r="LPI150" s="58"/>
      <c r="LPJ150" s="58"/>
      <c r="LPK150" s="58"/>
      <c r="LPL150" s="58"/>
      <c r="LPM150" s="58"/>
      <c r="LPN150" s="58"/>
      <c r="LPO150" s="58"/>
      <c r="LPP150" s="58"/>
      <c r="LPQ150" s="58"/>
      <c r="LPR150" s="58"/>
      <c r="LPS150" s="58"/>
      <c r="LPT150" s="58"/>
      <c r="LPU150" s="58"/>
      <c r="LPV150" s="58"/>
      <c r="LPW150" s="58"/>
      <c r="LPX150" s="58"/>
      <c r="LPY150" s="58"/>
      <c r="LPZ150" s="58"/>
      <c r="LQA150" s="58"/>
      <c r="LQB150" s="58"/>
      <c r="LQC150" s="58"/>
      <c r="LQD150" s="58"/>
      <c r="LQE150" s="58"/>
      <c r="LQF150" s="58"/>
      <c r="LQG150" s="58"/>
      <c r="LQH150" s="58"/>
      <c r="LQI150" s="58"/>
      <c r="LQJ150" s="58"/>
      <c r="LQK150" s="58"/>
      <c r="LQL150" s="58"/>
      <c r="LQM150" s="58"/>
      <c r="LQN150" s="58"/>
      <c r="LQO150" s="58"/>
      <c r="LQP150" s="58"/>
      <c r="LQQ150" s="58"/>
      <c r="LQR150" s="58"/>
      <c r="LQS150" s="58"/>
      <c r="LQT150" s="58"/>
      <c r="LQU150" s="58"/>
      <c r="LQV150" s="58"/>
      <c r="LQW150" s="58"/>
      <c r="LQX150" s="58"/>
      <c r="LQY150" s="58"/>
      <c r="LQZ150" s="58"/>
      <c r="LRA150" s="58"/>
      <c r="LRB150" s="58"/>
      <c r="LRC150" s="58"/>
      <c r="LRD150" s="58"/>
      <c r="LRE150" s="58"/>
      <c r="LRF150" s="58"/>
      <c r="LRG150" s="58"/>
      <c r="LRH150" s="58"/>
      <c r="LRI150" s="58"/>
      <c r="LRJ150" s="58"/>
      <c r="LRK150" s="58"/>
      <c r="LRL150" s="58"/>
      <c r="LRM150" s="58"/>
      <c r="LRN150" s="58"/>
      <c r="LRO150" s="58"/>
      <c r="LRP150" s="58"/>
      <c r="LRQ150" s="58"/>
      <c r="LRR150" s="58"/>
      <c r="LRS150" s="58"/>
      <c r="LRT150" s="58"/>
      <c r="LRU150" s="58"/>
      <c r="LRV150" s="58"/>
      <c r="LRW150" s="58"/>
      <c r="LRX150" s="58"/>
      <c r="LRY150" s="58"/>
      <c r="LRZ150" s="58"/>
      <c r="LSA150" s="58"/>
      <c r="LSB150" s="58"/>
      <c r="LSC150" s="58"/>
      <c r="LSD150" s="58"/>
      <c r="LSE150" s="58"/>
      <c r="LSF150" s="58"/>
      <c r="LSG150" s="58"/>
      <c r="LSH150" s="58"/>
      <c r="LSI150" s="58"/>
      <c r="LSJ150" s="58"/>
      <c r="LSK150" s="58"/>
      <c r="LSL150" s="58"/>
      <c r="LSM150" s="58"/>
      <c r="LSN150" s="58"/>
      <c r="LSO150" s="58"/>
      <c r="LSP150" s="58"/>
      <c r="LSQ150" s="58"/>
      <c r="LSR150" s="58"/>
      <c r="LSS150" s="58"/>
      <c r="LST150" s="58"/>
      <c r="LSU150" s="58"/>
      <c r="LSV150" s="58"/>
      <c r="LSW150" s="58"/>
      <c r="LSX150" s="58"/>
      <c r="LSY150" s="58"/>
      <c r="LSZ150" s="58"/>
      <c r="LTA150" s="58"/>
      <c r="LTB150" s="58"/>
      <c r="LTC150" s="58"/>
      <c r="LTD150" s="58"/>
      <c r="LTE150" s="58"/>
      <c r="LTF150" s="58"/>
      <c r="LTG150" s="58"/>
      <c r="LTH150" s="58"/>
      <c r="LTI150" s="58"/>
      <c r="LTJ150" s="58"/>
      <c r="LTK150" s="58"/>
      <c r="LTL150" s="58"/>
      <c r="LTM150" s="58"/>
      <c r="LTN150" s="58"/>
      <c r="LTO150" s="58"/>
      <c r="LTP150" s="58"/>
      <c r="LTQ150" s="58"/>
      <c r="LTR150" s="58"/>
      <c r="LTS150" s="58"/>
      <c r="LTT150" s="58"/>
      <c r="LTU150" s="58"/>
      <c r="LTV150" s="58"/>
      <c r="LTW150" s="58"/>
      <c r="LTX150" s="58"/>
      <c r="LTY150" s="58"/>
      <c r="LTZ150" s="58"/>
      <c r="LUA150" s="58"/>
      <c r="LUB150" s="58"/>
      <c r="LUC150" s="58"/>
      <c r="LUD150" s="58"/>
      <c r="LUE150" s="58"/>
      <c r="LUF150" s="58"/>
      <c r="LUG150" s="58"/>
      <c r="LUH150" s="58"/>
      <c r="LUI150" s="58"/>
      <c r="LUJ150" s="58"/>
      <c r="LUK150" s="58"/>
      <c r="LUL150" s="58"/>
      <c r="LUM150" s="58"/>
      <c r="LUN150" s="58"/>
      <c r="LUO150" s="58"/>
      <c r="LUP150" s="58"/>
      <c r="LUQ150" s="58"/>
      <c r="LUR150" s="58"/>
      <c r="LUS150" s="58"/>
      <c r="LUT150" s="58"/>
      <c r="LUU150" s="58"/>
      <c r="LUV150" s="58"/>
      <c r="LUW150" s="58"/>
      <c r="LUX150" s="58"/>
      <c r="LUY150" s="58"/>
      <c r="LUZ150" s="58"/>
      <c r="LVA150" s="58"/>
      <c r="LVB150" s="58"/>
      <c r="LVC150" s="58"/>
      <c r="LVD150" s="58"/>
      <c r="LVE150" s="58"/>
      <c r="LVF150" s="58"/>
      <c r="LVG150" s="58"/>
      <c r="LVH150" s="58"/>
      <c r="LVI150" s="58"/>
      <c r="LVJ150" s="58"/>
      <c r="LVK150" s="58"/>
      <c r="LVL150" s="58"/>
      <c r="LVM150" s="58"/>
      <c r="LVN150" s="58"/>
      <c r="LVO150" s="58"/>
      <c r="LVP150" s="58"/>
      <c r="LVQ150" s="58"/>
      <c r="LVR150" s="58"/>
      <c r="LVS150" s="58"/>
      <c r="LVT150" s="58"/>
      <c r="LVU150" s="58"/>
      <c r="LVV150" s="58"/>
      <c r="LVW150" s="58"/>
      <c r="LVX150" s="58"/>
      <c r="LVY150" s="58"/>
      <c r="LVZ150" s="58"/>
      <c r="LWA150" s="58"/>
      <c r="LWB150" s="58"/>
      <c r="LWC150" s="58"/>
      <c r="LWD150" s="58"/>
      <c r="LWE150" s="58"/>
      <c r="LWF150" s="58"/>
      <c r="LWG150" s="58"/>
      <c r="LWH150" s="58"/>
      <c r="LWI150" s="58"/>
      <c r="LWJ150" s="58"/>
      <c r="LWK150" s="58"/>
      <c r="LWL150" s="58"/>
      <c r="LWM150" s="58"/>
      <c r="LWN150" s="58"/>
      <c r="LWO150" s="58"/>
      <c r="LWP150" s="58"/>
      <c r="LWQ150" s="58"/>
      <c r="LWR150" s="58"/>
      <c r="LWS150" s="58"/>
      <c r="LWT150" s="58"/>
      <c r="LWU150" s="58"/>
      <c r="LWV150" s="58"/>
      <c r="LWW150" s="58"/>
      <c r="LWX150" s="58"/>
      <c r="LWY150" s="58"/>
      <c r="LWZ150" s="58"/>
      <c r="LXA150" s="58"/>
      <c r="LXB150" s="58"/>
      <c r="LXC150" s="58"/>
      <c r="LXD150" s="58"/>
      <c r="LXE150" s="58"/>
      <c r="LXF150" s="58"/>
      <c r="LXG150" s="58"/>
      <c r="LXH150" s="58"/>
      <c r="LXI150" s="58"/>
      <c r="LXJ150" s="58"/>
      <c r="LXK150" s="58"/>
      <c r="LXL150" s="58"/>
      <c r="LXM150" s="58"/>
      <c r="LXN150" s="58"/>
      <c r="LXO150" s="58"/>
      <c r="LXP150" s="58"/>
      <c r="LXQ150" s="58"/>
      <c r="LXR150" s="58"/>
      <c r="LXS150" s="58"/>
      <c r="LXT150" s="58"/>
      <c r="LXU150" s="58"/>
      <c r="LXV150" s="58"/>
      <c r="LXW150" s="58"/>
      <c r="LXX150" s="58"/>
      <c r="LXY150" s="58"/>
      <c r="LXZ150" s="58"/>
      <c r="LYA150" s="58"/>
      <c r="LYB150" s="58"/>
      <c r="LYC150" s="58"/>
      <c r="LYD150" s="58"/>
      <c r="LYE150" s="58"/>
      <c r="LYF150" s="58"/>
      <c r="LYG150" s="58"/>
      <c r="LYH150" s="58"/>
      <c r="LYI150" s="58"/>
      <c r="LYJ150" s="58"/>
      <c r="LYK150" s="58"/>
      <c r="LYL150" s="58"/>
      <c r="LYM150" s="58"/>
      <c r="LYN150" s="58"/>
      <c r="LYO150" s="58"/>
      <c r="LYP150" s="58"/>
      <c r="LYQ150" s="58"/>
      <c r="LYR150" s="58"/>
      <c r="LYS150" s="58"/>
      <c r="LYT150" s="58"/>
      <c r="LYU150" s="58"/>
      <c r="LYV150" s="58"/>
      <c r="LYW150" s="58"/>
      <c r="LYX150" s="58"/>
      <c r="LYY150" s="58"/>
      <c r="LYZ150" s="58"/>
      <c r="LZA150" s="58"/>
      <c r="LZB150" s="58"/>
      <c r="LZC150" s="58"/>
      <c r="LZD150" s="58"/>
      <c r="LZE150" s="58"/>
      <c r="LZF150" s="58"/>
      <c r="LZG150" s="58"/>
      <c r="LZH150" s="58"/>
      <c r="LZI150" s="58"/>
      <c r="LZJ150" s="58"/>
      <c r="LZK150" s="58"/>
      <c r="LZL150" s="58"/>
      <c r="LZM150" s="58"/>
      <c r="LZN150" s="58"/>
      <c r="LZO150" s="58"/>
      <c r="LZP150" s="58"/>
      <c r="LZQ150" s="58"/>
      <c r="LZR150" s="58"/>
      <c r="LZS150" s="58"/>
      <c r="LZT150" s="58"/>
      <c r="LZU150" s="58"/>
      <c r="LZV150" s="58"/>
      <c r="LZW150" s="58"/>
      <c r="LZX150" s="58"/>
      <c r="LZY150" s="58"/>
      <c r="LZZ150" s="58"/>
      <c r="MAA150" s="58"/>
      <c r="MAB150" s="58"/>
      <c r="MAC150" s="58"/>
      <c r="MAD150" s="58"/>
      <c r="MAE150" s="58"/>
      <c r="MAF150" s="58"/>
      <c r="MAG150" s="58"/>
      <c r="MAH150" s="58"/>
      <c r="MAI150" s="58"/>
      <c r="MAJ150" s="58"/>
      <c r="MAK150" s="58"/>
      <c r="MAL150" s="58"/>
      <c r="MAM150" s="58"/>
      <c r="MAN150" s="58"/>
      <c r="MAO150" s="58"/>
      <c r="MAP150" s="58"/>
      <c r="MAQ150" s="58"/>
      <c r="MAR150" s="58"/>
      <c r="MAS150" s="58"/>
      <c r="MAT150" s="58"/>
      <c r="MAU150" s="58"/>
      <c r="MAV150" s="58"/>
      <c r="MAW150" s="58"/>
      <c r="MAX150" s="58"/>
      <c r="MAY150" s="58"/>
      <c r="MAZ150" s="58"/>
      <c r="MBA150" s="58"/>
      <c r="MBB150" s="58"/>
      <c r="MBC150" s="58"/>
      <c r="MBD150" s="58"/>
      <c r="MBE150" s="58"/>
      <c r="MBF150" s="58"/>
      <c r="MBG150" s="58"/>
      <c r="MBH150" s="58"/>
      <c r="MBI150" s="58"/>
      <c r="MBJ150" s="58"/>
      <c r="MBK150" s="58"/>
      <c r="MBL150" s="58"/>
      <c r="MBM150" s="58"/>
      <c r="MBN150" s="58"/>
      <c r="MBO150" s="58"/>
      <c r="MBP150" s="58"/>
      <c r="MBQ150" s="58"/>
      <c r="MBR150" s="58"/>
      <c r="MBS150" s="58"/>
      <c r="MBT150" s="58"/>
      <c r="MBU150" s="58"/>
      <c r="MBV150" s="58"/>
      <c r="MBW150" s="58"/>
      <c r="MBX150" s="58"/>
      <c r="MBY150" s="58"/>
      <c r="MBZ150" s="58"/>
      <c r="MCA150" s="58"/>
      <c r="MCB150" s="58"/>
      <c r="MCC150" s="58"/>
      <c r="MCD150" s="58"/>
      <c r="MCE150" s="58"/>
      <c r="MCF150" s="58"/>
      <c r="MCG150" s="58"/>
      <c r="MCH150" s="58"/>
      <c r="MCI150" s="58"/>
      <c r="MCJ150" s="58"/>
      <c r="MCK150" s="58"/>
      <c r="MCL150" s="58"/>
      <c r="MCM150" s="58"/>
      <c r="MCN150" s="58"/>
      <c r="MCO150" s="58"/>
      <c r="MCP150" s="58"/>
      <c r="MCQ150" s="58"/>
      <c r="MCR150" s="58"/>
      <c r="MCS150" s="58"/>
      <c r="MCT150" s="58"/>
      <c r="MCU150" s="58"/>
      <c r="MCV150" s="58"/>
      <c r="MCW150" s="58"/>
      <c r="MCX150" s="58"/>
      <c r="MCY150" s="58"/>
      <c r="MCZ150" s="58"/>
      <c r="MDA150" s="58"/>
      <c r="MDB150" s="58"/>
      <c r="MDC150" s="58"/>
      <c r="MDD150" s="58"/>
      <c r="MDE150" s="58"/>
      <c r="MDF150" s="58"/>
      <c r="MDG150" s="58"/>
      <c r="MDH150" s="58"/>
      <c r="MDI150" s="58"/>
      <c r="MDJ150" s="58"/>
      <c r="MDK150" s="58"/>
      <c r="MDL150" s="58"/>
      <c r="MDM150" s="58"/>
      <c r="MDN150" s="58"/>
      <c r="MDO150" s="58"/>
      <c r="MDP150" s="58"/>
      <c r="MDQ150" s="58"/>
      <c r="MDR150" s="58"/>
      <c r="MDS150" s="58"/>
      <c r="MDT150" s="58"/>
      <c r="MDU150" s="58"/>
      <c r="MDV150" s="58"/>
      <c r="MDW150" s="58"/>
      <c r="MDX150" s="58"/>
      <c r="MDY150" s="58"/>
      <c r="MDZ150" s="58"/>
      <c r="MEA150" s="58"/>
      <c r="MEB150" s="58"/>
      <c r="MEC150" s="58"/>
      <c r="MED150" s="58"/>
      <c r="MEE150" s="58"/>
      <c r="MEF150" s="58"/>
      <c r="MEG150" s="58"/>
      <c r="MEH150" s="58"/>
      <c r="MEI150" s="58"/>
      <c r="MEJ150" s="58"/>
      <c r="MEK150" s="58"/>
      <c r="MEL150" s="58"/>
      <c r="MEM150" s="58"/>
      <c r="MEN150" s="58"/>
      <c r="MEO150" s="58"/>
      <c r="MEP150" s="58"/>
      <c r="MEQ150" s="58"/>
      <c r="MER150" s="58"/>
      <c r="MES150" s="58"/>
      <c r="MET150" s="58"/>
      <c r="MEU150" s="58"/>
      <c r="MEV150" s="58"/>
      <c r="MEW150" s="58"/>
      <c r="MEX150" s="58"/>
      <c r="MEY150" s="58"/>
      <c r="MEZ150" s="58"/>
      <c r="MFA150" s="58"/>
      <c r="MFB150" s="58"/>
      <c r="MFC150" s="58"/>
      <c r="MFD150" s="58"/>
      <c r="MFE150" s="58"/>
      <c r="MFF150" s="58"/>
      <c r="MFG150" s="58"/>
      <c r="MFH150" s="58"/>
      <c r="MFI150" s="58"/>
      <c r="MFJ150" s="58"/>
      <c r="MFK150" s="58"/>
      <c r="MFL150" s="58"/>
      <c r="MFM150" s="58"/>
      <c r="MFN150" s="58"/>
      <c r="MFO150" s="58"/>
      <c r="MFP150" s="58"/>
      <c r="MFQ150" s="58"/>
      <c r="MFR150" s="58"/>
      <c r="MFS150" s="58"/>
      <c r="MFT150" s="58"/>
      <c r="MFU150" s="58"/>
      <c r="MFV150" s="58"/>
      <c r="MFW150" s="58"/>
      <c r="MFX150" s="58"/>
      <c r="MFY150" s="58"/>
      <c r="MFZ150" s="58"/>
      <c r="MGA150" s="58"/>
      <c r="MGB150" s="58"/>
      <c r="MGC150" s="58"/>
      <c r="MGD150" s="58"/>
      <c r="MGE150" s="58"/>
      <c r="MGF150" s="58"/>
      <c r="MGG150" s="58"/>
      <c r="MGH150" s="58"/>
      <c r="MGI150" s="58"/>
      <c r="MGJ150" s="58"/>
      <c r="MGK150" s="58"/>
      <c r="MGL150" s="58"/>
      <c r="MGM150" s="58"/>
      <c r="MGN150" s="58"/>
      <c r="MGO150" s="58"/>
      <c r="MGP150" s="58"/>
      <c r="MGQ150" s="58"/>
      <c r="MGR150" s="58"/>
      <c r="MGS150" s="58"/>
      <c r="MGT150" s="58"/>
      <c r="MGU150" s="58"/>
      <c r="MGV150" s="58"/>
      <c r="MGW150" s="58"/>
      <c r="MGX150" s="58"/>
      <c r="MGY150" s="58"/>
      <c r="MGZ150" s="58"/>
      <c r="MHA150" s="58"/>
      <c r="MHB150" s="58"/>
      <c r="MHC150" s="58"/>
      <c r="MHD150" s="58"/>
      <c r="MHE150" s="58"/>
      <c r="MHF150" s="58"/>
      <c r="MHG150" s="58"/>
      <c r="MHH150" s="58"/>
      <c r="MHI150" s="58"/>
      <c r="MHJ150" s="58"/>
      <c r="MHK150" s="58"/>
      <c r="MHL150" s="58"/>
      <c r="MHM150" s="58"/>
      <c r="MHN150" s="58"/>
      <c r="MHO150" s="58"/>
      <c r="MHP150" s="58"/>
      <c r="MHQ150" s="58"/>
      <c r="MHR150" s="58"/>
      <c r="MHS150" s="58"/>
      <c r="MHT150" s="58"/>
      <c r="MHU150" s="58"/>
      <c r="MHV150" s="58"/>
      <c r="MHW150" s="58"/>
      <c r="MHX150" s="58"/>
      <c r="MHY150" s="58"/>
      <c r="MHZ150" s="58"/>
      <c r="MIA150" s="58"/>
      <c r="MIB150" s="58"/>
      <c r="MIC150" s="58"/>
      <c r="MID150" s="58"/>
      <c r="MIE150" s="58"/>
      <c r="MIF150" s="58"/>
      <c r="MIG150" s="58"/>
      <c r="MIH150" s="58"/>
      <c r="MII150" s="58"/>
      <c r="MIJ150" s="58"/>
      <c r="MIK150" s="58"/>
      <c r="MIL150" s="58"/>
      <c r="MIM150" s="58"/>
      <c r="MIN150" s="58"/>
      <c r="MIO150" s="58"/>
      <c r="MIP150" s="58"/>
      <c r="MIQ150" s="58"/>
      <c r="MIR150" s="58"/>
      <c r="MIS150" s="58"/>
      <c r="MIT150" s="58"/>
      <c r="MIU150" s="58"/>
      <c r="MIV150" s="58"/>
      <c r="MIW150" s="58"/>
      <c r="MIX150" s="58"/>
      <c r="MIY150" s="58"/>
      <c r="MIZ150" s="58"/>
      <c r="MJA150" s="58"/>
      <c r="MJB150" s="58"/>
      <c r="MJC150" s="58"/>
      <c r="MJD150" s="58"/>
      <c r="MJE150" s="58"/>
      <c r="MJF150" s="58"/>
      <c r="MJG150" s="58"/>
      <c r="MJH150" s="58"/>
      <c r="MJI150" s="58"/>
      <c r="MJJ150" s="58"/>
      <c r="MJK150" s="58"/>
      <c r="MJL150" s="58"/>
      <c r="MJM150" s="58"/>
      <c r="MJN150" s="58"/>
      <c r="MJO150" s="58"/>
      <c r="MJP150" s="58"/>
      <c r="MJQ150" s="58"/>
      <c r="MJR150" s="58"/>
      <c r="MJS150" s="58"/>
      <c r="MJT150" s="58"/>
      <c r="MJU150" s="58"/>
      <c r="MJV150" s="58"/>
      <c r="MJW150" s="58"/>
      <c r="MJX150" s="58"/>
      <c r="MJY150" s="58"/>
      <c r="MJZ150" s="58"/>
      <c r="MKA150" s="58"/>
      <c r="MKB150" s="58"/>
      <c r="MKC150" s="58"/>
      <c r="MKD150" s="58"/>
      <c r="MKE150" s="58"/>
      <c r="MKF150" s="58"/>
      <c r="MKG150" s="58"/>
      <c r="MKH150" s="58"/>
      <c r="MKI150" s="58"/>
      <c r="MKJ150" s="58"/>
      <c r="MKK150" s="58"/>
      <c r="MKL150" s="58"/>
      <c r="MKM150" s="58"/>
      <c r="MKN150" s="58"/>
      <c r="MKO150" s="58"/>
      <c r="MKP150" s="58"/>
      <c r="MKQ150" s="58"/>
      <c r="MKR150" s="58"/>
      <c r="MKS150" s="58"/>
      <c r="MKT150" s="58"/>
      <c r="MKU150" s="58"/>
      <c r="MKV150" s="58"/>
      <c r="MKW150" s="58"/>
      <c r="MKX150" s="58"/>
      <c r="MKY150" s="58"/>
      <c r="MKZ150" s="58"/>
      <c r="MLA150" s="58"/>
      <c r="MLB150" s="58"/>
      <c r="MLC150" s="58"/>
      <c r="MLD150" s="58"/>
      <c r="MLE150" s="58"/>
      <c r="MLF150" s="58"/>
      <c r="MLG150" s="58"/>
      <c r="MLH150" s="58"/>
      <c r="MLI150" s="58"/>
      <c r="MLJ150" s="58"/>
      <c r="MLK150" s="58"/>
      <c r="MLL150" s="58"/>
      <c r="MLM150" s="58"/>
      <c r="MLN150" s="58"/>
      <c r="MLO150" s="58"/>
      <c r="MLP150" s="58"/>
      <c r="MLQ150" s="58"/>
      <c r="MLR150" s="58"/>
      <c r="MLS150" s="58"/>
      <c r="MLT150" s="58"/>
      <c r="MLU150" s="58"/>
      <c r="MLV150" s="58"/>
      <c r="MLW150" s="58"/>
      <c r="MLX150" s="58"/>
      <c r="MLY150" s="58"/>
      <c r="MLZ150" s="58"/>
      <c r="MMA150" s="58"/>
      <c r="MMB150" s="58"/>
      <c r="MMC150" s="58"/>
      <c r="MMD150" s="58"/>
      <c r="MME150" s="58"/>
      <c r="MMF150" s="58"/>
      <c r="MMG150" s="58"/>
      <c r="MMH150" s="58"/>
      <c r="MMI150" s="58"/>
      <c r="MMJ150" s="58"/>
      <c r="MMK150" s="58"/>
      <c r="MML150" s="58"/>
      <c r="MMM150" s="58"/>
      <c r="MMN150" s="58"/>
      <c r="MMO150" s="58"/>
      <c r="MMP150" s="58"/>
      <c r="MMQ150" s="58"/>
      <c r="MMR150" s="58"/>
      <c r="MMS150" s="58"/>
      <c r="MMT150" s="58"/>
      <c r="MMU150" s="58"/>
      <c r="MMV150" s="58"/>
      <c r="MMW150" s="58"/>
      <c r="MMX150" s="58"/>
      <c r="MMY150" s="58"/>
      <c r="MMZ150" s="58"/>
      <c r="MNA150" s="58"/>
      <c r="MNB150" s="58"/>
      <c r="MNC150" s="58"/>
      <c r="MND150" s="58"/>
      <c r="MNE150" s="58"/>
      <c r="MNF150" s="58"/>
      <c r="MNG150" s="58"/>
      <c r="MNH150" s="58"/>
      <c r="MNI150" s="58"/>
      <c r="MNJ150" s="58"/>
      <c r="MNK150" s="58"/>
      <c r="MNL150" s="58"/>
      <c r="MNM150" s="58"/>
      <c r="MNN150" s="58"/>
      <c r="MNO150" s="58"/>
      <c r="MNP150" s="58"/>
      <c r="MNQ150" s="58"/>
      <c r="MNR150" s="58"/>
      <c r="MNS150" s="58"/>
      <c r="MNT150" s="58"/>
      <c r="MNU150" s="58"/>
      <c r="MNV150" s="58"/>
      <c r="MNW150" s="58"/>
      <c r="MNX150" s="58"/>
      <c r="MNY150" s="58"/>
      <c r="MNZ150" s="58"/>
      <c r="MOA150" s="58"/>
      <c r="MOB150" s="58"/>
      <c r="MOC150" s="58"/>
      <c r="MOD150" s="58"/>
      <c r="MOE150" s="58"/>
      <c r="MOF150" s="58"/>
      <c r="MOG150" s="58"/>
      <c r="MOH150" s="58"/>
      <c r="MOI150" s="58"/>
      <c r="MOJ150" s="58"/>
      <c r="MOK150" s="58"/>
      <c r="MOL150" s="58"/>
      <c r="MOM150" s="58"/>
      <c r="MON150" s="58"/>
      <c r="MOO150" s="58"/>
      <c r="MOP150" s="58"/>
      <c r="MOQ150" s="58"/>
      <c r="MOR150" s="58"/>
      <c r="MOS150" s="58"/>
      <c r="MOT150" s="58"/>
      <c r="MOU150" s="58"/>
      <c r="MOV150" s="58"/>
      <c r="MOW150" s="58"/>
      <c r="MOX150" s="58"/>
      <c r="MOY150" s="58"/>
      <c r="MOZ150" s="58"/>
      <c r="MPA150" s="58"/>
      <c r="MPB150" s="58"/>
      <c r="MPC150" s="58"/>
      <c r="MPD150" s="58"/>
      <c r="MPE150" s="58"/>
      <c r="MPF150" s="58"/>
      <c r="MPG150" s="58"/>
      <c r="MPH150" s="58"/>
      <c r="MPI150" s="58"/>
      <c r="MPJ150" s="58"/>
      <c r="MPK150" s="58"/>
      <c r="MPL150" s="58"/>
      <c r="MPM150" s="58"/>
      <c r="MPN150" s="58"/>
      <c r="MPO150" s="58"/>
      <c r="MPP150" s="58"/>
      <c r="MPQ150" s="58"/>
      <c r="MPR150" s="58"/>
      <c r="MPS150" s="58"/>
      <c r="MPT150" s="58"/>
      <c r="MPU150" s="58"/>
      <c r="MPV150" s="58"/>
      <c r="MPW150" s="58"/>
      <c r="MPX150" s="58"/>
      <c r="MPY150" s="58"/>
      <c r="MPZ150" s="58"/>
      <c r="MQA150" s="58"/>
      <c r="MQB150" s="58"/>
      <c r="MQC150" s="58"/>
      <c r="MQD150" s="58"/>
      <c r="MQE150" s="58"/>
      <c r="MQF150" s="58"/>
      <c r="MQG150" s="58"/>
      <c r="MQH150" s="58"/>
      <c r="MQI150" s="58"/>
      <c r="MQJ150" s="58"/>
      <c r="MQK150" s="58"/>
      <c r="MQL150" s="58"/>
      <c r="MQM150" s="58"/>
      <c r="MQN150" s="58"/>
      <c r="MQO150" s="58"/>
      <c r="MQP150" s="58"/>
      <c r="MQQ150" s="58"/>
      <c r="MQR150" s="58"/>
      <c r="MQS150" s="58"/>
      <c r="MQT150" s="58"/>
      <c r="MQU150" s="58"/>
      <c r="MQV150" s="58"/>
      <c r="MQW150" s="58"/>
      <c r="MQX150" s="58"/>
      <c r="MQY150" s="58"/>
      <c r="MQZ150" s="58"/>
      <c r="MRA150" s="58"/>
      <c r="MRB150" s="58"/>
      <c r="MRC150" s="58"/>
      <c r="MRD150" s="58"/>
      <c r="MRE150" s="58"/>
      <c r="MRF150" s="58"/>
      <c r="MRG150" s="58"/>
      <c r="MRH150" s="58"/>
      <c r="MRI150" s="58"/>
      <c r="MRJ150" s="58"/>
      <c r="MRK150" s="58"/>
      <c r="MRL150" s="58"/>
      <c r="MRM150" s="58"/>
      <c r="MRN150" s="58"/>
      <c r="MRO150" s="58"/>
      <c r="MRP150" s="58"/>
      <c r="MRQ150" s="58"/>
      <c r="MRR150" s="58"/>
      <c r="MRS150" s="58"/>
      <c r="MRT150" s="58"/>
      <c r="MRU150" s="58"/>
      <c r="MRV150" s="58"/>
      <c r="MRW150" s="58"/>
      <c r="MRX150" s="58"/>
      <c r="MRY150" s="58"/>
      <c r="MRZ150" s="58"/>
      <c r="MSA150" s="58"/>
      <c r="MSB150" s="58"/>
      <c r="MSC150" s="58"/>
      <c r="MSD150" s="58"/>
      <c r="MSE150" s="58"/>
      <c r="MSF150" s="58"/>
      <c r="MSG150" s="58"/>
      <c r="MSH150" s="58"/>
      <c r="MSI150" s="58"/>
      <c r="MSJ150" s="58"/>
      <c r="MSK150" s="58"/>
      <c r="MSL150" s="58"/>
      <c r="MSM150" s="58"/>
      <c r="MSN150" s="58"/>
      <c r="MSO150" s="58"/>
      <c r="MSP150" s="58"/>
      <c r="MSQ150" s="58"/>
      <c r="MSR150" s="58"/>
      <c r="MSS150" s="58"/>
      <c r="MST150" s="58"/>
      <c r="MSU150" s="58"/>
      <c r="MSV150" s="58"/>
      <c r="MSW150" s="58"/>
      <c r="MSX150" s="58"/>
      <c r="MSY150" s="58"/>
      <c r="MSZ150" s="58"/>
      <c r="MTA150" s="58"/>
      <c r="MTB150" s="58"/>
      <c r="MTC150" s="58"/>
      <c r="MTD150" s="58"/>
      <c r="MTE150" s="58"/>
      <c r="MTF150" s="58"/>
      <c r="MTG150" s="58"/>
      <c r="MTH150" s="58"/>
      <c r="MTI150" s="58"/>
      <c r="MTJ150" s="58"/>
      <c r="MTK150" s="58"/>
      <c r="MTL150" s="58"/>
      <c r="MTM150" s="58"/>
      <c r="MTN150" s="58"/>
      <c r="MTO150" s="58"/>
      <c r="MTP150" s="58"/>
      <c r="MTQ150" s="58"/>
      <c r="MTR150" s="58"/>
      <c r="MTS150" s="58"/>
      <c r="MTT150" s="58"/>
      <c r="MTU150" s="58"/>
      <c r="MTV150" s="58"/>
      <c r="MTW150" s="58"/>
      <c r="MTX150" s="58"/>
      <c r="MTY150" s="58"/>
      <c r="MTZ150" s="58"/>
      <c r="MUA150" s="58"/>
      <c r="MUB150" s="58"/>
      <c r="MUC150" s="58"/>
      <c r="MUD150" s="58"/>
      <c r="MUE150" s="58"/>
      <c r="MUF150" s="58"/>
      <c r="MUG150" s="58"/>
      <c r="MUH150" s="58"/>
      <c r="MUI150" s="58"/>
      <c r="MUJ150" s="58"/>
      <c r="MUK150" s="58"/>
      <c r="MUL150" s="58"/>
      <c r="MUM150" s="58"/>
      <c r="MUN150" s="58"/>
      <c r="MUO150" s="58"/>
      <c r="MUP150" s="58"/>
      <c r="MUQ150" s="58"/>
      <c r="MUR150" s="58"/>
      <c r="MUS150" s="58"/>
      <c r="MUT150" s="58"/>
      <c r="MUU150" s="58"/>
      <c r="MUV150" s="58"/>
      <c r="MUW150" s="58"/>
      <c r="MUX150" s="58"/>
      <c r="MUY150" s="58"/>
      <c r="MUZ150" s="58"/>
      <c r="MVA150" s="58"/>
      <c r="MVB150" s="58"/>
      <c r="MVC150" s="58"/>
      <c r="MVD150" s="58"/>
      <c r="MVE150" s="58"/>
      <c r="MVF150" s="58"/>
      <c r="MVG150" s="58"/>
      <c r="MVH150" s="58"/>
      <c r="MVI150" s="58"/>
      <c r="MVJ150" s="58"/>
      <c r="MVK150" s="58"/>
      <c r="MVL150" s="58"/>
      <c r="MVM150" s="58"/>
      <c r="MVN150" s="58"/>
      <c r="MVO150" s="58"/>
      <c r="MVP150" s="58"/>
      <c r="MVQ150" s="58"/>
      <c r="MVR150" s="58"/>
      <c r="MVS150" s="58"/>
      <c r="MVT150" s="58"/>
      <c r="MVU150" s="58"/>
      <c r="MVV150" s="58"/>
      <c r="MVW150" s="58"/>
      <c r="MVX150" s="58"/>
      <c r="MVY150" s="58"/>
      <c r="MVZ150" s="58"/>
      <c r="MWA150" s="58"/>
      <c r="MWB150" s="58"/>
      <c r="MWC150" s="58"/>
      <c r="MWD150" s="58"/>
      <c r="MWE150" s="58"/>
      <c r="MWF150" s="58"/>
      <c r="MWG150" s="58"/>
      <c r="MWH150" s="58"/>
      <c r="MWI150" s="58"/>
      <c r="MWJ150" s="58"/>
      <c r="MWK150" s="58"/>
      <c r="MWL150" s="58"/>
      <c r="MWM150" s="58"/>
      <c r="MWN150" s="58"/>
      <c r="MWO150" s="58"/>
      <c r="MWP150" s="58"/>
      <c r="MWQ150" s="58"/>
      <c r="MWR150" s="58"/>
      <c r="MWS150" s="58"/>
      <c r="MWT150" s="58"/>
      <c r="MWU150" s="58"/>
      <c r="MWV150" s="58"/>
      <c r="MWW150" s="58"/>
      <c r="MWX150" s="58"/>
      <c r="MWY150" s="58"/>
      <c r="MWZ150" s="58"/>
      <c r="MXA150" s="58"/>
      <c r="MXB150" s="58"/>
      <c r="MXC150" s="58"/>
      <c r="MXD150" s="58"/>
      <c r="MXE150" s="58"/>
      <c r="MXF150" s="58"/>
      <c r="MXG150" s="58"/>
      <c r="MXH150" s="58"/>
      <c r="MXI150" s="58"/>
      <c r="MXJ150" s="58"/>
      <c r="MXK150" s="58"/>
      <c r="MXL150" s="58"/>
      <c r="MXM150" s="58"/>
      <c r="MXN150" s="58"/>
      <c r="MXO150" s="58"/>
      <c r="MXP150" s="58"/>
      <c r="MXQ150" s="58"/>
      <c r="MXR150" s="58"/>
      <c r="MXS150" s="58"/>
      <c r="MXT150" s="58"/>
      <c r="MXU150" s="58"/>
      <c r="MXV150" s="58"/>
      <c r="MXW150" s="58"/>
      <c r="MXX150" s="58"/>
      <c r="MXY150" s="58"/>
      <c r="MXZ150" s="58"/>
      <c r="MYA150" s="58"/>
      <c r="MYB150" s="58"/>
      <c r="MYC150" s="58"/>
      <c r="MYD150" s="58"/>
      <c r="MYE150" s="58"/>
      <c r="MYF150" s="58"/>
      <c r="MYG150" s="58"/>
      <c r="MYH150" s="58"/>
      <c r="MYI150" s="58"/>
      <c r="MYJ150" s="58"/>
      <c r="MYK150" s="58"/>
      <c r="MYL150" s="58"/>
      <c r="MYM150" s="58"/>
      <c r="MYN150" s="58"/>
      <c r="MYO150" s="58"/>
      <c r="MYP150" s="58"/>
      <c r="MYQ150" s="58"/>
      <c r="MYR150" s="58"/>
      <c r="MYS150" s="58"/>
      <c r="MYT150" s="58"/>
      <c r="MYU150" s="58"/>
      <c r="MYV150" s="58"/>
      <c r="MYW150" s="58"/>
      <c r="MYX150" s="58"/>
      <c r="MYY150" s="58"/>
      <c r="MYZ150" s="58"/>
      <c r="MZA150" s="58"/>
      <c r="MZB150" s="58"/>
      <c r="MZC150" s="58"/>
      <c r="MZD150" s="58"/>
      <c r="MZE150" s="58"/>
      <c r="MZF150" s="58"/>
      <c r="MZG150" s="58"/>
      <c r="MZH150" s="58"/>
      <c r="MZI150" s="58"/>
      <c r="MZJ150" s="58"/>
      <c r="MZK150" s="58"/>
      <c r="MZL150" s="58"/>
      <c r="MZM150" s="58"/>
      <c r="MZN150" s="58"/>
      <c r="MZO150" s="58"/>
      <c r="MZP150" s="58"/>
      <c r="MZQ150" s="58"/>
      <c r="MZR150" s="58"/>
      <c r="MZS150" s="58"/>
      <c r="MZT150" s="58"/>
      <c r="MZU150" s="58"/>
      <c r="MZV150" s="58"/>
      <c r="MZW150" s="58"/>
      <c r="MZX150" s="58"/>
      <c r="MZY150" s="58"/>
      <c r="MZZ150" s="58"/>
      <c r="NAA150" s="58"/>
      <c r="NAB150" s="58"/>
      <c r="NAC150" s="58"/>
      <c r="NAD150" s="58"/>
      <c r="NAE150" s="58"/>
      <c r="NAF150" s="58"/>
      <c r="NAG150" s="58"/>
      <c r="NAH150" s="58"/>
      <c r="NAI150" s="58"/>
      <c r="NAJ150" s="58"/>
      <c r="NAK150" s="58"/>
      <c r="NAL150" s="58"/>
      <c r="NAM150" s="58"/>
      <c r="NAN150" s="58"/>
      <c r="NAO150" s="58"/>
      <c r="NAP150" s="58"/>
      <c r="NAQ150" s="58"/>
      <c r="NAR150" s="58"/>
      <c r="NAS150" s="58"/>
      <c r="NAT150" s="58"/>
      <c r="NAU150" s="58"/>
      <c r="NAV150" s="58"/>
      <c r="NAW150" s="58"/>
      <c r="NAX150" s="58"/>
      <c r="NAY150" s="58"/>
      <c r="NAZ150" s="58"/>
      <c r="NBA150" s="58"/>
      <c r="NBB150" s="58"/>
      <c r="NBC150" s="58"/>
      <c r="NBD150" s="58"/>
      <c r="NBE150" s="58"/>
      <c r="NBF150" s="58"/>
      <c r="NBG150" s="58"/>
      <c r="NBH150" s="58"/>
      <c r="NBI150" s="58"/>
      <c r="NBJ150" s="58"/>
      <c r="NBK150" s="58"/>
      <c r="NBL150" s="58"/>
      <c r="NBM150" s="58"/>
      <c r="NBN150" s="58"/>
      <c r="NBO150" s="58"/>
      <c r="NBP150" s="58"/>
      <c r="NBQ150" s="58"/>
      <c r="NBR150" s="58"/>
      <c r="NBS150" s="58"/>
      <c r="NBT150" s="58"/>
      <c r="NBU150" s="58"/>
      <c r="NBV150" s="58"/>
      <c r="NBW150" s="58"/>
      <c r="NBX150" s="58"/>
      <c r="NBY150" s="58"/>
      <c r="NBZ150" s="58"/>
      <c r="NCA150" s="58"/>
      <c r="NCB150" s="58"/>
      <c r="NCC150" s="58"/>
      <c r="NCD150" s="58"/>
      <c r="NCE150" s="58"/>
      <c r="NCF150" s="58"/>
      <c r="NCG150" s="58"/>
      <c r="NCH150" s="58"/>
      <c r="NCI150" s="58"/>
      <c r="NCJ150" s="58"/>
      <c r="NCK150" s="58"/>
      <c r="NCL150" s="58"/>
      <c r="NCM150" s="58"/>
      <c r="NCN150" s="58"/>
      <c r="NCO150" s="58"/>
      <c r="NCP150" s="58"/>
      <c r="NCQ150" s="58"/>
      <c r="NCR150" s="58"/>
      <c r="NCS150" s="58"/>
      <c r="NCT150" s="58"/>
      <c r="NCU150" s="58"/>
      <c r="NCV150" s="58"/>
      <c r="NCW150" s="58"/>
      <c r="NCX150" s="58"/>
      <c r="NCY150" s="58"/>
      <c r="NCZ150" s="58"/>
      <c r="NDA150" s="58"/>
      <c r="NDB150" s="58"/>
      <c r="NDC150" s="58"/>
      <c r="NDD150" s="58"/>
      <c r="NDE150" s="58"/>
      <c r="NDF150" s="58"/>
      <c r="NDG150" s="58"/>
      <c r="NDH150" s="58"/>
      <c r="NDI150" s="58"/>
      <c r="NDJ150" s="58"/>
      <c r="NDK150" s="58"/>
      <c r="NDL150" s="58"/>
      <c r="NDM150" s="58"/>
      <c r="NDN150" s="58"/>
      <c r="NDO150" s="58"/>
      <c r="NDP150" s="58"/>
      <c r="NDQ150" s="58"/>
      <c r="NDR150" s="58"/>
      <c r="NDS150" s="58"/>
      <c r="NDT150" s="58"/>
      <c r="NDU150" s="58"/>
      <c r="NDV150" s="58"/>
      <c r="NDW150" s="58"/>
      <c r="NDX150" s="58"/>
      <c r="NDY150" s="58"/>
      <c r="NDZ150" s="58"/>
      <c r="NEA150" s="58"/>
      <c r="NEB150" s="58"/>
      <c r="NEC150" s="58"/>
      <c r="NED150" s="58"/>
      <c r="NEE150" s="58"/>
      <c r="NEF150" s="58"/>
      <c r="NEG150" s="58"/>
      <c r="NEH150" s="58"/>
      <c r="NEI150" s="58"/>
      <c r="NEJ150" s="58"/>
      <c r="NEK150" s="58"/>
      <c r="NEL150" s="58"/>
      <c r="NEM150" s="58"/>
      <c r="NEN150" s="58"/>
      <c r="NEO150" s="58"/>
      <c r="NEP150" s="58"/>
      <c r="NEQ150" s="58"/>
      <c r="NER150" s="58"/>
      <c r="NES150" s="58"/>
      <c r="NET150" s="58"/>
      <c r="NEU150" s="58"/>
      <c r="NEV150" s="58"/>
      <c r="NEW150" s="58"/>
      <c r="NEX150" s="58"/>
      <c r="NEY150" s="58"/>
      <c r="NEZ150" s="58"/>
      <c r="NFA150" s="58"/>
      <c r="NFB150" s="58"/>
      <c r="NFC150" s="58"/>
      <c r="NFD150" s="58"/>
      <c r="NFE150" s="58"/>
      <c r="NFF150" s="58"/>
      <c r="NFG150" s="58"/>
      <c r="NFH150" s="58"/>
      <c r="NFI150" s="58"/>
      <c r="NFJ150" s="58"/>
      <c r="NFK150" s="58"/>
      <c r="NFL150" s="58"/>
      <c r="NFM150" s="58"/>
      <c r="NFN150" s="58"/>
      <c r="NFO150" s="58"/>
      <c r="NFP150" s="58"/>
      <c r="NFQ150" s="58"/>
      <c r="NFR150" s="58"/>
      <c r="NFS150" s="58"/>
      <c r="NFT150" s="58"/>
      <c r="NFU150" s="58"/>
      <c r="NFV150" s="58"/>
      <c r="NFW150" s="58"/>
      <c r="NFX150" s="58"/>
      <c r="NFY150" s="58"/>
      <c r="NFZ150" s="58"/>
      <c r="NGA150" s="58"/>
      <c r="NGB150" s="58"/>
      <c r="NGC150" s="58"/>
      <c r="NGD150" s="58"/>
      <c r="NGE150" s="58"/>
      <c r="NGF150" s="58"/>
      <c r="NGG150" s="58"/>
      <c r="NGH150" s="58"/>
      <c r="NGI150" s="58"/>
      <c r="NGJ150" s="58"/>
      <c r="NGK150" s="58"/>
      <c r="NGL150" s="58"/>
      <c r="NGM150" s="58"/>
      <c r="NGN150" s="58"/>
      <c r="NGO150" s="58"/>
      <c r="NGP150" s="58"/>
      <c r="NGQ150" s="58"/>
      <c r="NGR150" s="58"/>
      <c r="NGS150" s="58"/>
      <c r="NGT150" s="58"/>
      <c r="NGU150" s="58"/>
      <c r="NGV150" s="58"/>
      <c r="NGW150" s="58"/>
      <c r="NGX150" s="58"/>
      <c r="NGY150" s="58"/>
      <c r="NGZ150" s="58"/>
      <c r="NHA150" s="58"/>
      <c r="NHB150" s="58"/>
      <c r="NHC150" s="58"/>
      <c r="NHD150" s="58"/>
      <c r="NHE150" s="58"/>
      <c r="NHF150" s="58"/>
      <c r="NHG150" s="58"/>
      <c r="NHH150" s="58"/>
      <c r="NHI150" s="58"/>
      <c r="NHJ150" s="58"/>
      <c r="NHK150" s="58"/>
      <c r="NHL150" s="58"/>
      <c r="NHM150" s="58"/>
      <c r="NHN150" s="58"/>
      <c r="NHO150" s="58"/>
      <c r="NHP150" s="58"/>
      <c r="NHQ150" s="58"/>
      <c r="NHR150" s="58"/>
      <c r="NHS150" s="58"/>
      <c r="NHT150" s="58"/>
      <c r="NHU150" s="58"/>
      <c r="NHV150" s="58"/>
      <c r="NHW150" s="58"/>
      <c r="NHX150" s="58"/>
      <c r="NHY150" s="58"/>
      <c r="NHZ150" s="58"/>
      <c r="NIA150" s="58"/>
      <c r="NIB150" s="58"/>
      <c r="NIC150" s="58"/>
      <c r="NID150" s="58"/>
      <c r="NIE150" s="58"/>
      <c r="NIF150" s="58"/>
      <c r="NIG150" s="58"/>
      <c r="NIH150" s="58"/>
      <c r="NII150" s="58"/>
      <c r="NIJ150" s="58"/>
      <c r="NIK150" s="58"/>
      <c r="NIL150" s="58"/>
      <c r="NIM150" s="58"/>
      <c r="NIN150" s="58"/>
      <c r="NIO150" s="58"/>
      <c r="NIP150" s="58"/>
      <c r="NIQ150" s="58"/>
      <c r="NIR150" s="58"/>
      <c r="NIS150" s="58"/>
      <c r="NIT150" s="58"/>
      <c r="NIU150" s="58"/>
      <c r="NIV150" s="58"/>
      <c r="NIW150" s="58"/>
      <c r="NIX150" s="58"/>
      <c r="NIY150" s="58"/>
      <c r="NIZ150" s="58"/>
      <c r="NJA150" s="58"/>
      <c r="NJB150" s="58"/>
      <c r="NJC150" s="58"/>
      <c r="NJD150" s="58"/>
      <c r="NJE150" s="58"/>
      <c r="NJF150" s="58"/>
      <c r="NJG150" s="58"/>
      <c r="NJH150" s="58"/>
      <c r="NJI150" s="58"/>
      <c r="NJJ150" s="58"/>
      <c r="NJK150" s="58"/>
      <c r="NJL150" s="58"/>
      <c r="NJM150" s="58"/>
      <c r="NJN150" s="58"/>
      <c r="NJO150" s="58"/>
      <c r="NJP150" s="58"/>
      <c r="NJQ150" s="58"/>
      <c r="NJR150" s="58"/>
      <c r="NJS150" s="58"/>
      <c r="NJT150" s="58"/>
      <c r="NJU150" s="58"/>
      <c r="NJV150" s="58"/>
      <c r="NJW150" s="58"/>
      <c r="NJX150" s="58"/>
      <c r="NJY150" s="58"/>
      <c r="NJZ150" s="58"/>
      <c r="NKA150" s="58"/>
      <c r="NKB150" s="58"/>
      <c r="NKC150" s="58"/>
      <c r="NKD150" s="58"/>
      <c r="NKE150" s="58"/>
      <c r="NKF150" s="58"/>
      <c r="NKG150" s="58"/>
      <c r="NKH150" s="58"/>
      <c r="NKI150" s="58"/>
      <c r="NKJ150" s="58"/>
      <c r="NKK150" s="58"/>
      <c r="NKL150" s="58"/>
      <c r="NKM150" s="58"/>
      <c r="NKN150" s="58"/>
      <c r="NKO150" s="58"/>
      <c r="NKP150" s="58"/>
      <c r="NKQ150" s="58"/>
      <c r="NKR150" s="58"/>
      <c r="NKS150" s="58"/>
      <c r="NKT150" s="58"/>
      <c r="NKU150" s="58"/>
      <c r="NKV150" s="58"/>
      <c r="NKW150" s="58"/>
      <c r="NKX150" s="58"/>
      <c r="NKY150" s="58"/>
      <c r="NKZ150" s="58"/>
      <c r="NLA150" s="58"/>
      <c r="NLB150" s="58"/>
      <c r="NLC150" s="58"/>
      <c r="NLD150" s="58"/>
      <c r="NLE150" s="58"/>
      <c r="NLF150" s="58"/>
      <c r="NLG150" s="58"/>
      <c r="NLH150" s="58"/>
      <c r="NLI150" s="58"/>
      <c r="NLJ150" s="58"/>
      <c r="NLK150" s="58"/>
      <c r="NLL150" s="58"/>
      <c r="NLM150" s="58"/>
      <c r="NLN150" s="58"/>
      <c r="NLO150" s="58"/>
      <c r="NLP150" s="58"/>
      <c r="NLQ150" s="58"/>
      <c r="NLR150" s="58"/>
      <c r="NLS150" s="58"/>
      <c r="NLT150" s="58"/>
      <c r="NLU150" s="58"/>
      <c r="NLV150" s="58"/>
      <c r="NLW150" s="58"/>
      <c r="NLX150" s="58"/>
      <c r="NLY150" s="58"/>
      <c r="NLZ150" s="58"/>
      <c r="NMA150" s="58"/>
      <c r="NMB150" s="58"/>
      <c r="NMC150" s="58"/>
      <c r="NMD150" s="58"/>
      <c r="NME150" s="58"/>
      <c r="NMF150" s="58"/>
      <c r="NMG150" s="58"/>
      <c r="NMH150" s="58"/>
      <c r="NMI150" s="58"/>
      <c r="NMJ150" s="58"/>
      <c r="NMK150" s="58"/>
      <c r="NML150" s="58"/>
      <c r="NMM150" s="58"/>
      <c r="NMN150" s="58"/>
      <c r="NMO150" s="58"/>
      <c r="NMP150" s="58"/>
      <c r="NMQ150" s="58"/>
      <c r="NMR150" s="58"/>
      <c r="NMS150" s="58"/>
      <c r="NMT150" s="58"/>
      <c r="NMU150" s="58"/>
      <c r="NMV150" s="58"/>
      <c r="NMW150" s="58"/>
      <c r="NMX150" s="58"/>
      <c r="NMY150" s="58"/>
      <c r="NMZ150" s="58"/>
      <c r="NNA150" s="58"/>
      <c r="NNB150" s="58"/>
      <c r="NNC150" s="58"/>
      <c r="NND150" s="58"/>
      <c r="NNE150" s="58"/>
      <c r="NNF150" s="58"/>
      <c r="NNG150" s="58"/>
      <c r="NNH150" s="58"/>
      <c r="NNI150" s="58"/>
      <c r="NNJ150" s="58"/>
      <c r="NNK150" s="58"/>
      <c r="NNL150" s="58"/>
      <c r="NNM150" s="58"/>
      <c r="NNN150" s="58"/>
      <c r="NNO150" s="58"/>
      <c r="NNP150" s="58"/>
      <c r="NNQ150" s="58"/>
      <c r="NNR150" s="58"/>
      <c r="NNS150" s="58"/>
      <c r="NNT150" s="58"/>
      <c r="NNU150" s="58"/>
      <c r="NNV150" s="58"/>
      <c r="NNW150" s="58"/>
      <c r="NNX150" s="58"/>
      <c r="NNY150" s="58"/>
      <c r="NNZ150" s="58"/>
      <c r="NOA150" s="58"/>
      <c r="NOB150" s="58"/>
      <c r="NOC150" s="58"/>
      <c r="NOD150" s="58"/>
      <c r="NOE150" s="58"/>
      <c r="NOF150" s="58"/>
      <c r="NOG150" s="58"/>
      <c r="NOH150" s="58"/>
      <c r="NOI150" s="58"/>
      <c r="NOJ150" s="58"/>
      <c r="NOK150" s="58"/>
      <c r="NOL150" s="58"/>
      <c r="NOM150" s="58"/>
      <c r="NON150" s="58"/>
      <c r="NOO150" s="58"/>
      <c r="NOP150" s="58"/>
      <c r="NOQ150" s="58"/>
      <c r="NOR150" s="58"/>
      <c r="NOS150" s="58"/>
      <c r="NOT150" s="58"/>
      <c r="NOU150" s="58"/>
      <c r="NOV150" s="58"/>
      <c r="NOW150" s="58"/>
      <c r="NOX150" s="58"/>
      <c r="NOY150" s="58"/>
      <c r="NOZ150" s="58"/>
      <c r="NPA150" s="58"/>
      <c r="NPB150" s="58"/>
      <c r="NPC150" s="58"/>
      <c r="NPD150" s="58"/>
      <c r="NPE150" s="58"/>
      <c r="NPF150" s="58"/>
      <c r="NPG150" s="58"/>
      <c r="NPH150" s="58"/>
      <c r="NPI150" s="58"/>
      <c r="NPJ150" s="58"/>
      <c r="NPK150" s="58"/>
      <c r="NPL150" s="58"/>
      <c r="NPM150" s="58"/>
      <c r="NPN150" s="58"/>
      <c r="NPO150" s="58"/>
      <c r="NPP150" s="58"/>
      <c r="NPQ150" s="58"/>
      <c r="NPR150" s="58"/>
      <c r="NPS150" s="58"/>
      <c r="NPT150" s="58"/>
      <c r="NPU150" s="58"/>
      <c r="NPV150" s="58"/>
      <c r="NPW150" s="58"/>
      <c r="NPX150" s="58"/>
      <c r="NPY150" s="58"/>
      <c r="NPZ150" s="58"/>
      <c r="NQA150" s="58"/>
      <c r="NQB150" s="58"/>
      <c r="NQC150" s="58"/>
      <c r="NQD150" s="58"/>
      <c r="NQE150" s="58"/>
      <c r="NQF150" s="58"/>
      <c r="NQG150" s="58"/>
      <c r="NQH150" s="58"/>
      <c r="NQI150" s="58"/>
      <c r="NQJ150" s="58"/>
      <c r="NQK150" s="58"/>
      <c r="NQL150" s="58"/>
      <c r="NQM150" s="58"/>
      <c r="NQN150" s="58"/>
      <c r="NQO150" s="58"/>
      <c r="NQP150" s="58"/>
      <c r="NQQ150" s="58"/>
      <c r="NQR150" s="58"/>
      <c r="NQS150" s="58"/>
      <c r="NQT150" s="58"/>
      <c r="NQU150" s="58"/>
      <c r="NQV150" s="58"/>
      <c r="NQW150" s="58"/>
      <c r="NQX150" s="58"/>
      <c r="NQY150" s="58"/>
      <c r="NQZ150" s="58"/>
      <c r="NRA150" s="58"/>
      <c r="NRB150" s="58"/>
      <c r="NRC150" s="58"/>
      <c r="NRD150" s="58"/>
      <c r="NRE150" s="58"/>
      <c r="NRF150" s="58"/>
      <c r="NRG150" s="58"/>
      <c r="NRH150" s="58"/>
      <c r="NRI150" s="58"/>
      <c r="NRJ150" s="58"/>
      <c r="NRK150" s="58"/>
      <c r="NRL150" s="58"/>
      <c r="NRM150" s="58"/>
      <c r="NRN150" s="58"/>
      <c r="NRO150" s="58"/>
      <c r="NRP150" s="58"/>
      <c r="NRQ150" s="58"/>
      <c r="NRR150" s="58"/>
      <c r="NRS150" s="58"/>
      <c r="NRT150" s="58"/>
      <c r="NRU150" s="58"/>
      <c r="NRV150" s="58"/>
      <c r="NRW150" s="58"/>
      <c r="NRX150" s="58"/>
      <c r="NRY150" s="58"/>
      <c r="NRZ150" s="58"/>
      <c r="NSA150" s="58"/>
      <c r="NSB150" s="58"/>
      <c r="NSC150" s="58"/>
      <c r="NSD150" s="58"/>
      <c r="NSE150" s="58"/>
      <c r="NSF150" s="58"/>
      <c r="NSG150" s="58"/>
      <c r="NSH150" s="58"/>
      <c r="NSI150" s="58"/>
      <c r="NSJ150" s="58"/>
      <c r="NSK150" s="58"/>
      <c r="NSL150" s="58"/>
      <c r="NSM150" s="58"/>
      <c r="NSN150" s="58"/>
      <c r="NSO150" s="58"/>
      <c r="NSP150" s="58"/>
      <c r="NSQ150" s="58"/>
      <c r="NSR150" s="58"/>
      <c r="NSS150" s="58"/>
      <c r="NST150" s="58"/>
      <c r="NSU150" s="58"/>
      <c r="NSV150" s="58"/>
      <c r="NSW150" s="58"/>
      <c r="NSX150" s="58"/>
      <c r="NSY150" s="58"/>
      <c r="NSZ150" s="58"/>
      <c r="NTA150" s="58"/>
      <c r="NTB150" s="58"/>
      <c r="NTC150" s="58"/>
      <c r="NTD150" s="58"/>
      <c r="NTE150" s="58"/>
      <c r="NTF150" s="58"/>
      <c r="NTG150" s="58"/>
      <c r="NTH150" s="58"/>
      <c r="NTI150" s="58"/>
      <c r="NTJ150" s="58"/>
      <c r="NTK150" s="58"/>
      <c r="NTL150" s="58"/>
      <c r="NTM150" s="58"/>
      <c r="NTN150" s="58"/>
      <c r="NTO150" s="58"/>
      <c r="NTP150" s="58"/>
      <c r="NTQ150" s="58"/>
      <c r="NTR150" s="58"/>
      <c r="NTS150" s="58"/>
      <c r="NTT150" s="58"/>
      <c r="NTU150" s="58"/>
      <c r="NTV150" s="58"/>
      <c r="NTW150" s="58"/>
      <c r="NTX150" s="58"/>
      <c r="NTY150" s="58"/>
      <c r="NTZ150" s="58"/>
      <c r="NUA150" s="58"/>
      <c r="NUB150" s="58"/>
      <c r="NUC150" s="58"/>
      <c r="NUD150" s="58"/>
      <c r="NUE150" s="58"/>
      <c r="NUF150" s="58"/>
      <c r="NUG150" s="58"/>
      <c r="NUH150" s="58"/>
      <c r="NUI150" s="58"/>
      <c r="NUJ150" s="58"/>
      <c r="NUK150" s="58"/>
      <c r="NUL150" s="58"/>
      <c r="NUM150" s="58"/>
      <c r="NUN150" s="58"/>
      <c r="NUO150" s="58"/>
      <c r="NUP150" s="58"/>
      <c r="NUQ150" s="58"/>
      <c r="NUR150" s="58"/>
      <c r="NUS150" s="58"/>
      <c r="NUT150" s="58"/>
      <c r="NUU150" s="58"/>
      <c r="NUV150" s="58"/>
      <c r="NUW150" s="58"/>
      <c r="NUX150" s="58"/>
      <c r="NUY150" s="58"/>
      <c r="NUZ150" s="58"/>
      <c r="NVA150" s="58"/>
      <c r="NVB150" s="58"/>
      <c r="NVC150" s="58"/>
      <c r="NVD150" s="58"/>
      <c r="NVE150" s="58"/>
      <c r="NVF150" s="58"/>
      <c r="NVG150" s="58"/>
      <c r="NVH150" s="58"/>
      <c r="NVI150" s="58"/>
      <c r="NVJ150" s="58"/>
      <c r="NVK150" s="58"/>
      <c r="NVL150" s="58"/>
      <c r="NVM150" s="58"/>
      <c r="NVN150" s="58"/>
      <c r="NVO150" s="58"/>
      <c r="NVP150" s="58"/>
      <c r="NVQ150" s="58"/>
      <c r="NVR150" s="58"/>
      <c r="NVS150" s="58"/>
      <c r="NVT150" s="58"/>
      <c r="NVU150" s="58"/>
      <c r="NVV150" s="58"/>
      <c r="NVW150" s="58"/>
      <c r="NVX150" s="58"/>
      <c r="NVY150" s="58"/>
      <c r="NVZ150" s="58"/>
      <c r="NWA150" s="58"/>
      <c r="NWB150" s="58"/>
      <c r="NWC150" s="58"/>
      <c r="NWD150" s="58"/>
      <c r="NWE150" s="58"/>
      <c r="NWF150" s="58"/>
      <c r="NWG150" s="58"/>
      <c r="NWH150" s="58"/>
      <c r="NWI150" s="58"/>
      <c r="NWJ150" s="58"/>
      <c r="NWK150" s="58"/>
      <c r="NWL150" s="58"/>
      <c r="NWM150" s="58"/>
      <c r="NWN150" s="58"/>
      <c r="NWO150" s="58"/>
      <c r="NWP150" s="58"/>
      <c r="NWQ150" s="58"/>
      <c r="NWR150" s="58"/>
      <c r="NWS150" s="58"/>
      <c r="NWT150" s="58"/>
      <c r="NWU150" s="58"/>
      <c r="NWV150" s="58"/>
      <c r="NWW150" s="58"/>
      <c r="NWX150" s="58"/>
      <c r="NWY150" s="58"/>
      <c r="NWZ150" s="58"/>
      <c r="NXA150" s="58"/>
      <c r="NXB150" s="58"/>
      <c r="NXC150" s="58"/>
      <c r="NXD150" s="58"/>
      <c r="NXE150" s="58"/>
      <c r="NXF150" s="58"/>
      <c r="NXG150" s="58"/>
      <c r="NXH150" s="58"/>
      <c r="NXI150" s="58"/>
      <c r="NXJ150" s="58"/>
      <c r="NXK150" s="58"/>
      <c r="NXL150" s="58"/>
      <c r="NXM150" s="58"/>
      <c r="NXN150" s="58"/>
      <c r="NXO150" s="58"/>
      <c r="NXP150" s="58"/>
      <c r="NXQ150" s="58"/>
      <c r="NXR150" s="58"/>
      <c r="NXS150" s="58"/>
      <c r="NXT150" s="58"/>
      <c r="NXU150" s="58"/>
      <c r="NXV150" s="58"/>
      <c r="NXW150" s="58"/>
      <c r="NXX150" s="58"/>
      <c r="NXY150" s="58"/>
      <c r="NXZ150" s="58"/>
      <c r="NYA150" s="58"/>
      <c r="NYB150" s="58"/>
      <c r="NYC150" s="58"/>
      <c r="NYD150" s="58"/>
      <c r="NYE150" s="58"/>
      <c r="NYF150" s="58"/>
      <c r="NYG150" s="58"/>
      <c r="NYH150" s="58"/>
      <c r="NYI150" s="58"/>
      <c r="NYJ150" s="58"/>
      <c r="NYK150" s="58"/>
      <c r="NYL150" s="58"/>
      <c r="NYM150" s="58"/>
      <c r="NYN150" s="58"/>
      <c r="NYO150" s="58"/>
      <c r="NYP150" s="58"/>
      <c r="NYQ150" s="58"/>
      <c r="NYR150" s="58"/>
      <c r="NYS150" s="58"/>
      <c r="NYT150" s="58"/>
      <c r="NYU150" s="58"/>
      <c r="NYV150" s="58"/>
      <c r="NYW150" s="58"/>
      <c r="NYX150" s="58"/>
      <c r="NYY150" s="58"/>
      <c r="NYZ150" s="58"/>
      <c r="NZA150" s="58"/>
      <c r="NZB150" s="58"/>
      <c r="NZC150" s="58"/>
      <c r="NZD150" s="58"/>
      <c r="NZE150" s="58"/>
      <c r="NZF150" s="58"/>
      <c r="NZG150" s="58"/>
      <c r="NZH150" s="58"/>
      <c r="NZI150" s="58"/>
      <c r="NZJ150" s="58"/>
      <c r="NZK150" s="58"/>
      <c r="NZL150" s="58"/>
      <c r="NZM150" s="58"/>
      <c r="NZN150" s="58"/>
      <c r="NZO150" s="58"/>
      <c r="NZP150" s="58"/>
      <c r="NZQ150" s="58"/>
      <c r="NZR150" s="58"/>
      <c r="NZS150" s="58"/>
      <c r="NZT150" s="58"/>
      <c r="NZU150" s="58"/>
      <c r="NZV150" s="58"/>
      <c r="NZW150" s="58"/>
      <c r="NZX150" s="58"/>
      <c r="NZY150" s="58"/>
      <c r="NZZ150" s="58"/>
      <c r="OAA150" s="58"/>
      <c r="OAB150" s="58"/>
      <c r="OAC150" s="58"/>
      <c r="OAD150" s="58"/>
      <c r="OAE150" s="58"/>
      <c r="OAF150" s="58"/>
      <c r="OAG150" s="58"/>
      <c r="OAH150" s="58"/>
      <c r="OAI150" s="58"/>
      <c r="OAJ150" s="58"/>
      <c r="OAK150" s="58"/>
      <c r="OAL150" s="58"/>
      <c r="OAM150" s="58"/>
      <c r="OAN150" s="58"/>
      <c r="OAO150" s="58"/>
      <c r="OAP150" s="58"/>
      <c r="OAQ150" s="58"/>
      <c r="OAR150" s="58"/>
      <c r="OAS150" s="58"/>
      <c r="OAT150" s="58"/>
      <c r="OAU150" s="58"/>
      <c r="OAV150" s="58"/>
      <c r="OAW150" s="58"/>
      <c r="OAX150" s="58"/>
      <c r="OAY150" s="58"/>
      <c r="OAZ150" s="58"/>
      <c r="OBA150" s="58"/>
      <c r="OBB150" s="58"/>
      <c r="OBC150" s="58"/>
      <c r="OBD150" s="58"/>
      <c r="OBE150" s="58"/>
      <c r="OBF150" s="58"/>
      <c r="OBG150" s="58"/>
      <c r="OBH150" s="58"/>
      <c r="OBI150" s="58"/>
      <c r="OBJ150" s="58"/>
      <c r="OBK150" s="58"/>
      <c r="OBL150" s="58"/>
      <c r="OBM150" s="58"/>
      <c r="OBN150" s="58"/>
      <c r="OBO150" s="58"/>
      <c r="OBP150" s="58"/>
      <c r="OBQ150" s="58"/>
      <c r="OBR150" s="58"/>
      <c r="OBS150" s="58"/>
      <c r="OBT150" s="58"/>
      <c r="OBU150" s="58"/>
      <c r="OBV150" s="58"/>
      <c r="OBW150" s="58"/>
      <c r="OBX150" s="58"/>
      <c r="OBY150" s="58"/>
      <c r="OBZ150" s="58"/>
      <c r="OCA150" s="58"/>
      <c r="OCB150" s="58"/>
      <c r="OCC150" s="58"/>
      <c r="OCD150" s="58"/>
      <c r="OCE150" s="58"/>
      <c r="OCF150" s="58"/>
      <c r="OCG150" s="58"/>
      <c r="OCH150" s="58"/>
      <c r="OCI150" s="58"/>
      <c r="OCJ150" s="58"/>
      <c r="OCK150" s="58"/>
      <c r="OCL150" s="58"/>
      <c r="OCM150" s="58"/>
      <c r="OCN150" s="58"/>
      <c r="OCO150" s="58"/>
      <c r="OCP150" s="58"/>
      <c r="OCQ150" s="58"/>
      <c r="OCR150" s="58"/>
      <c r="OCS150" s="58"/>
      <c r="OCT150" s="58"/>
      <c r="OCU150" s="58"/>
      <c r="OCV150" s="58"/>
      <c r="OCW150" s="58"/>
      <c r="OCX150" s="58"/>
      <c r="OCY150" s="58"/>
      <c r="OCZ150" s="58"/>
      <c r="ODA150" s="58"/>
      <c r="ODB150" s="58"/>
      <c r="ODC150" s="58"/>
      <c r="ODD150" s="58"/>
      <c r="ODE150" s="58"/>
      <c r="ODF150" s="58"/>
      <c r="ODG150" s="58"/>
      <c r="ODH150" s="58"/>
      <c r="ODI150" s="58"/>
      <c r="ODJ150" s="58"/>
      <c r="ODK150" s="58"/>
      <c r="ODL150" s="58"/>
      <c r="ODM150" s="58"/>
      <c r="ODN150" s="58"/>
      <c r="ODO150" s="58"/>
      <c r="ODP150" s="58"/>
      <c r="ODQ150" s="58"/>
      <c r="ODR150" s="58"/>
      <c r="ODS150" s="58"/>
      <c r="ODT150" s="58"/>
      <c r="ODU150" s="58"/>
      <c r="ODV150" s="58"/>
      <c r="ODW150" s="58"/>
      <c r="ODX150" s="58"/>
      <c r="ODY150" s="58"/>
      <c r="ODZ150" s="58"/>
      <c r="OEA150" s="58"/>
      <c r="OEB150" s="58"/>
      <c r="OEC150" s="58"/>
      <c r="OED150" s="58"/>
      <c r="OEE150" s="58"/>
      <c r="OEF150" s="58"/>
      <c r="OEG150" s="58"/>
      <c r="OEH150" s="58"/>
      <c r="OEI150" s="58"/>
      <c r="OEJ150" s="58"/>
      <c r="OEK150" s="58"/>
      <c r="OEL150" s="58"/>
      <c r="OEM150" s="58"/>
      <c r="OEN150" s="58"/>
      <c r="OEO150" s="58"/>
      <c r="OEP150" s="58"/>
      <c r="OEQ150" s="58"/>
      <c r="OER150" s="58"/>
      <c r="OES150" s="58"/>
      <c r="OET150" s="58"/>
      <c r="OEU150" s="58"/>
      <c r="OEV150" s="58"/>
      <c r="OEW150" s="58"/>
      <c r="OEX150" s="58"/>
      <c r="OEY150" s="58"/>
      <c r="OEZ150" s="58"/>
      <c r="OFA150" s="58"/>
      <c r="OFB150" s="58"/>
      <c r="OFC150" s="58"/>
      <c r="OFD150" s="58"/>
      <c r="OFE150" s="58"/>
      <c r="OFF150" s="58"/>
      <c r="OFG150" s="58"/>
      <c r="OFH150" s="58"/>
      <c r="OFI150" s="58"/>
      <c r="OFJ150" s="58"/>
      <c r="OFK150" s="58"/>
      <c r="OFL150" s="58"/>
      <c r="OFM150" s="58"/>
      <c r="OFN150" s="58"/>
      <c r="OFO150" s="58"/>
      <c r="OFP150" s="58"/>
      <c r="OFQ150" s="58"/>
      <c r="OFR150" s="58"/>
      <c r="OFS150" s="58"/>
      <c r="OFT150" s="58"/>
      <c r="OFU150" s="58"/>
      <c r="OFV150" s="58"/>
      <c r="OFW150" s="58"/>
      <c r="OFX150" s="58"/>
      <c r="OFY150" s="58"/>
      <c r="OFZ150" s="58"/>
      <c r="OGA150" s="58"/>
      <c r="OGB150" s="58"/>
      <c r="OGC150" s="58"/>
      <c r="OGD150" s="58"/>
      <c r="OGE150" s="58"/>
      <c r="OGF150" s="58"/>
      <c r="OGG150" s="58"/>
      <c r="OGH150" s="58"/>
      <c r="OGI150" s="58"/>
      <c r="OGJ150" s="58"/>
      <c r="OGK150" s="58"/>
      <c r="OGL150" s="58"/>
      <c r="OGM150" s="58"/>
      <c r="OGN150" s="58"/>
      <c r="OGO150" s="58"/>
      <c r="OGP150" s="58"/>
      <c r="OGQ150" s="58"/>
      <c r="OGR150" s="58"/>
      <c r="OGS150" s="58"/>
      <c r="OGT150" s="58"/>
      <c r="OGU150" s="58"/>
      <c r="OGV150" s="58"/>
      <c r="OGW150" s="58"/>
      <c r="OGX150" s="58"/>
      <c r="OGY150" s="58"/>
      <c r="OGZ150" s="58"/>
      <c r="OHA150" s="58"/>
      <c r="OHB150" s="58"/>
      <c r="OHC150" s="58"/>
      <c r="OHD150" s="58"/>
      <c r="OHE150" s="58"/>
      <c r="OHF150" s="58"/>
      <c r="OHG150" s="58"/>
      <c r="OHH150" s="58"/>
      <c r="OHI150" s="58"/>
      <c r="OHJ150" s="58"/>
      <c r="OHK150" s="58"/>
      <c r="OHL150" s="58"/>
      <c r="OHM150" s="58"/>
      <c r="OHN150" s="58"/>
      <c r="OHO150" s="58"/>
      <c r="OHP150" s="58"/>
      <c r="OHQ150" s="58"/>
      <c r="OHR150" s="58"/>
      <c r="OHS150" s="58"/>
      <c r="OHT150" s="58"/>
      <c r="OHU150" s="58"/>
      <c r="OHV150" s="58"/>
      <c r="OHW150" s="58"/>
      <c r="OHX150" s="58"/>
      <c r="OHY150" s="58"/>
      <c r="OHZ150" s="58"/>
      <c r="OIA150" s="58"/>
      <c r="OIB150" s="58"/>
      <c r="OIC150" s="58"/>
      <c r="OID150" s="58"/>
      <c r="OIE150" s="58"/>
      <c r="OIF150" s="58"/>
      <c r="OIG150" s="58"/>
      <c r="OIH150" s="58"/>
      <c r="OII150" s="58"/>
      <c r="OIJ150" s="58"/>
      <c r="OIK150" s="58"/>
      <c r="OIL150" s="58"/>
      <c r="OIM150" s="58"/>
      <c r="OIN150" s="58"/>
      <c r="OIO150" s="58"/>
      <c r="OIP150" s="58"/>
      <c r="OIQ150" s="58"/>
      <c r="OIR150" s="58"/>
      <c r="OIS150" s="58"/>
      <c r="OIT150" s="58"/>
      <c r="OIU150" s="58"/>
      <c r="OIV150" s="58"/>
      <c r="OIW150" s="58"/>
      <c r="OIX150" s="58"/>
      <c r="OIY150" s="58"/>
      <c r="OIZ150" s="58"/>
      <c r="OJA150" s="58"/>
      <c r="OJB150" s="58"/>
      <c r="OJC150" s="58"/>
      <c r="OJD150" s="58"/>
      <c r="OJE150" s="58"/>
      <c r="OJF150" s="58"/>
      <c r="OJG150" s="58"/>
      <c r="OJH150" s="58"/>
      <c r="OJI150" s="58"/>
      <c r="OJJ150" s="58"/>
      <c r="OJK150" s="58"/>
      <c r="OJL150" s="58"/>
      <c r="OJM150" s="58"/>
      <c r="OJN150" s="58"/>
      <c r="OJO150" s="58"/>
      <c r="OJP150" s="58"/>
      <c r="OJQ150" s="58"/>
      <c r="OJR150" s="58"/>
      <c r="OJS150" s="58"/>
      <c r="OJT150" s="58"/>
      <c r="OJU150" s="58"/>
      <c r="OJV150" s="58"/>
      <c r="OJW150" s="58"/>
      <c r="OJX150" s="58"/>
      <c r="OJY150" s="58"/>
      <c r="OJZ150" s="58"/>
      <c r="OKA150" s="58"/>
      <c r="OKB150" s="58"/>
      <c r="OKC150" s="58"/>
      <c r="OKD150" s="58"/>
      <c r="OKE150" s="58"/>
      <c r="OKF150" s="58"/>
      <c r="OKG150" s="58"/>
      <c r="OKH150" s="58"/>
      <c r="OKI150" s="58"/>
      <c r="OKJ150" s="58"/>
      <c r="OKK150" s="58"/>
      <c r="OKL150" s="58"/>
      <c r="OKM150" s="58"/>
      <c r="OKN150" s="58"/>
      <c r="OKO150" s="58"/>
      <c r="OKP150" s="58"/>
      <c r="OKQ150" s="58"/>
      <c r="OKR150" s="58"/>
      <c r="OKS150" s="58"/>
      <c r="OKT150" s="58"/>
      <c r="OKU150" s="58"/>
      <c r="OKV150" s="58"/>
      <c r="OKW150" s="58"/>
      <c r="OKX150" s="58"/>
      <c r="OKY150" s="58"/>
      <c r="OKZ150" s="58"/>
      <c r="OLA150" s="58"/>
      <c r="OLB150" s="58"/>
      <c r="OLC150" s="58"/>
      <c r="OLD150" s="58"/>
      <c r="OLE150" s="58"/>
      <c r="OLF150" s="58"/>
      <c r="OLG150" s="58"/>
      <c r="OLH150" s="58"/>
      <c r="OLI150" s="58"/>
      <c r="OLJ150" s="58"/>
      <c r="OLK150" s="58"/>
      <c r="OLL150" s="58"/>
      <c r="OLM150" s="58"/>
      <c r="OLN150" s="58"/>
      <c r="OLO150" s="58"/>
      <c r="OLP150" s="58"/>
      <c r="OLQ150" s="58"/>
      <c r="OLR150" s="58"/>
      <c r="OLS150" s="58"/>
      <c r="OLT150" s="58"/>
      <c r="OLU150" s="58"/>
      <c r="OLV150" s="58"/>
      <c r="OLW150" s="58"/>
      <c r="OLX150" s="58"/>
      <c r="OLY150" s="58"/>
      <c r="OLZ150" s="58"/>
      <c r="OMA150" s="58"/>
      <c r="OMB150" s="58"/>
      <c r="OMC150" s="58"/>
      <c r="OMD150" s="58"/>
      <c r="OME150" s="58"/>
      <c r="OMF150" s="58"/>
      <c r="OMG150" s="58"/>
      <c r="OMH150" s="58"/>
      <c r="OMI150" s="58"/>
      <c r="OMJ150" s="58"/>
      <c r="OMK150" s="58"/>
      <c r="OML150" s="58"/>
      <c r="OMM150" s="58"/>
      <c r="OMN150" s="58"/>
      <c r="OMO150" s="58"/>
      <c r="OMP150" s="58"/>
      <c r="OMQ150" s="58"/>
      <c r="OMR150" s="58"/>
      <c r="OMS150" s="58"/>
      <c r="OMT150" s="58"/>
      <c r="OMU150" s="58"/>
      <c r="OMV150" s="58"/>
      <c r="OMW150" s="58"/>
      <c r="OMX150" s="58"/>
      <c r="OMY150" s="58"/>
      <c r="OMZ150" s="58"/>
      <c r="ONA150" s="58"/>
      <c r="ONB150" s="58"/>
      <c r="ONC150" s="58"/>
      <c r="OND150" s="58"/>
      <c r="ONE150" s="58"/>
      <c r="ONF150" s="58"/>
      <c r="ONG150" s="58"/>
      <c r="ONH150" s="58"/>
      <c r="ONI150" s="58"/>
      <c r="ONJ150" s="58"/>
      <c r="ONK150" s="58"/>
      <c r="ONL150" s="58"/>
      <c r="ONM150" s="58"/>
      <c r="ONN150" s="58"/>
      <c r="ONO150" s="58"/>
      <c r="ONP150" s="58"/>
      <c r="ONQ150" s="58"/>
      <c r="ONR150" s="58"/>
      <c r="ONS150" s="58"/>
      <c r="ONT150" s="58"/>
      <c r="ONU150" s="58"/>
      <c r="ONV150" s="58"/>
      <c r="ONW150" s="58"/>
      <c r="ONX150" s="58"/>
      <c r="ONY150" s="58"/>
      <c r="ONZ150" s="58"/>
      <c r="OOA150" s="58"/>
      <c r="OOB150" s="58"/>
      <c r="OOC150" s="58"/>
      <c r="OOD150" s="58"/>
      <c r="OOE150" s="58"/>
      <c r="OOF150" s="58"/>
      <c r="OOG150" s="58"/>
      <c r="OOH150" s="58"/>
      <c r="OOI150" s="58"/>
      <c r="OOJ150" s="58"/>
      <c r="OOK150" s="58"/>
      <c r="OOL150" s="58"/>
      <c r="OOM150" s="58"/>
      <c r="OON150" s="58"/>
      <c r="OOO150" s="58"/>
      <c r="OOP150" s="58"/>
      <c r="OOQ150" s="58"/>
      <c r="OOR150" s="58"/>
      <c r="OOS150" s="58"/>
      <c r="OOT150" s="58"/>
      <c r="OOU150" s="58"/>
      <c r="OOV150" s="58"/>
      <c r="OOW150" s="58"/>
      <c r="OOX150" s="58"/>
      <c r="OOY150" s="58"/>
      <c r="OOZ150" s="58"/>
      <c r="OPA150" s="58"/>
      <c r="OPB150" s="58"/>
      <c r="OPC150" s="58"/>
      <c r="OPD150" s="58"/>
      <c r="OPE150" s="58"/>
      <c r="OPF150" s="58"/>
      <c r="OPG150" s="58"/>
      <c r="OPH150" s="58"/>
      <c r="OPI150" s="58"/>
      <c r="OPJ150" s="58"/>
      <c r="OPK150" s="58"/>
      <c r="OPL150" s="58"/>
      <c r="OPM150" s="58"/>
      <c r="OPN150" s="58"/>
      <c r="OPO150" s="58"/>
      <c r="OPP150" s="58"/>
      <c r="OPQ150" s="58"/>
      <c r="OPR150" s="58"/>
      <c r="OPS150" s="58"/>
      <c r="OPT150" s="58"/>
      <c r="OPU150" s="58"/>
      <c r="OPV150" s="58"/>
      <c r="OPW150" s="58"/>
      <c r="OPX150" s="58"/>
      <c r="OPY150" s="58"/>
      <c r="OPZ150" s="58"/>
      <c r="OQA150" s="58"/>
      <c r="OQB150" s="58"/>
      <c r="OQC150" s="58"/>
      <c r="OQD150" s="58"/>
      <c r="OQE150" s="58"/>
      <c r="OQF150" s="58"/>
      <c r="OQG150" s="58"/>
      <c r="OQH150" s="58"/>
      <c r="OQI150" s="58"/>
      <c r="OQJ150" s="58"/>
      <c r="OQK150" s="58"/>
      <c r="OQL150" s="58"/>
      <c r="OQM150" s="58"/>
      <c r="OQN150" s="58"/>
      <c r="OQO150" s="58"/>
      <c r="OQP150" s="58"/>
      <c r="OQQ150" s="58"/>
      <c r="OQR150" s="58"/>
      <c r="OQS150" s="58"/>
      <c r="OQT150" s="58"/>
      <c r="OQU150" s="58"/>
      <c r="OQV150" s="58"/>
      <c r="OQW150" s="58"/>
      <c r="OQX150" s="58"/>
      <c r="OQY150" s="58"/>
      <c r="OQZ150" s="58"/>
      <c r="ORA150" s="58"/>
      <c r="ORB150" s="58"/>
      <c r="ORC150" s="58"/>
      <c r="ORD150" s="58"/>
      <c r="ORE150" s="58"/>
      <c r="ORF150" s="58"/>
      <c r="ORG150" s="58"/>
      <c r="ORH150" s="58"/>
      <c r="ORI150" s="58"/>
      <c r="ORJ150" s="58"/>
      <c r="ORK150" s="58"/>
      <c r="ORL150" s="58"/>
      <c r="ORM150" s="58"/>
      <c r="ORN150" s="58"/>
      <c r="ORO150" s="58"/>
      <c r="ORP150" s="58"/>
      <c r="ORQ150" s="58"/>
      <c r="ORR150" s="58"/>
      <c r="ORS150" s="58"/>
      <c r="ORT150" s="58"/>
      <c r="ORU150" s="58"/>
      <c r="ORV150" s="58"/>
      <c r="ORW150" s="58"/>
      <c r="ORX150" s="58"/>
      <c r="ORY150" s="58"/>
      <c r="ORZ150" s="58"/>
      <c r="OSA150" s="58"/>
      <c r="OSB150" s="58"/>
      <c r="OSC150" s="58"/>
      <c r="OSD150" s="58"/>
      <c r="OSE150" s="58"/>
      <c r="OSF150" s="58"/>
      <c r="OSG150" s="58"/>
      <c r="OSH150" s="58"/>
      <c r="OSI150" s="58"/>
      <c r="OSJ150" s="58"/>
      <c r="OSK150" s="58"/>
      <c r="OSL150" s="58"/>
      <c r="OSM150" s="58"/>
      <c r="OSN150" s="58"/>
      <c r="OSO150" s="58"/>
      <c r="OSP150" s="58"/>
      <c r="OSQ150" s="58"/>
      <c r="OSR150" s="58"/>
      <c r="OSS150" s="58"/>
      <c r="OST150" s="58"/>
      <c r="OSU150" s="58"/>
      <c r="OSV150" s="58"/>
      <c r="OSW150" s="58"/>
      <c r="OSX150" s="58"/>
      <c r="OSY150" s="58"/>
      <c r="OSZ150" s="58"/>
      <c r="OTA150" s="58"/>
      <c r="OTB150" s="58"/>
      <c r="OTC150" s="58"/>
      <c r="OTD150" s="58"/>
      <c r="OTE150" s="58"/>
      <c r="OTF150" s="58"/>
      <c r="OTG150" s="58"/>
      <c r="OTH150" s="58"/>
      <c r="OTI150" s="58"/>
      <c r="OTJ150" s="58"/>
      <c r="OTK150" s="58"/>
      <c r="OTL150" s="58"/>
      <c r="OTM150" s="58"/>
      <c r="OTN150" s="58"/>
      <c r="OTO150" s="58"/>
      <c r="OTP150" s="58"/>
      <c r="OTQ150" s="58"/>
      <c r="OTR150" s="58"/>
      <c r="OTS150" s="58"/>
      <c r="OTT150" s="58"/>
      <c r="OTU150" s="58"/>
      <c r="OTV150" s="58"/>
      <c r="OTW150" s="58"/>
      <c r="OTX150" s="58"/>
      <c r="OTY150" s="58"/>
      <c r="OTZ150" s="58"/>
      <c r="OUA150" s="58"/>
      <c r="OUB150" s="58"/>
      <c r="OUC150" s="58"/>
      <c r="OUD150" s="58"/>
      <c r="OUE150" s="58"/>
      <c r="OUF150" s="58"/>
      <c r="OUG150" s="58"/>
      <c r="OUH150" s="58"/>
      <c r="OUI150" s="58"/>
      <c r="OUJ150" s="58"/>
      <c r="OUK150" s="58"/>
      <c r="OUL150" s="58"/>
      <c r="OUM150" s="58"/>
      <c r="OUN150" s="58"/>
      <c r="OUO150" s="58"/>
      <c r="OUP150" s="58"/>
      <c r="OUQ150" s="58"/>
      <c r="OUR150" s="58"/>
      <c r="OUS150" s="58"/>
      <c r="OUT150" s="58"/>
      <c r="OUU150" s="58"/>
      <c r="OUV150" s="58"/>
      <c r="OUW150" s="58"/>
      <c r="OUX150" s="58"/>
      <c r="OUY150" s="58"/>
      <c r="OUZ150" s="58"/>
      <c r="OVA150" s="58"/>
      <c r="OVB150" s="58"/>
      <c r="OVC150" s="58"/>
      <c r="OVD150" s="58"/>
      <c r="OVE150" s="58"/>
      <c r="OVF150" s="58"/>
      <c r="OVG150" s="58"/>
      <c r="OVH150" s="58"/>
      <c r="OVI150" s="58"/>
      <c r="OVJ150" s="58"/>
      <c r="OVK150" s="58"/>
      <c r="OVL150" s="58"/>
      <c r="OVM150" s="58"/>
      <c r="OVN150" s="58"/>
      <c r="OVO150" s="58"/>
      <c r="OVP150" s="58"/>
      <c r="OVQ150" s="58"/>
      <c r="OVR150" s="58"/>
      <c r="OVS150" s="58"/>
      <c r="OVT150" s="58"/>
      <c r="OVU150" s="58"/>
      <c r="OVV150" s="58"/>
      <c r="OVW150" s="58"/>
      <c r="OVX150" s="58"/>
      <c r="OVY150" s="58"/>
      <c r="OVZ150" s="58"/>
      <c r="OWA150" s="58"/>
      <c r="OWB150" s="58"/>
      <c r="OWC150" s="58"/>
      <c r="OWD150" s="58"/>
      <c r="OWE150" s="58"/>
      <c r="OWF150" s="58"/>
      <c r="OWG150" s="58"/>
      <c r="OWH150" s="58"/>
      <c r="OWI150" s="58"/>
      <c r="OWJ150" s="58"/>
      <c r="OWK150" s="58"/>
      <c r="OWL150" s="58"/>
      <c r="OWM150" s="58"/>
      <c r="OWN150" s="58"/>
      <c r="OWO150" s="58"/>
      <c r="OWP150" s="58"/>
      <c r="OWQ150" s="58"/>
      <c r="OWR150" s="58"/>
      <c r="OWS150" s="58"/>
      <c r="OWT150" s="58"/>
      <c r="OWU150" s="58"/>
      <c r="OWV150" s="58"/>
      <c r="OWW150" s="58"/>
      <c r="OWX150" s="58"/>
      <c r="OWY150" s="58"/>
      <c r="OWZ150" s="58"/>
      <c r="OXA150" s="58"/>
      <c r="OXB150" s="58"/>
      <c r="OXC150" s="58"/>
      <c r="OXD150" s="58"/>
      <c r="OXE150" s="58"/>
      <c r="OXF150" s="58"/>
      <c r="OXG150" s="58"/>
      <c r="OXH150" s="58"/>
      <c r="OXI150" s="58"/>
      <c r="OXJ150" s="58"/>
      <c r="OXK150" s="58"/>
      <c r="OXL150" s="58"/>
      <c r="OXM150" s="58"/>
      <c r="OXN150" s="58"/>
      <c r="OXO150" s="58"/>
      <c r="OXP150" s="58"/>
      <c r="OXQ150" s="58"/>
      <c r="OXR150" s="58"/>
      <c r="OXS150" s="58"/>
      <c r="OXT150" s="58"/>
      <c r="OXU150" s="58"/>
      <c r="OXV150" s="58"/>
      <c r="OXW150" s="58"/>
      <c r="OXX150" s="58"/>
      <c r="OXY150" s="58"/>
      <c r="OXZ150" s="58"/>
      <c r="OYA150" s="58"/>
      <c r="OYB150" s="58"/>
      <c r="OYC150" s="58"/>
      <c r="OYD150" s="58"/>
      <c r="OYE150" s="58"/>
      <c r="OYF150" s="58"/>
      <c r="OYG150" s="58"/>
      <c r="OYH150" s="58"/>
      <c r="OYI150" s="58"/>
      <c r="OYJ150" s="58"/>
      <c r="OYK150" s="58"/>
      <c r="OYL150" s="58"/>
      <c r="OYM150" s="58"/>
      <c r="OYN150" s="58"/>
      <c r="OYO150" s="58"/>
      <c r="OYP150" s="58"/>
      <c r="OYQ150" s="58"/>
      <c r="OYR150" s="58"/>
      <c r="OYS150" s="58"/>
      <c r="OYT150" s="58"/>
      <c r="OYU150" s="58"/>
      <c r="OYV150" s="58"/>
      <c r="OYW150" s="58"/>
      <c r="OYX150" s="58"/>
      <c r="OYY150" s="58"/>
      <c r="OYZ150" s="58"/>
      <c r="OZA150" s="58"/>
      <c r="OZB150" s="58"/>
      <c r="OZC150" s="58"/>
      <c r="OZD150" s="58"/>
      <c r="OZE150" s="58"/>
      <c r="OZF150" s="58"/>
      <c r="OZG150" s="58"/>
      <c r="OZH150" s="58"/>
      <c r="OZI150" s="58"/>
      <c r="OZJ150" s="58"/>
      <c r="OZK150" s="58"/>
      <c r="OZL150" s="58"/>
      <c r="OZM150" s="58"/>
      <c r="OZN150" s="58"/>
      <c r="OZO150" s="58"/>
      <c r="OZP150" s="58"/>
      <c r="OZQ150" s="58"/>
      <c r="OZR150" s="58"/>
      <c r="OZS150" s="58"/>
      <c r="OZT150" s="58"/>
      <c r="OZU150" s="58"/>
      <c r="OZV150" s="58"/>
      <c r="OZW150" s="58"/>
      <c r="OZX150" s="58"/>
      <c r="OZY150" s="58"/>
      <c r="OZZ150" s="58"/>
      <c r="PAA150" s="58"/>
      <c r="PAB150" s="58"/>
      <c r="PAC150" s="58"/>
      <c r="PAD150" s="58"/>
      <c r="PAE150" s="58"/>
      <c r="PAF150" s="58"/>
      <c r="PAG150" s="58"/>
      <c r="PAH150" s="58"/>
      <c r="PAI150" s="58"/>
      <c r="PAJ150" s="58"/>
      <c r="PAK150" s="58"/>
      <c r="PAL150" s="58"/>
      <c r="PAM150" s="58"/>
      <c r="PAN150" s="58"/>
      <c r="PAO150" s="58"/>
      <c r="PAP150" s="58"/>
      <c r="PAQ150" s="58"/>
      <c r="PAR150" s="58"/>
      <c r="PAS150" s="58"/>
      <c r="PAT150" s="58"/>
      <c r="PAU150" s="58"/>
      <c r="PAV150" s="58"/>
      <c r="PAW150" s="58"/>
      <c r="PAX150" s="58"/>
      <c r="PAY150" s="58"/>
      <c r="PAZ150" s="58"/>
      <c r="PBA150" s="58"/>
      <c r="PBB150" s="58"/>
      <c r="PBC150" s="58"/>
      <c r="PBD150" s="58"/>
      <c r="PBE150" s="58"/>
      <c r="PBF150" s="58"/>
      <c r="PBG150" s="58"/>
      <c r="PBH150" s="58"/>
      <c r="PBI150" s="58"/>
      <c r="PBJ150" s="58"/>
      <c r="PBK150" s="58"/>
      <c r="PBL150" s="58"/>
      <c r="PBM150" s="58"/>
      <c r="PBN150" s="58"/>
      <c r="PBO150" s="58"/>
      <c r="PBP150" s="58"/>
      <c r="PBQ150" s="58"/>
      <c r="PBR150" s="58"/>
      <c r="PBS150" s="58"/>
      <c r="PBT150" s="58"/>
      <c r="PBU150" s="58"/>
      <c r="PBV150" s="58"/>
      <c r="PBW150" s="58"/>
      <c r="PBX150" s="58"/>
      <c r="PBY150" s="58"/>
      <c r="PBZ150" s="58"/>
      <c r="PCA150" s="58"/>
      <c r="PCB150" s="58"/>
      <c r="PCC150" s="58"/>
      <c r="PCD150" s="58"/>
      <c r="PCE150" s="58"/>
      <c r="PCF150" s="58"/>
      <c r="PCG150" s="58"/>
      <c r="PCH150" s="58"/>
      <c r="PCI150" s="58"/>
      <c r="PCJ150" s="58"/>
      <c r="PCK150" s="58"/>
      <c r="PCL150" s="58"/>
      <c r="PCM150" s="58"/>
      <c r="PCN150" s="58"/>
      <c r="PCO150" s="58"/>
      <c r="PCP150" s="58"/>
      <c r="PCQ150" s="58"/>
      <c r="PCR150" s="58"/>
      <c r="PCS150" s="58"/>
      <c r="PCT150" s="58"/>
      <c r="PCU150" s="58"/>
      <c r="PCV150" s="58"/>
      <c r="PCW150" s="58"/>
      <c r="PCX150" s="58"/>
      <c r="PCY150" s="58"/>
      <c r="PCZ150" s="58"/>
      <c r="PDA150" s="58"/>
      <c r="PDB150" s="58"/>
      <c r="PDC150" s="58"/>
      <c r="PDD150" s="58"/>
      <c r="PDE150" s="58"/>
      <c r="PDF150" s="58"/>
      <c r="PDG150" s="58"/>
      <c r="PDH150" s="58"/>
      <c r="PDI150" s="58"/>
      <c r="PDJ150" s="58"/>
      <c r="PDK150" s="58"/>
      <c r="PDL150" s="58"/>
      <c r="PDM150" s="58"/>
      <c r="PDN150" s="58"/>
      <c r="PDO150" s="58"/>
      <c r="PDP150" s="58"/>
      <c r="PDQ150" s="58"/>
      <c r="PDR150" s="58"/>
      <c r="PDS150" s="58"/>
      <c r="PDT150" s="58"/>
      <c r="PDU150" s="58"/>
      <c r="PDV150" s="58"/>
      <c r="PDW150" s="58"/>
      <c r="PDX150" s="58"/>
      <c r="PDY150" s="58"/>
      <c r="PDZ150" s="58"/>
      <c r="PEA150" s="58"/>
      <c r="PEB150" s="58"/>
      <c r="PEC150" s="58"/>
      <c r="PED150" s="58"/>
      <c r="PEE150" s="58"/>
      <c r="PEF150" s="58"/>
      <c r="PEG150" s="58"/>
      <c r="PEH150" s="58"/>
      <c r="PEI150" s="58"/>
      <c r="PEJ150" s="58"/>
      <c r="PEK150" s="58"/>
      <c r="PEL150" s="58"/>
      <c r="PEM150" s="58"/>
      <c r="PEN150" s="58"/>
      <c r="PEO150" s="58"/>
      <c r="PEP150" s="58"/>
      <c r="PEQ150" s="58"/>
      <c r="PER150" s="58"/>
      <c r="PES150" s="58"/>
      <c r="PET150" s="58"/>
      <c r="PEU150" s="58"/>
      <c r="PEV150" s="58"/>
      <c r="PEW150" s="58"/>
      <c r="PEX150" s="58"/>
      <c r="PEY150" s="58"/>
      <c r="PEZ150" s="58"/>
      <c r="PFA150" s="58"/>
      <c r="PFB150" s="58"/>
      <c r="PFC150" s="58"/>
      <c r="PFD150" s="58"/>
      <c r="PFE150" s="58"/>
      <c r="PFF150" s="58"/>
      <c r="PFG150" s="58"/>
      <c r="PFH150" s="58"/>
      <c r="PFI150" s="58"/>
      <c r="PFJ150" s="58"/>
      <c r="PFK150" s="58"/>
      <c r="PFL150" s="58"/>
      <c r="PFM150" s="58"/>
      <c r="PFN150" s="58"/>
      <c r="PFO150" s="58"/>
      <c r="PFP150" s="58"/>
      <c r="PFQ150" s="58"/>
      <c r="PFR150" s="58"/>
      <c r="PFS150" s="58"/>
      <c r="PFT150" s="58"/>
      <c r="PFU150" s="58"/>
      <c r="PFV150" s="58"/>
      <c r="PFW150" s="58"/>
      <c r="PFX150" s="58"/>
      <c r="PFY150" s="58"/>
      <c r="PFZ150" s="58"/>
      <c r="PGA150" s="58"/>
      <c r="PGB150" s="58"/>
      <c r="PGC150" s="58"/>
      <c r="PGD150" s="58"/>
      <c r="PGE150" s="58"/>
      <c r="PGF150" s="58"/>
      <c r="PGG150" s="58"/>
      <c r="PGH150" s="58"/>
      <c r="PGI150" s="58"/>
      <c r="PGJ150" s="58"/>
      <c r="PGK150" s="58"/>
      <c r="PGL150" s="58"/>
      <c r="PGM150" s="58"/>
      <c r="PGN150" s="58"/>
      <c r="PGO150" s="58"/>
      <c r="PGP150" s="58"/>
      <c r="PGQ150" s="58"/>
      <c r="PGR150" s="58"/>
      <c r="PGS150" s="58"/>
      <c r="PGT150" s="58"/>
      <c r="PGU150" s="58"/>
      <c r="PGV150" s="58"/>
      <c r="PGW150" s="58"/>
      <c r="PGX150" s="58"/>
      <c r="PGY150" s="58"/>
      <c r="PGZ150" s="58"/>
      <c r="PHA150" s="58"/>
      <c r="PHB150" s="58"/>
      <c r="PHC150" s="58"/>
      <c r="PHD150" s="58"/>
      <c r="PHE150" s="58"/>
      <c r="PHF150" s="58"/>
      <c r="PHG150" s="58"/>
      <c r="PHH150" s="58"/>
      <c r="PHI150" s="58"/>
      <c r="PHJ150" s="58"/>
      <c r="PHK150" s="58"/>
      <c r="PHL150" s="58"/>
      <c r="PHM150" s="58"/>
      <c r="PHN150" s="58"/>
      <c r="PHO150" s="58"/>
      <c r="PHP150" s="58"/>
      <c r="PHQ150" s="58"/>
      <c r="PHR150" s="58"/>
      <c r="PHS150" s="58"/>
      <c r="PHT150" s="58"/>
      <c r="PHU150" s="58"/>
      <c r="PHV150" s="58"/>
      <c r="PHW150" s="58"/>
      <c r="PHX150" s="58"/>
      <c r="PHY150" s="58"/>
      <c r="PHZ150" s="58"/>
      <c r="PIA150" s="58"/>
      <c r="PIB150" s="58"/>
      <c r="PIC150" s="58"/>
      <c r="PID150" s="58"/>
      <c r="PIE150" s="58"/>
      <c r="PIF150" s="58"/>
      <c r="PIG150" s="58"/>
      <c r="PIH150" s="58"/>
      <c r="PII150" s="58"/>
      <c r="PIJ150" s="58"/>
      <c r="PIK150" s="58"/>
      <c r="PIL150" s="58"/>
      <c r="PIM150" s="58"/>
      <c r="PIN150" s="58"/>
      <c r="PIO150" s="58"/>
      <c r="PIP150" s="58"/>
      <c r="PIQ150" s="58"/>
      <c r="PIR150" s="58"/>
      <c r="PIS150" s="58"/>
      <c r="PIT150" s="58"/>
      <c r="PIU150" s="58"/>
      <c r="PIV150" s="58"/>
      <c r="PIW150" s="58"/>
      <c r="PIX150" s="58"/>
      <c r="PIY150" s="58"/>
      <c r="PIZ150" s="58"/>
      <c r="PJA150" s="58"/>
      <c r="PJB150" s="58"/>
      <c r="PJC150" s="58"/>
      <c r="PJD150" s="58"/>
      <c r="PJE150" s="58"/>
      <c r="PJF150" s="58"/>
      <c r="PJG150" s="58"/>
      <c r="PJH150" s="58"/>
      <c r="PJI150" s="58"/>
      <c r="PJJ150" s="58"/>
      <c r="PJK150" s="58"/>
      <c r="PJL150" s="58"/>
      <c r="PJM150" s="58"/>
      <c r="PJN150" s="58"/>
      <c r="PJO150" s="58"/>
      <c r="PJP150" s="58"/>
      <c r="PJQ150" s="58"/>
      <c r="PJR150" s="58"/>
      <c r="PJS150" s="58"/>
      <c r="PJT150" s="58"/>
      <c r="PJU150" s="58"/>
      <c r="PJV150" s="58"/>
      <c r="PJW150" s="58"/>
      <c r="PJX150" s="58"/>
      <c r="PJY150" s="58"/>
      <c r="PJZ150" s="58"/>
      <c r="PKA150" s="58"/>
      <c r="PKB150" s="58"/>
      <c r="PKC150" s="58"/>
      <c r="PKD150" s="58"/>
      <c r="PKE150" s="58"/>
      <c r="PKF150" s="58"/>
      <c r="PKG150" s="58"/>
      <c r="PKH150" s="58"/>
      <c r="PKI150" s="58"/>
      <c r="PKJ150" s="58"/>
      <c r="PKK150" s="58"/>
      <c r="PKL150" s="58"/>
      <c r="PKM150" s="58"/>
      <c r="PKN150" s="58"/>
      <c r="PKO150" s="58"/>
      <c r="PKP150" s="58"/>
      <c r="PKQ150" s="58"/>
      <c r="PKR150" s="58"/>
      <c r="PKS150" s="58"/>
      <c r="PKT150" s="58"/>
      <c r="PKU150" s="58"/>
      <c r="PKV150" s="58"/>
      <c r="PKW150" s="58"/>
      <c r="PKX150" s="58"/>
      <c r="PKY150" s="58"/>
      <c r="PKZ150" s="58"/>
      <c r="PLA150" s="58"/>
      <c r="PLB150" s="58"/>
      <c r="PLC150" s="58"/>
      <c r="PLD150" s="58"/>
      <c r="PLE150" s="58"/>
      <c r="PLF150" s="58"/>
      <c r="PLG150" s="58"/>
      <c r="PLH150" s="58"/>
      <c r="PLI150" s="58"/>
      <c r="PLJ150" s="58"/>
      <c r="PLK150" s="58"/>
      <c r="PLL150" s="58"/>
      <c r="PLM150" s="58"/>
      <c r="PLN150" s="58"/>
      <c r="PLO150" s="58"/>
      <c r="PLP150" s="58"/>
      <c r="PLQ150" s="58"/>
      <c r="PLR150" s="58"/>
      <c r="PLS150" s="58"/>
      <c r="PLT150" s="58"/>
      <c r="PLU150" s="58"/>
      <c r="PLV150" s="58"/>
      <c r="PLW150" s="58"/>
      <c r="PLX150" s="58"/>
      <c r="PLY150" s="58"/>
      <c r="PLZ150" s="58"/>
      <c r="PMA150" s="58"/>
      <c r="PMB150" s="58"/>
      <c r="PMC150" s="58"/>
      <c r="PMD150" s="58"/>
      <c r="PME150" s="58"/>
      <c r="PMF150" s="58"/>
      <c r="PMG150" s="58"/>
      <c r="PMH150" s="58"/>
      <c r="PMI150" s="58"/>
      <c r="PMJ150" s="58"/>
      <c r="PMK150" s="58"/>
      <c r="PML150" s="58"/>
      <c r="PMM150" s="58"/>
      <c r="PMN150" s="58"/>
      <c r="PMO150" s="58"/>
      <c r="PMP150" s="58"/>
      <c r="PMQ150" s="58"/>
      <c r="PMR150" s="58"/>
      <c r="PMS150" s="58"/>
      <c r="PMT150" s="58"/>
      <c r="PMU150" s="58"/>
      <c r="PMV150" s="58"/>
      <c r="PMW150" s="58"/>
      <c r="PMX150" s="58"/>
      <c r="PMY150" s="58"/>
      <c r="PMZ150" s="58"/>
      <c r="PNA150" s="58"/>
      <c r="PNB150" s="58"/>
      <c r="PNC150" s="58"/>
      <c r="PND150" s="58"/>
      <c r="PNE150" s="58"/>
      <c r="PNF150" s="58"/>
      <c r="PNG150" s="58"/>
      <c r="PNH150" s="58"/>
      <c r="PNI150" s="58"/>
      <c r="PNJ150" s="58"/>
      <c r="PNK150" s="58"/>
      <c r="PNL150" s="58"/>
      <c r="PNM150" s="58"/>
      <c r="PNN150" s="58"/>
      <c r="PNO150" s="58"/>
      <c r="PNP150" s="58"/>
      <c r="PNQ150" s="58"/>
      <c r="PNR150" s="58"/>
      <c r="PNS150" s="58"/>
      <c r="PNT150" s="58"/>
      <c r="PNU150" s="58"/>
      <c r="PNV150" s="58"/>
      <c r="PNW150" s="58"/>
      <c r="PNX150" s="58"/>
      <c r="PNY150" s="58"/>
      <c r="PNZ150" s="58"/>
      <c r="POA150" s="58"/>
      <c r="POB150" s="58"/>
      <c r="POC150" s="58"/>
      <c r="POD150" s="58"/>
      <c r="POE150" s="58"/>
      <c r="POF150" s="58"/>
      <c r="POG150" s="58"/>
      <c r="POH150" s="58"/>
      <c r="POI150" s="58"/>
      <c r="POJ150" s="58"/>
      <c r="POK150" s="58"/>
      <c r="POL150" s="58"/>
      <c r="POM150" s="58"/>
      <c r="PON150" s="58"/>
      <c r="POO150" s="58"/>
      <c r="POP150" s="58"/>
      <c r="POQ150" s="58"/>
      <c r="POR150" s="58"/>
      <c r="POS150" s="58"/>
      <c r="POT150" s="58"/>
      <c r="POU150" s="58"/>
      <c r="POV150" s="58"/>
      <c r="POW150" s="58"/>
      <c r="POX150" s="58"/>
      <c r="POY150" s="58"/>
      <c r="POZ150" s="58"/>
      <c r="PPA150" s="58"/>
      <c r="PPB150" s="58"/>
      <c r="PPC150" s="58"/>
      <c r="PPD150" s="58"/>
      <c r="PPE150" s="58"/>
      <c r="PPF150" s="58"/>
      <c r="PPG150" s="58"/>
      <c r="PPH150" s="58"/>
      <c r="PPI150" s="58"/>
      <c r="PPJ150" s="58"/>
      <c r="PPK150" s="58"/>
      <c r="PPL150" s="58"/>
      <c r="PPM150" s="58"/>
      <c r="PPN150" s="58"/>
      <c r="PPO150" s="58"/>
      <c r="PPP150" s="58"/>
      <c r="PPQ150" s="58"/>
      <c r="PPR150" s="58"/>
      <c r="PPS150" s="58"/>
      <c r="PPT150" s="58"/>
      <c r="PPU150" s="58"/>
      <c r="PPV150" s="58"/>
      <c r="PPW150" s="58"/>
      <c r="PPX150" s="58"/>
      <c r="PPY150" s="58"/>
      <c r="PPZ150" s="58"/>
      <c r="PQA150" s="58"/>
      <c r="PQB150" s="58"/>
      <c r="PQC150" s="58"/>
      <c r="PQD150" s="58"/>
      <c r="PQE150" s="58"/>
      <c r="PQF150" s="58"/>
      <c r="PQG150" s="58"/>
      <c r="PQH150" s="58"/>
      <c r="PQI150" s="58"/>
      <c r="PQJ150" s="58"/>
      <c r="PQK150" s="58"/>
      <c r="PQL150" s="58"/>
      <c r="PQM150" s="58"/>
      <c r="PQN150" s="58"/>
      <c r="PQO150" s="58"/>
      <c r="PQP150" s="58"/>
      <c r="PQQ150" s="58"/>
      <c r="PQR150" s="58"/>
      <c r="PQS150" s="58"/>
      <c r="PQT150" s="58"/>
      <c r="PQU150" s="58"/>
      <c r="PQV150" s="58"/>
      <c r="PQW150" s="58"/>
      <c r="PQX150" s="58"/>
      <c r="PQY150" s="58"/>
      <c r="PQZ150" s="58"/>
      <c r="PRA150" s="58"/>
      <c r="PRB150" s="58"/>
      <c r="PRC150" s="58"/>
      <c r="PRD150" s="58"/>
      <c r="PRE150" s="58"/>
      <c r="PRF150" s="58"/>
      <c r="PRG150" s="58"/>
      <c r="PRH150" s="58"/>
      <c r="PRI150" s="58"/>
      <c r="PRJ150" s="58"/>
      <c r="PRK150" s="58"/>
      <c r="PRL150" s="58"/>
      <c r="PRM150" s="58"/>
      <c r="PRN150" s="58"/>
      <c r="PRO150" s="58"/>
      <c r="PRP150" s="58"/>
      <c r="PRQ150" s="58"/>
      <c r="PRR150" s="58"/>
      <c r="PRS150" s="58"/>
      <c r="PRT150" s="58"/>
      <c r="PRU150" s="58"/>
      <c r="PRV150" s="58"/>
      <c r="PRW150" s="58"/>
      <c r="PRX150" s="58"/>
      <c r="PRY150" s="58"/>
      <c r="PRZ150" s="58"/>
      <c r="PSA150" s="58"/>
      <c r="PSB150" s="58"/>
      <c r="PSC150" s="58"/>
      <c r="PSD150" s="58"/>
      <c r="PSE150" s="58"/>
      <c r="PSF150" s="58"/>
      <c r="PSG150" s="58"/>
      <c r="PSH150" s="58"/>
      <c r="PSI150" s="58"/>
      <c r="PSJ150" s="58"/>
      <c r="PSK150" s="58"/>
      <c r="PSL150" s="58"/>
      <c r="PSM150" s="58"/>
      <c r="PSN150" s="58"/>
      <c r="PSO150" s="58"/>
      <c r="PSP150" s="58"/>
      <c r="PSQ150" s="58"/>
      <c r="PSR150" s="58"/>
      <c r="PSS150" s="58"/>
      <c r="PST150" s="58"/>
      <c r="PSU150" s="58"/>
      <c r="PSV150" s="58"/>
      <c r="PSW150" s="58"/>
      <c r="PSX150" s="58"/>
      <c r="PSY150" s="58"/>
      <c r="PSZ150" s="58"/>
      <c r="PTA150" s="58"/>
      <c r="PTB150" s="58"/>
      <c r="PTC150" s="58"/>
      <c r="PTD150" s="58"/>
      <c r="PTE150" s="58"/>
      <c r="PTF150" s="58"/>
      <c r="PTG150" s="58"/>
      <c r="PTH150" s="58"/>
      <c r="PTI150" s="58"/>
      <c r="PTJ150" s="58"/>
      <c r="PTK150" s="58"/>
      <c r="PTL150" s="58"/>
      <c r="PTM150" s="58"/>
      <c r="PTN150" s="58"/>
      <c r="PTO150" s="58"/>
      <c r="PTP150" s="58"/>
      <c r="PTQ150" s="58"/>
      <c r="PTR150" s="58"/>
      <c r="PTS150" s="58"/>
      <c r="PTT150" s="58"/>
      <c r="PTU150" s="58"/>
      <c r="PTV150" s="58"/>
      <c r="PTW150" s="58"/>
      <c r="PTX150" s="58"/>
      <c r="PTY150" s="58"/>
      <c r="PTZ150" s="58"/>
      <c r="PUA150" s="58"/>
      <c r="PUB150" s="58"/>
      <c r="PUC150" s="58"/>
      <c r="PUD150" s="58"/>
      <c r="PUE150" s="58"/>
      <c r="PUF150" s="58"/>
      <c r="PUG150" s="58"/>
      <c r="PUH150" s="58"/>
      <c r="PUI150" s="58"/>
      <c r="PUJ150" s="58"/>
      <c r="PUK150" s="58"/>
      <c r="PUL150" s="58"/>
      <c r="PUM150" s="58"/>
      <c r="PUN150" s="58"/>
      <c r="PUO150" s="58"/>
      <c r="PUP150" s="58"/>
      <c r="PUQ150" s="58"/>
      <c r="PUR150" s="58"/>
      <c r="PUS150" s="58"/>
      <c r="PUT150" s="58"/>
      <c r="PUU150" s="58"/>
      <c r="PUV150" s="58"/>
      <c r="PUW150" s="58"/>
      <c r="PUX150" s="58"/>
      <c r="PUY150" s="58"/>
      <c r="PUZ150" s="58"/>
      <c r="PVA150" s="58"/>
      <c r="PVB150" s="58"/>
      <c r="PVC150" s="58"/>
      <c r="PVD150" s="58"/>
      <c r="PVE150" s="58"/>
      <c r="PVF150" s="58"/>
      <c r="PVG150" s="58"/>
      <c r="PVH150" s="58"/>
      <c r="PVI150" s="58"/>
      <c r="PVJ150" s="58"/>
      <c r="PVK150" s="58"/>
      <c r="PVL150" s="58"/>
      <c r="PVM150" s="58"/>
      <c r="PVN150" s="58"/>
      <c r="PVO150" s="58"/>
      <c r="PVP150" s="58"/>
      <c r="PVQ150" s="58"/>
      <c r="PVR150" s="58"/>
      <c r="PVS150" s="58"/>
      <c r="PVT150" s="58"/>
      <c r="PVU150" s="58"/>
      <c r="PVV150" s="58"/>
      <c r="PVW150" s="58"/>
      <c r="PVX150" s="58"/>
      <c r="PVY150" s="58"/>
      <c r="PVZ150" s="58"/>
      <c r="PWA150" s="58"/>
      <c r="PWB150" s="58"/>
      <c r="PWC150" s="58"/>
      <c r="PWD150" s="58"/>
      <c r="PWE150" s="58"/>
      <c r="PWF150" s="58"/>
      <c r="PWG150" s="58"/>
      <c r="PWH150" s="58"/>
      <c r="PWI150" s="58"/>
      <c r="PWJ150" s="58"/>
      <c r="PWK150" s="58"/>
      <c r="PWL150" s="58"/>
      <c r="PWM150" s="58"/>
      <c r="PWN150" s="58"/>
      <c r="PWO150" s="58"/>
      <c r="PWP150" s="58"/>
      <c r="PWQ150" s="58"/>
      <c r="PWR150" s="58"/>
      <c r="PWS150" s="58"/>
      <c r="PWT150" s="58"/>
      <c r="PWU150" s="58"/>
      <c r="PWV150" s="58"/>
      <c r="PWW150" s="58"/>
      <c r="PWX150" s="58"/>
      <c r="PWY150" s="58"/>
      <c r="PWZ150" s="58"/>
      <c r="PXA150" s="58"/>
      <c r="PXB150" s="58"/>
      <c r="PXC150" s="58"/>
      <c r="PXD150" s="58"/>
      <c r="PXE150" s="58"/>
      <c r="PXF150" s="58"/>
      <c r="PXG150" s="58"/>
      <c r="PXH150" s="58"/>
      <c r="PXI150" s="58"/>
      <c r="PXJ150" s="58"/>
      <c r="PXK150" s="58"/>
      <c r="PXL150" s="58"/>
      <c r="PXM150" s="58"/>
      <c r="PXN150" s="58"/>
      <c r="PXO150" s="58"/>
      <c r="PXP150" s="58"/>
      <c r="PXQ150" s="58"/>
      <c r="PXR150" s="58"/>
      <c r="PXS150" s="58"/>
      <c r="PXT150" s="58"/>
      <c r="PXU150" s="58"/>
      <c r="PXV150" s="58"/>
      <c r="PXW150" s="58"/>
      <c r="PXX150" s="58"/>
      <c r="PXY150" s="58"/>
      <c r="PXZ150" s="58"/>
      <c r="PYA150" s="58"/>
      <c r="PYB150" s="58"/>
      <c r="PYC150" s="58"/>
      <c r="PYD150" s="58"/>
      <c r="PYE150" s="58"/>
      <c r="PYF150" s="58"/>
      <c r="PYG150" s="58"/>
      <c r="PYH150" s="58"/>
      <c r="PYI150" s="58"/>
      <c r="PYJ150" s="58"/>
      <c r="PYK150" s="58"/>
      <c r="PYL150" s="58"/>
      <c r="PYM150" s="58"/>
      <c r="PYN150" s="58"/>
      <c r="PYO150" s="58"/>
      <c r="PYP150" s="58"/>
      <c r="PYQ150" s="58"/>
      <c r="PYR150" s="58"/>
      <c r="PYS150" s="58"/>
      <c r="PYT150" s="58"/>
      <c r="PYU150" s="58"/>
      <c r="PYV150" s="58"/>
      <c r="PYW150" s="58"/>
      <c r="PYX150" s="58"/>
      <c r="PYY150" s="58"/>
      <c r="PYZ150" s="58"/>
      <c r="PZA150" s="58"/>
      <c r="PZB150" s="58"/>
      <c r="PZC150" s="58"/>
      <c r="PZD150" s="58"/>
      <c r="PZE150" s="58"/>
      <c r="PZF150" s="58"/>
      <c r="PZG150" s="58"/>
      <c r="PZH150" s="58"/>
      <c r="PZI150" s="58"/>
      <c r="PZJ150" s="58"/>
      <c r="PZK150" s="58"/>
      <c r="PZL150" s="58"/>
      <c r="PZM150" s="58"/>
      <c r="PZN150" s="58"/>
      <c r="PZO150" s="58"/>
      <c r="PZP150" s="58"/>
      <c r="PZQ150" s="58"/>
      <c r="PZR150" s="58"/>
      <c r="PZS150" s="58"/>
      <c r="PZT150" s="58"/>
      <c r="PZU150" s="58"/>
      <c r="PZV150" s="58"/>
      <c r="PZW150" s="58"/>
      <c r="PZX150" s="58"/>
      <c r="PZY150" s="58"/>
      <c r="PZZ150" s="58"/>
      <c r="QAA150" s="58"/>
      <c r="QAB150" s="58"/>
      <c r="QAC150" s="58"/>
      <c r="QAD150" s="58"/>
      <c r="QAE150" s="58"/>
      <c r="QAF150" s="58"/>
      <c r="QAG150" s="58"/>
      <c r="QAH150" s="58"/>
      <c r="QAI150" s="58"/>
      <c r="QAJ150" s="58"/>
      <c r="QAK150" s="58"/>
      <c r="QAL150" s="58"/>
      <c r="QAM150" s="58"/>
      <c r="QAN150" s="58"/>
      <c r="QAO150" s="58"/>
      <c r="QAP150" s="58"/>
      <c r="QAQ150" s="58"/>
      <c r="QAR150" s="58"/>
      <c r="QAS150" s="58"/>
      <c r="QAT150" s="58"/>
      <c r="QAU150" s="58"/>
      <c r="QAV150" s="58"/>
      <c r="QAW150" s="58"/>
      <c r="QAX150" s="58"/>
      <c r="QAY150" s="58"/>
      <c r="QAZ150" s="58"/>
      <c r="QBA150" s="58"/>
      <c r="QBB150" s="58"/>
      <c r="QBC150" s="58"/>
      <c r="QBD150" s="58"/>
      <c r="QBE150" s="58"/>
      <c r="QBF150" s="58"/>
      <c r="QBG150" s="58"/>
      <c r="QBH150" s="58"/>
      <c r="QBI150" s="58"/>
      <c r="QBJ150" s="58"/>
      <c r="QBK150" s="58"/>
      <c r="QBL150" s="58"/>
      <c r="QBM150" s="58"/>
      <c r="QBN150" s="58"/>
      <c r="QBO150" s="58"/>
      <c r="QBP150" s="58"/>
      <c r="QBQ150" s="58"/>
      <c r="QBR150" s="58"/>
      <c r="QBS150" s="58"/>
      <c r="QBT150" s="58"/>
      <c r="QBU150" s="58"/>
      <c r="QBV150" s="58"/>
      <c r="QBW150" s="58"/>
      <c r="QBX150" s="58"/>
      <c r="QBY150" s="58"/>
      <c r="QBZ150" s="58"/>
      <c r="QCA150" s="58"/>
      <c r="QCB150" s="58"/>
      <c r="QCC150" s="58"/>
      <c r="QCD150" s="58"/>
      <c r="QCE150" s="58"/>
      <c r="QCF150" s="58"/>
      <c r="QCG150" s="58"/>
      <c r="QCH150" s="58"/>
      <c r="QCI150" s="58"/>
      <c r="QCJ150" s="58"/>
      <c r="QCK150" s="58"/>
      <c r="QCL150" s="58"/>
      <c r="QCM150" s="58"/>
      <c r="QCN150" s="58"/>
      <c r="QCO150" s="58"/>
      <c r="QCP150" s="58"/>
      <c r="QCQ150" s="58"/>
      <c r="QCR150" s="58"/>
      <c r="QCS150" s="58"/>
      <c r="QCT150" s="58"/>
      <c r="QCU150" s="58"/>
      <c r="QCV150" s="58"/>
      <c r="QCW150" s="58"/>
      <c r="QCX150" s="58"/>
      <c r="QCY150" s="58"/>
      <c r="QCZ150" s="58"/>
      <c r="QDA150" s="58"/>
      <c r="QDB150" s="58"/>
      <c r="QDC150" s="58"/>
      <c r="QDD150" s="58"/>
      <c r="QDE150" s="58"/>
      <c r="QDF150" s="58"/>
      <c r="QDG150" s="58"/>
      <c r="QDH150" s="58"/>
      <c r="QDI150" s="58"/>
      <c r="QDJ150" s="58"/>
      <c r="QDK150" s="58"/>
      <c r="QDL150" s="58"/>
      <c r="QDM150" s="58"/>
      <c r="QDN150" s="58"/>
      <c r="QDO150" s="58"/>
      <c r="QDP150" s="58"/>
      <c r="QDQ150" s="58"/>
      <c r="QDR150" s="58"/>
      <c r="QDS150" s="58"/>
      <c r="QDT150" s="58"/>
      <c r="QDU150" s="58"/>
      <c r="QDV150" s="58"/>
      <c r="QDW150" s="58"/>
      <c r="QDX150" s="58"/>
      <c r="QDY150" s="58"/>
      <c r="QDZ150" s="58"/>
      <c r="QEA150" s="58"/>
      <c r="QEB150" s="58"/>
      <c r="QEC150" s="58"/>
      <c r="QED150" s="58"/>
      <c r="QEE150" s="58"/>
      <c r="QEF150" s="58"/>
      <c r="QEG150" s="58"/>
      <c r="QEH150" s="58"/>
      <c r="QEI150" s="58"/>
      <c r="QEJ150" s="58"/>
      <c r="QEK150" s="58"/>
      <c r="QEL150" s="58"/>
      <c r="QEM150" s="58"/>
      <c r="QEN150" s="58"/>
      <c r="QEO150" s="58"/>
      <c r="QEP150" s="58"/>
      <c r="QEQ150" s="58"/>
      <c r="QER150" s="58"/>
      <c r="QES150" s="58"/>
      <c r="QET150" s="58"/>
      <c r="QEU150" s="58"/>
      <c r="QEV150" s="58"/>
      <c r="QEW150" s="58"/>
      <c r="QEX150" s="58"/>
      <c r="QEY150" s="58"/>
      <c r="QEZ150" s="58"/>
      <c r="QFA150" s="58"/>
      <c r="QFB150" s="58"/>
      <c r="QFC150" s="58"/>
      <c r="QFD150" s="58"/>
      <c r="QFE150" s="58"/>
      <c r="QFF150" s="58"/>
      <c r="QFG150" s="58"/>
      <c r="QFH150" s="58"/>
      <c r="QFI150" s="58"/>
      <c r="QFJ150" s="58"/>
      <c r="QFK150" s="58"/>
      <c r="QFL150" s="58"/>
      <c r="QFM150" s="58"/>
      <c r="QFN150" s="58"/>
      <c r="QFO150" s="58"/>
      <c r="QFP150" s="58"/>
      <c r="QFQ150" s="58"/>
      <c r="QFR150" s="58"/>
      <c r="QFS150" s="58"/>
      <c r="QFT150" s="58"/>
      <c r="QFU150" s="58"/>
      <c r="QFV150" s="58"/>
      <c r="QFW150" s="58"/>
      <c r="QFX150" s="58"/>
      <c r="QFY150" s="58"/>
      <c r="QFZ150" s="58"/>
      <c r="QGA150" s="58"/>
      <c r="QGB150" s="58"/>
      <c r="QGC150" s="58"/>
      <c r="QGD150" s="58"/>
      <c r="QGE150" s="58"/>
      <c r="QGF150" s="58"/>
      <c r="QGG150" s="58"/>
      <c r="QGH150" s="58"/>
      <c r="QGI150" s="58"/>
      <c r="QGJ150" s="58"/>
      <c r="QGK150" s="58"/>
      <c r="QGL150" s="58"/>
      <c r="QGM150" s="58"/>
      <c r="QGN150" s="58"/>
      <c r="QGO150" s="58"/>
      <c r="QGP150" s="58"/>
      <c r="QGQ150" s="58"/>
      <c r="QGR150" s="58"/>
      <c r="QGS150" s="58"/>
      <c r="QGT150" s="58"/>
      <c r="QGU150" s="58"/>
      <c r="QGV150" s="58"/>
      <c r="QGW150" s="58"/>
      <c r="QGX150" s="58"/>
      <c r="QGY150" s="58"/>
      <c r="QGZ150" s="58"/>
      <c r="QHA150" s="58"/>
      <c r="QHB150" s="58"/>
      <c r="QHC150" s="58"/>
      <c r="QHD150" s="58"/>
      <c r="QHE150" s="58"/>
      <c r="QHF150" s="58"/>
      <c r="QHG150" s="58"/>
      <c r="QHH150" s="58"/>
      <c r="QHI150" s="58"/>
      <c r="QHJ150" s="58"/>
      <c r="QHK150" s="58"/>
      <c r="QHL150" s="58"/>
      <c r="QHM150" s="58"/>
      <c r="QHN150" s="58"/>
      <c r="QHO150" s="58"/>
      <c r="QHP150" s="58"/>
      <c r="QHQ150" s="58"/>
      <c r="QHR150" s="58"/>
      <c r="QHS150" s="58"/>
      <c r="QHT150" s="58"/>
      <c r="QHU150" s="58"/>
      <c r="QHV150" s="58"/>
      <c r="QHW150" s="58"/>
      <c r="QHX150" s="58"/>
      <c r="QHY150" s="58"/>
      <c r="QHZ150" s="58"/>
      <c r="QIA150" s="58"/>
      <c r="QIB150" s="58"/>
      <c r="QIC150" s="58"/>
      <c r="QID150" s="58"/>
      <c r="QIE150" s="58"/>
      <c r="QIF150" s="58"/>
      <c r="QIG150" s="58"/>
      <c r="QIH150" s="58"/>
      <c r="QII150" s="58"/>
      <c r="QIJ150" s="58"/>
      <c r="QIK150" s="58"/>
      <c r="QIL150" s="58"/>
      <c r="QIM150" s="58"/>
      <c r="QIN150" s="58"/>
      <c r="QIO150" s="58"/>
      <c r="QIP150" s="58"/>
      <c r="QIQ150" s="58"/>
      <c r="QIR150" s="58"/>
      <c r="QIS150" s="58"/>
      <c r="QIT150" s="58"/>
      <c r="QIU150" s="58"/>
      <c r="QIV150" s="58"/>
      <c r="QIW150" s="58"/>
      <c r="QIX150" s="58"/>
      <c r="QIY150" s="58"/>
      <c r="QIZ150" s="58"/>
      <c r="QJA150" s="58"/>
      <c r="QJB150" s="58"/>
      <c r="QJC150" s="58"/>
      <c r="QJD150" s="58"/>
      <c r="QJE150" s="58"/>
      <c r="QJF150" s="58"/>
      <c r="QJG150" s="58"/>
      <c r="QJH150" s="58"/>
      <c r="QJI150" s="58"/>
      <c r="QJJ150" s="58"/>
      <c r="QJK150" s="58"/>
      <c r="QJL150" s="58"/>
      <c r="QJM150" s="58"/>
      <c r="QJN150" s="58"/>
      <c r="QJO150" s="58"/>
      <c r="QJP150" s="58"/>
      <c r="QJQ150" s="58"/>
      <c r="QJR150" s="58"/>
      <c r="QJS150" s="58"/>
      <c r="QJT150" s="58"/>
      <c r="QJU150" s="58"/>
      <c r="QJV150" s="58"/>
      <c r="QJW150" s="58"/>
      <c r="QJX150" s="58"/>
      <c r="QJY150" s="58"/>
      <c r="QJZ150" s="58"/>
      <c r="QKA150" s="58"/>
      <c r="QKB150" s="58"/>
      <c r="QKC150" s="58"/>
      <c r="QKD150" s="58"/>
      <c r="QKE150" s="58"/>
      <c r="QKF150" s="58"/>
      <c r="QKG150" s="58"/>
      <c r="QKH150" s="58"/>
      <c r="QKI150" s="58"/>
      <c r="QKJ150" s="58"/>
      <c r="QKK150" s="58"/>
      <c r="QKL150" s="58"/>
      <c r="QKM150" s="58"/>
      <c r="QKN150" s="58"/>
      <c r="QKO150" s="58"/>
      <c r="QKP150" s="58"/>
      <c r="QKQ150" s="58"/>
      <c r="QKR150" s="58"/>
      <c r="QKS150" s="58"/>
      <c r="QKT150" s="58"/>
      <c r="QKU150" s="58"/>
      <c r="QKV150" s="58"/>
      <c r="QKW150" s="58"/>
      <c r="QKX150" s="58"/>
      <c r="QKY150" s="58"/>
      <c r="QKZ150" s="58"/>
      <c r="QLA150" s="58"/>
      <c r="QLB150" s="58"/>
      <c r="QLC150" s="58"/>
      <c r="QLD150" s="58"/>
      <c r="QLE150" s="58"/>
      <c r="QLF150" s="58"/>
      <c r="QLG150" s="58"/>
      <c r="QLH150" s="58"/>
      <c r="QLI150" s="58"/>
      <c r="QLJ150" s="58"/>
      <c r="QLK150" s="58"/>
      <c r="QLL150" s="58"/>
      <c r="QLM150" s="58"/>
      <c r="QLN150" s="58"/>
      <c r="QLO150" s="58"/>
      <c r="QLP150" s="58"/>
      <c r="QLQ150" s="58"/>
      <c r="QLR150" s="58"/>
      <c r="QLS150" s="58"/>
      <c r="QLT150" s="58"/>
      <c r="QLU150" s="58"/>
      <c r="QLV150" s="58"/>
      <c r="QLW150" s="58"/>
      <c r="QLX150" s="58"/>
      <c r="QLY150" s="58"/>
      <c r="QLZ150" s="58"/>
      <c r="QMA150" s="58"/>
      <c r="QMB150" s="58"/>
      <c r="QMC150" s="58"/>
      <c r="QMD150" s="58"/>
      <c r="QME150" s="58"/>
      <c r="QMF150" s="58"/>
      <c r="QMG150" s="58"/>
      <c r="QMH150" s="58"/>
      <c r="QMI150" s="58"/>
      <c r="QMJ150" s="58"/>
      <c r="QMK150" s="58"/>
      <c r="QML150" s="58"/>
      <c r="QMM150" s="58"/>
      <c r="QMN150" s="58"/>
      <c r="QMO150" s="58"/>
      <c r="QMP150" s="58"/>
      <c r="QMQ150" s="58"/>
      <c r="QMR150" s="58"/>
      <c r="QMS150" s="58"/>
      <c r="QMT150" s="58"/>
      <c r="QMU150" s="58"/>
      <c r="QMV150" s="58"/>
      <c r="QMW150" s="58"/>
      <c r="QMX150" s="58"/>
      <c r="QMY150" s="58"/>
      <c r="QMZ150" s="58"/>
      <c r="QNA150" s="58"/>
      <c r="QNB150" s="58"/>
      <c r="QNC150" s="58"/>
      <c r="QND150" s="58"/>
      <c r="QNE150" s="58"/>
      <c r="QNF150" s="58"/>
      <c r="QNG150" s="58"/>
      <c r="QNH150" s="58"/>
      <c r="QNI150" s="58"/>
      <c r="QNJ150" s="58"/>
      <c r="QNK150" s="58"/>
      <c r="QNL150" s="58"/>
      <c r="QNM150" s="58"/>
      <c r="QNN150" s="58"/>
      <c r="QNO150" s="58"/>
      <c r="QNP150" s="58"/>
      <c r="QNQ150" s="58"/>
      <c r="QNR150" s="58"/>
      <c r="QNS150" s="58"/>
      <c r="QNT150" s="58"/>
      <c r="QNU150" s="58"/>
      <c r="QNV150" s="58"/>
      <c r="QNW150" s="58"/>
      <c r="QNX150" s="58"/>
      <c r="QNY150" s="58"/>
      <c r="QNZ150" s="58"/>
      <c r="QOA150" s="58"/>
      <c r="QOB150" s="58"/>
      <c r="QOC150" s="58"/>
      <c r="QOD150" s="58"/>
      <c r="QOE150" s="58"/>
      <c r="QOF150" s="58"/>
      <c r="QOG150" s="58"/>
      <c r="QOH150" s="58"/>
      <c r="QOI150" s="58"/>
      <c r="QOJ150" s="58"/>
      <c r="QOK150" s="58"/>
      <c r="QOL150" s="58"/>
      <c r="QOM150" s="58"/>
      <c r="QON150" s="58"/>
      <c r="QOO150" s="58"/>
      <c r="QOP150" s="58"/>
      <c r="QOQ150" s="58"/>
      <c r="QOR150" s="58"/>
      <c r="QOS150" s="58"/>
      <c r="QOT150" s="58"/>
      <c r="QOU150" s="58"/>
      <c r="QOV150" s="58"/>
      <c r="QOW150" s="58"/>
      <c r="QOX150" s="58"/>
      <c r="QOY150" s="58"/>
      <c r="QOZ150" s="58"/>
      <c r="QPA150" s="58"/>
      <c r="QPB150" s="58"/>
      <c r="QPC150" s="58"/>
      <c r="QPD150" s="58"/>
      <c r="QPE150" s="58"/>
      <c r="QPF150" s="58"/>
      <c r="QPG150" s="58"/>
      <c r="QPH150" s="58"/>
      <c r="QPI150" s="58"/>
      <c r="QPJ150" s="58"/>
      <c r="QPK150" s="58"/>
      <c r="QPL150" s="58"/>
      <c r="QPM150" s="58"/>
      <c r="QPN150" s="58"/>
      <c r="QPO150" s="58"/>
      <c r="QPP150" s="58"/>
      <c r="QPQ150" s="58"/>
      <c r="QPR150" s="58"/>
      <c r="QPS150" s="58"/>
      <c r="QPT150" s="58"/>
      <c r="QPU150" s="58"/>
      <c r="QPV150" s="58"/>
      <c r="QPW150" s="58"/>
      <c r="QPX150" s="58"/>
      <c r="QPY150" s="58"/>
      <c r="QPZ150" s="58"/>
      <c r="QQA150" s="58"/>
      <c r="QQB150" s="58"/>
      <c r="QQC150" s="58"/>
      <c r="QQD150" s="58"/>
      <c r="QQE150" s="58"/>
      <c r="QQF150" s="58"/>
      <c r="QQG150" s="58"/>
      <c r="QQH150" s="58"/>
      <c r="QQI150" s="58"/>
      <c r="QQJ150" s="58"/>
      <c r="QQK150" s="58"/>
      <c r="QQL150" s="58"/>
      <c r="QQM150" s="58"/>
      <c r="QQN150" s="58"/>
      <c r="QQO150" s="58"/>
      <c r="QQP150" s="58"/>
      <c r="QQQ150" s="58"/>
      <c r="QQR150" s="58"/>
      <c r="QQS150" s="58"/>
      <c r="QQT150" s="58"/>
      <c r="QQU150" s="58"/>
      <c r="QQV150" s="58"/>
      <c r="QQW150" s="58"/>
      <c r="QQX150" s="58"/>
      <c r="QQY150" s="58"/>
      <c r="QQZ150" s="58"/>
      <c r="QRA150" s="58"/>
      <c r="QRB150" s="58"/>
      <c r="QRC150" s="58"/>
      <c r="QRD150" s="58"/>
      <c r="QRE150" s="58"/>
      <c r="QRF150" s="58"/>
      <c r="QRG150" s="58"/>
      <c r="QRH150" s="58"/>
      <c r="QRI150" s="58"/>
      <c r="QRJ150" s="58"/>
      <c r="QRK150" s="58"/>
      <c r="QRL150" s="58"/>
      <c r="QRM150" s="58"/>
      <c r="QRN150" s="58"/>
      <c r="QRO150" s="58"/>
      <c r="QRP150" s="58"/>
      <c r="QRQ150" s="58"/>
      <c r="QRR150" s="58"/>
      <c r="QRS150" s="58"/>
      <c r="QRT150" s="58"/>
      <c r="QRU150" s="58"/>
      <c r="QRV150" s="58"/>
      <c r="QRW150" s="58"/>
      <c r="QRX150" s="58"/>
      <c r="QRY150" s="58"/>
      <c r="QRZ150" s="58"/>
      <c r="QSA150" s="58"/>
      <c r="QSB150" s="58"/>
      <c r="QSC150" s="58"/>
      <c r="QSD150" s="58"/>
      <c r="QSE150" s="58"/>
      <c r="QSF150" s="58"/>
      <c r="QSG150" s="58"/>
      <c r="QSH150" s="58"/>
      <c r="QSI150" s="58"/>
      <c r="QSJ150" s="58"/>
      <c r="QSK150" s="58"/>
      <c r="QSL150" s="58"/>
      <c r="QSM150" s="58"/>
      <c r="QSN150" s="58"/>
      <c r="QSO150" s="58"/>
      <c r="QSP150" s="58"/>
      <c r="QSQ150" s="58"/>
      <c r="QSR150" s="58"/>
      <c r="QSS150" s="58"/>
      <c r="QST150" s="58"/>
      <c r="QSU150" s="58"/>
      <c r="QSV150" s="58"/>
      <c r="QSW150" s="58"/>
      <c r="QSX150" s="58"/>
      <c r="QSY150" s="58"/>
      <c r="QSZ150" s="58"/>
      <c r="QTA150" s="58"/>
      <c r="QTB150" s="58"/>
      <c r="QTC150" s="58"/>
      <c r="QTD150" s="58"/>
      <c r="QTE150" s="58"/>
      <c r="QTF150" s="58"/>
      <c r="QTG150" s="58"/>
      <c r="QTH150" s="58"/>
      <c r="QTI150" s="58"/>
      <c r="QTJ150" s="58"/>
      <c r="QTK150" s="58"/>
      <c r="QTL150" s="58"/>
      <c r="QTM150" s="58"/>
      <c r="QTN150" s="58"/>
      <c r="QTO150" s="58"/>
      <c r="QTP150" s="58"/>
      <c r="QTQ150" s="58"/>
      <c r="QTR150" s="58"/>
      <c r="QTS150" s="58"/>
      <c r="QTT150" s="58"/>
      <c r="QTU150" s="58"/>
      <c r="QTV150" s="58"/>
      <c r="QTW150" s="58"/>
      <c r="QTX150" s="58"/>
      <c r="QTY150" s="58"/>
      <c r="QTZ150" s="58"/>
      <c r="QUA150" s="58"/>
      <c r="QUB150" s="58"/>
      <c r="QUC150" s="58"/>
      <c r="QUD150" s="58"/>
      <c r="QUE150" s="58"/>
      <c r="QUF150" s="58"/>
      <c r="QUG150" s="58"/>
      <c r="QUH150" s="58"/>
      <c r="QUI150" s="58"/>
      <c r="QUJ150" s="58"/>
      <c r="QUK150" s="58"/>
      <c r="QUL150" s="58"/>
      <c r="QUM150" s="58"/>
      <c r="QUN150" s="58"/>
      <c r="QUO150" s="58"/>
      <c r="QUP150" s="58"/>
      <c r="QUQ150" s="58"/>
      <c r="QUR150" s="58"/>
      <c r="QUS150" s="58"/>
      <c r="QUT150" s="58"/>
      <c r="QUU150" s="58"/>
      <c r="QUV150" s="58"/>
      <c r="QUW150" s="58"/>
      <c r="QUX150" s="58"/>
      <c r="QUY150" s="58"/>
      <c r="QUZ150" s="58"/>
      <c r="QVA150" s="58"/>
      <c r="QVB150" s="58"/>
      <c r="QVC150" s="58"/>
      <c r="QVD150" s="58"/>
      <c r="QVE150" s="58"/>
      <c r="QVF150" s="58"/>
      <c r="QVG150" s="58"/>
      <c r="QVH150" s="58"/>
      <c r="QVI150" s="58"/>
      <c r="QVJ150" s="58"/>
      <c r="QVK150" s="58"/>
      <c r="QVL150" s="58"/>
      <c r="QVM150" s="58"/>
      <c r="QVN150" s="58"/>
      <c r="QVO150" s="58"/>
      <c r="QVP150" s="58"/>
      <c r="QVQ150" s="58"/>
      <c r="QVR150" s="58"/>
      <c r="QVS150" s="58"/>
      <c r="QVT150" s="58"/>
      <c r="QVU150" s="58"/>
      <c r="QVV150" s="58"/>
      <c r="QVW150" s="58"/>
      <c r="QVX150" s="58"/>
      <c r="QVY150" s="58"/>
      <c r="QVZ150" s="58"/>
      <c r="QWA150" s="58"/>
      <c r="QWB150" s="58"/>
      <c r="QWC150" s="58"/>
      <c r="QWD150" s="58"/>
      <c r="QWE150" s="58"/>
      <c r="QWF150" s="58"/>
      <c r="QWG150" s="58"/>
      <c r="QWH150" s="58"/>
      <c r="QWI150" s="58"/>
      <c r="QWJ150" s="58"/>
      <c r="QWK150" s="58"/>
      <c r="QWL150" s="58"/>
      <c r="QWM150" s="58"/>
      <c r="QWN150" s="58"/>
      <c r="QWO150" s="58"/>
      <c r="QWP150" s="58"/>
      <c r="QWQ150" s="58"/>
      <c r="QWR150" s="58"/>
      <c r="QWS150" s="58"/>
      <c r="QWT150" s="58"/>
      <c r="QWU150" s="58"/>
      <c r="QWV150" s="58"/>
      <c r="QWW150" s="58"/>
      <c r="QWX150" s="58"/>
      <c r="QWY150" s="58"/>
      <c r="QWZ150" s="58"/>
      <c r="QXA150" s="58"/>
      <c r="QXB150" s="58"/>
      <c r="QXC150" s="58"/>
      <c r="QXD150" s="58"/>
      <c r="QXE150" s="58"/>
      <c r="QXF150" s="58"/>
      <c r="QXG150" s="58"/>
      <c r="QXH150" s="58"/>
      <c r="QXI150" s="58"/>
      <c r="QXJ150" s="58"/>
      <c r="QXK150" s="58"/>
      <c r="QXL150" s="58"/>
      <c r="QXM150" s="58"/>
      <c r="QXN150" s="58"/>
      <c r="QXO150" s="58"/>
      <c r="QXP150" s="58"/>
      <c r="QXQ150" s="58"/>
      <c r="QXR150" s="58"/>
      <c r="QXS150" s="58"/>
      <c r="QXT150" s="58"/>
      <c r="QXU150" s="58"/>
      <c r="QXV150" s="58"/>
      <c r="QXW150" s="58"/>
      <c r="QXX150" s="58"/>
      <c r="QXY150" s="58"/>
      <c r="QXZ150" s="58"/>
      <c r="QYA150" s="58"/>
      <c r="QYB150" s="58"/>
      <c r="QYC150" s="58"/>
      <c r="QYD150" s="58"/>
      <c r="QYE150" s="58"/>
      <c r="QYF150" s="58"/>
      <c r="QYG150" s="58"/>
      <c r="QYH150" s="58"/>
      <c r="QYI150" s="58"/>
      <c r="QYJ150" s="58"/>
      <c r="QYK150" s="58"/>
      <c r="QYL150" s="58"/>
      <c r="QYM150" s="58"/>
      <c r="QYN150" s="58"/>
      <c r="QYO150" s="58"/>
      <c r="QYP150" s="58"/>
      <c r="QYQ150" s="58"/>
      <c r="QYR150" s="58"/>
      <c r="QYS150" s="58"/>
      <c r="QYT150" s="58"/>
      <c r="QYU150" s="58"/>
      <c r="QYV150" s="58"/>
      <c r="QYW150" s="58"/>
      <c r="QYX150" s="58"/>
      <c r="QYY150" s="58"/>
      <c r="QYZ150" s="58"/>
      <c r="QZA150" s="58"/>
      <c r="QZB150" s="58"/>
      <c r="QZC150" s="58"/>
      <c r="QZD150" s="58"/>
      <c r="QZE150" s="58"/>
      <c r="QZF150" s="58"/>
      <c r="QZG150" s="58"/>
      <c r="QZH150" s="58"/>
      <c r="QZI150" s="58"/>
      <c r="QZJ150" s="58"/>
      <c r="QZK150" s="58"/>
      <c r="QZL150" s="58"/>
      <c r="QZM150" s="58"/>
      <c r="QZN150" s="58"/>
      <c r="QZO150" s="58"/>
      <c r="QZP150" s="58"/>
      <c r="QZQ150" s="58"/>
      <c r="QZR150" s="58"/>
      <c r="QZS150" s="58"/>
      <c r="QZT150" s="58"/>
      <c r="QZU150" s="58"/>
      <c r="QZV150" s="58"/>
      <c r="QZW150" s="58"/>
      <c r="QZX150" s="58"/>
      <c r="QZY150" s="58"/>
      <c r="QZZ150" s="58"/>
      <c r="RAA150" s="58"/>
      <c r="RAB150" s="58"/>
      <c r="RAC150" s="58"/>
      <c r="RAD150" s="58"/>
      <c r="RAE150" s="58"/>
      <c r="RAF150" s="58"/>
      <c r="RAG150" s="58"/>
      <c r="RAH150" s="58"/>
      <c r="RAI150" s="58"/>
      <c r="RAJ150" s="58"/>
      <c r="RAK150" s="58"/>
      <c r="RAL150" s="58"/>
      <c r="RAM150" s="58"/>
      <c r="RAN150" s="58"/>
      <c r="RAO150" s="58"/>
      <c r="RAP150" s="58"/>
      <c r="RAQ150" s="58"/>
      <c r="RAR150" s="58"/>
      <c r="RAS150" s="58"/>
      <c r="RAT150" s="58"/>
      <c r="RAU150" s="58"/>
      <c r="RAV150" s="58"/>
      <c r="RAW150" s="58"/>
      <c r="RAX150" s="58"/>
      <c r="RAY150" s="58"/>
      <c r="RAZ150" s="58"/>
      <c r="RBA150" s="58"/>
      <c r="RBB150" s="58"/>
      <c r="RBC150" s="58"/>
      <c r="RBD150" s="58"/>
      <c r="RBE150" s="58"/>
      <c r="RBF150" s="58"/>
      <c r="RBG150" s="58"/>
      <c r="RBH150" s="58"/>
      <c r="RBI150" s="58"/>
      <c r="RBJ150" s="58"/>
      <c r="RBK150" s="58"/>
      <c r="RBL150" s="58"/>
      <c r="RBM150" s="58"/>
      <c r="RBN150" s="58"/>
      <c r="RBO150" s="58"/>
      <c r="RBP150" s="58"/>
      <c r="RBQ150" s="58"/>
      <c r="RBR150" s="58"/>
      <c r="RBS150" s="58"/>
      <c r="RBT150" s="58"/>
      <c r="RBU150" s="58"/>
      <c r="RBV150" s="58"/>
      <c r="RBW150" s="58"/>
      <c r="RBX150" s="58"/>
      <c r="RBY150" s="58"/>
      <c r="RBZ150" s="58"/>
      <c r="RCA150" s="58"/>
      <c r="RCB150" s="58"/>
      <c r="RCC150" s="58"/>
      <c r="RCD150" s="58"/>
      <c r="RCE150" s="58"/>
      <c r="RCF150" s="58"/>
      <c r="RCG150" s="58"/>
      <c r="RCH150" s="58"/>
      <c r="RCI150" s="58"/>
      <c r="RCJ150" s="58"/>
      <c r="RCK150" s="58"/>
      <c r="RCL150" s="58"/>
      <c r="RCM150" s="58"/>
      <c r="RCN150" s="58"/>
      <c r="RCO150" s="58"/>
      <c r="RCP150" s="58"/>
      <c r="RCQ150" s="58"/>
      <c r="RCR150" s="58"/>
      <c r="RCS150" s="58"/>
      <c r="RCT150" s="58"/>
      <c r="RCU150" s="58"/>
      <c r="RCV150" s="58"/>
      <c r="RCW150" s="58"/>
      <c r="RCX150" s="58"/>
      <c r="RCY150" s="58"/>
      <c r="RCZ150" s="58"/>
      <c r="RDA150" s="58"/>
      <c r="RDB150" s="58"/>
      <c r="RDC150" s="58"/>
      <c r="RDD150" s="58"/>
      <c r="RDE150" s="58"/>
      <c r="RDF150" s="58"/>
      <c r="RDG150" s="58"/>
      <c r="RDH150" s="58"/>
      <c r="RDI150" s="58"/>
      <c r="RDJ150" s="58"/>
      <c r="RDK150" s="58"/>
      <c r="RDL150" s="58"/>
      <c r="RDM150" s="58"/>
      <c r="RDN150" s="58"/>
      <c r="RDO150" s="58"/>
      <c r="RDP150" s="58"/>
      <c r="RDQ150" s="58"/>
      <c r="RDR150" s="58"/>
      <c r="RDS150" s="58"/>
      <c r="RDT150" s="58"/>
      <c r="RDU150" s="58"/>
      <c r="RDV150" s="58"/>
      <c r="RDW150" s="58"/>
      <c r="RDX150" s="58"/>
      <c r="RDY150" s="58"/>
      <c r="RDZ150" s="58"/>
      <c r="REA150" s="58"/>
      <c r="REB150" s="58"/>
      <c r="REC150" s="58"/>
      <c r="RED150" s="58"/>
      <c r="REE150" s="58"/>
      <c r="REF150" s="58"/>
      <c r="REG150" s="58"/>
      <c r="REH150" s="58"/>
      <c r="REI150" s="58"/>
      <c r="REJ150" s="58"/>
      <c r="REK150" s="58"/>
      <c r="REL150" s="58"/>
      <c r="REM150" s="58"/>
      <c r="REN150" s="58"/>
      <c r="REO150" s="58"/>
      <c r="REP150" s="58"/>
      <c r="REQ150" s="58"/>
      <c r="RER150" s="58"/>
      <c r="RES150" s="58"/>
      <c r="RET150" s="58"/>
      <c r="REU150" s="58"/>
      <c r="REV150" s="58"/>
      <c r="REW150" s="58"/>
      <c r="REX150" s="58"/>
      <c r="REY150" s="58"/>
      <c r="REZ150" s="58"/>
      <c r="RFA150" s="58"/>
      <c r="RFB150" s="58"/>
      <c r="RFC150" s="58"/>
      <c r="RFD150" s="58"/>
      <c r="RFE150" s="58"/>
      <c r="RFF150" s="58"/>
      <c r="RFG150" s="58"/>
      <c r="RFH150" s="58"/>
      <c r="RFI150" s="58"/>
      <c r="RFJ150" s="58"/>
      <c r="RFK150" s="58"/>
      <c r="RFL150" s="58"/>
      <c r="RFM150" s="58"/>
      <c r="RFN150" s="58"/>
      <c r="RFO150" s="58"/>
      <c r="RFP150" s="58"/>
      <c r="RFQ150" s="58"/>
      <c r="RFR150" s="58"/>
      <c r="RFS150" s="58"/>
      <c r="RFT150" s="58"/>
      <c r="RFU150" s="58"/>
      <c r="RFV150" s="58"/>
      <c r="RFW150" s="58"/>
      <c r="RFX150" s="58"/>
      <c r="RFY150" s="58"/>
      <c r="RFZ150" s="58"/>
      <c r="RGA150" s="58"/>
      <c r="RGB150" s="58"/>
      <c r="RGC150" s="58"/>
      <c r="RGD150" s="58"/>
      <c r="RGE150" s="58"/>
      <c r="RGF150" s="58"/>
      <c r="RGG150" s="58"/>
      <c r="RGH150" s="58"/>
      <c r="RGI150" s="58"/>
      <c r="RGJ150" s="58"/>
      <c r="RGK150" s="58"/>
      <c r="RGL150" s="58"/>
      <c r="RGM150" s="58"/>
      <c r="RGN150" s="58"/>
      <c r="RGO150" s="58"/>
      <c r="RGP150" s="58"/>
      <c r="RGQ150" s="58"/>
      <c r="RGR150" s="58"/>
      <c r="RGS150" s="58"/>
      <c r="RGT150" s="58"/>
      <c r="RGU150" s="58"/>
      <c r="RGV150" s="58"/>
      <c r="RGW150" s="58"/>
      <c r="RGX150" s="58"/>
      <c r="RGY150" s="58"/>
      <c r="RGZ150" s="58"/>
      <c r="RHA150" s="58"/>
      <c r="RHB150" s="58"/>
      <c r="RHC150" s="58"/>
      <c r="RHD150" s="58"/>
      <c r="RHE150" s="58"/>
      <c r="RHF150" s="58"/>
      <c r="RHG150" s="58"/>
      <c r="RHH150" s="58"/>
      <c r="RHI150" s="58"/>
      <c r="RHJ150" s="58"/>
      <c r="RHK150" s="58"/>
      <c r="RHL150" s="58"/>
      <c r="RHM150" s="58"/>
      <c r="RHN150" s="58"/>
      <c r="RHO150" s="58"/>
      <c r="RHP150" s="58"/>
      <c r="RHQ150" s="58"/>
      <c r="RHR150" s="58"/>
      <c r="RHS150" s="58"/>
      <c r="RHT150" s="58"/>
      <c r="RHU150" s="58"/>
      <c r="RHV150" s="58"/>
      <c r="RHW150" s="58"/>
      <c r="RHX150" s="58"/>
      <c r="RHY150" s="58"/>
      <c r="RHZ150" s="58"/>
      <c r="RIA150" s="58"/>
      <c r="RIB150" s="58"/>
      <c r="RIC150" s="58"/>
      <c r="RID150" s="58"/>
      <c r="RIE150" s="58"/>
      <c r="RIF150" s="58"/>
      <c r="RIG150" s="58"/>
      <c r="RIH150" s="58"/>
      <c r="RII150" s="58"/>
      <c r="RIJ150" s="58"/>
      <c r="RIK150" s="58"/>
      <c r="RIL150" s="58"/>
      <c r="RIM150" s="58"/>
      <c r="RIN150" s="58"/>
      <c r="RIO150" s="58"/>
      <c r="RIP150" s="58"/>
      <c r="RIQ150" s="58"/>
      <c r="RIR150" s="58"/>
      <c r="RIS150" s="58"/>
      <c r="RIT150" s="58"/>
      <c r="RIU150" s="58"/>
      <c r="RIV150" s="58"/>
      <c r="RIW150" s="58"/>
      <c r="RIX150" s="58"/>
      <c r="RIY150" s="58"/>
      <c r="RIZ150" s="58"/>
      <c r="RJA150" s="58"/>
      <c r="RJB150" s="58"/>
      <c r="RJC150" s="58"/>
      <c r="RJD150" s="58"/>
      <c r="RJE150" s="58"/>
      <c r="RJF150" s="58"/>
      <c r="RJG150" s="58"/>
      <c r="RJH150" s="58"/>
      <c r="RJI150" s="58"/>
      <c r="RJJ150" s="58"/>
      <c r="RJK150" s="58"/>
      <c r="RJL150" s="58"/>
      <c r="RJM150" s="58"/>
      <c r="RJN150" s="58"/>
      <c r="RJO150" s="58"/>
      <c r="RJP150" s="58"/>
      <c r="RJQ150" s="58"/>
      <c r="RJR150" s="58"/>
      <c r="RJS150" s="58"/>
      <c r="RJT150" s="58"/>
      <c r="RJU150" s="58"/>
      <c r="RJV150" s="58"/>
      <c r="RJW150" s="58"/>
      <c r="RJX150" s="58"/>
      <c r="RJY150" s="58"/>
      <c r="RJZ150" s="58"/>
      <c r="RKA150" s="58"/>
      <c r="RKB150" s="58"/>
      <c r="RKC150" s="58"/>
      <c r="RKD150" s="58"/>
      <c r="RKE150" s="58"/>
      <c r="RKF150" s="58"/>
      <c r="RKG150" s="58"/>
      <c r="RKH150" s="58"/>
      <c r="RKI150" s="58"/>
      <c r="RKJ150" s="58"/>
      <c r="RKK150" s="58"/>
      <c r="RKL150" s="58"/>
      <c r="RKM150" s="58"/>
      <c r="RKN150" s="58"/>
      <c r="RKO150" s="58"/>
      <c r="RKP150" s="58"/>
      <c r="RKQ150" s="58"/>
      <c r="RKR150" s="58"/>
      <c r="RKS150" s="58"/>
      <c r="RKT150" s="58"/>
      <c r="RKU150" s="58"/>
      <c r="RKV150" s="58"/>
      <c r="RKW150" s="58"/>
      <c r="RKX150" s="58"/>
      <c r="RKY150" s="58"/>
      <c r="RKZ150" s="58"/>
      <c r="RLA150" s="58"/>
      <c r="RLB150" s="58"/>
      <c r="RLC150" s="58"/>
      <c r="RLD150" s="58"/>
      <c r="RLE150" s="58"/>
      <c r="RLF150" s="58"/>
      <c r="RLG150" s="58"/>
      <c r="RLH150" s="58"/>
      <c r="RLI150" s="58"/>
      <c r="RLJ150" s="58"/>
      <c r="RLK150" s="58"/>
      <c r="RLL150" s="58"/>
      <c r="RLM150" s="58"/>
      <c r="RLN150" s="58"/>
      <c r="RLO150" s="58"/>
      <c r="RLP150" s="58"/>
      <c r="RLQ150" s="58"/>
      <c r="RLR150" s="58"/>
      <c r="RLS150" s="58"/>
      <c r="RLT150" s="58"/>
      <c r="RLU150" s="58"/>
      <c r="RLV150" s="58"/>
      <c r="RLW150" s="58"/>
      <c r="RLX150" s="58"/>
      <c r="RLY150" s="58"/>
      <c r="RLZ150" s="58"/>
      <c r="RMA150" s="58"/>
      <c r="RMB150" s="58"/>
      <c r="RMC150" s="58"/>
      <c r="RMD150" s="58"/>
      <c r="RME150" s="58"/>
      <c r="RMF150" s="58"/>
      <c r="RMG150" s="58"/>
      <c r="RMH150" s="58"/>
      <c r="RMI150" s="58"/>
      <c r="RMJ150" s="58"/>
      <c r="RMK150" s="58"/>
      <c r="RML150" s="58"/>
      <c r="RMM150" s="58"/>
      <c r="RMN150" s="58"/>
      <c r="RMO150" s="58"/>
      <c r="RMP150" s="58"/>
      <c r="RMQ150" s="58"/>
      <c r="RMR150" s="58"/>
      <c r="RMS150" s="58"/>
      <c r="RMT150" s="58"/>
      <c r="RMU150" s="58"/>
      <c r="RMV150" s="58"/>
      <c r="RMW150" s="58"/>
      <c r="RMX150" s="58"/>
      <c r="RMY150" s="58"/>
      <c r="RMZ150" s="58"/>
      <c r="RNA150" s="58"/>
      <c r="RNB150" s="58"/>
      <c r="RNC150" s="58"/>
      <c r="RND150" s="58"/>
      <c r="RNE150" s="58"/>
      <c r="RNF150" s="58"/>
      <c r="RNG150" s="58"/>
      <c r="RNH150" s="58"/>
      <c r="RNI150" s="58"/>
      <c r="RNJ150" s="58"/>
      <c r="RNK150" s="58"/>
      <c r="RNL150" s="58"/>
      <c r="RNM150" s="58"/>
      <c r="RNN150" s="58"/>
      <c r="RNO150" s="58"/>
      <c r="RNP150" s="58"/>
      <c r="RNQ150" s="58"/>
      <c r="RNR150" s="58"/>
      <c r="RNS150" s="58"/>
      <c r="RNT150" s="58"/>
      <c r="RNU150" s="58"/>
      <c r="RNV150" s="58"/>
      <c r="RNW150" s="58"/>
      <c r="RNX150" s="58"/>
      <c r="RNY150" s="58"/>
      <c r="RNZ150" s="58"/>
      <c r="ROA150" s="58"/>
      <c r="ROB150" s="58"/>
      <c r="ROC150" s="58"/>
      <c r="ROD150" s="58"/>
      <c r="ROE150" s="58"/>
      <c r="ROF150" s="58"/>
      <c r="ROG150" s="58"/>
      <c r="ROH150" s="58"/>
      <c r="ROI150" s="58"/>
      <c r="ROJ150" s="58"/>
      <c r="ROK150" s="58"/>
      <c r="ROL150" s="58"/>
      <c r="ROM150" s="58"/>
      <c r="RON150" s="58"/>
      <c r="ROO150" s="58"/>
      <c r="ROP150" s="58"/>
      <c r="ROQ150" s="58"/>
      <c r="ROR150" s="58"/>
      <c r="ROS150" s="58"/>
      <c r="ROT150" s="58"/>
      <c r="ROU150" s="58"/>
      <c r="ROV150" s="58"/>
      <c r="ROW150" s="58"/>
      <c r="ROX150" s="58"/>
      <c r="ROY150" s="58"/>
      <c r="ROZ150" s="58"/>
      <c r="RPA150" s="58"/>
      <c r="RPB150" s="58"/>
      <c r="RPC150" s="58"/>
      <c r="RPD150" s="58"/>
      <c r="RPE150" s="58"/>
      <c r="RPF150" s="58"/>
      <c r="RPG150" s="58"/>
      <c r="RPH150" s="58"/>
      <c r="RPI150" s="58"/>
      <c r="RPJ150" s="58"/>
      <c r="RPK150" s="58"/>
      <c r="RPL150" s="58"/>
      <c r="RPM150" s="58"/>
      <c r="RPN150" s="58"/>
      <c r="RPO150" s="58"/>
      <c r="RPP150" s="58"/>
      <c r="RPQ150" s="58"/>
      <c r="RPR150" s="58"/>
      <c r="RPS150" s="58"/>
      <c r="RPT150" s="58"/>
      <c r="RPU150" s="58"/>
      <c r="RPV150" s="58"/>
      <c r="RPW150" s="58"/>
      <c r="RPX150" s="58"/>
      <c r="RPY150" s="58"/>
      <c r="RPZ150" s="58"/>
      <c r="RQA150" s="58"/>
      <c r="RQB150" s="58"/>
      <c r="RQC150" s="58"/>
      <c r="RQD150" s="58"/>
      <c r="RQE150" s="58"/>
      <c r="RQF150" s="58"/>
      <c r="RQG150" s="58"/>
      <c r="RQH150" s="58"/>
      <c r="RQI150" s="58"/>
      <c r="RQJ150" s="58"/>
      <c r="RQK150" s="58"/>
      <c r="RQL150" s="58"/>
      <c r="RQM150" s="58"/>
      <c r="RQN150" s="58"/>
      <c r="RQO150" s="58"/>
      <c r="RQP150" s="58"/>
      <c r="RQQ150" s="58"/>
      <c r="RQR150" s="58"/>
      <c r="RQS150" s="58"/>
      <c r="RQT150" s="58"/>
      <c r="RQU150" s="58"/>
      <c r="RQV150" s="58"/>
      <c r="RQW150" s="58"/>
      <c r="RQX150" s="58"/>
      <c r="RQY150" s="58"/>
      <c r="RQZ150" s="58"/>
      <c r="RRA150" s="58"/>
      <c r="RRB150" s="58"/>
      <c r="RRC150" s="58"/>
      <c r="RRD150" s="58"/>
      <c r="RRE150" s="58"/>
      <c r="RRF150" s="58"/>
      <c r="RRG150" s="58"/>
      <c r="RRH150" s="58"/>
      <c r="RRI150" s="58"/>
      <c r="RRJ150" s="58"/>
      <c r="RRK150" s="58"/>
      <c r="RRL150" s="58"/>
      <c r="RRM150" s="58"/>
      <c r="RRN150" s="58"/>
      <c r="RRO150" s="58"/>
      <c r="RRP150" s="58"/>
      <c r="RRQ150" s="58"/>
      <c r="RRR150" s="58"/>
      <c r="RRS150" s="58"/>
      <c r="RRT150" s="58"/>
      <c r="RRU150" s="58"/>
      <c r="RRV150" s="58"/>
      <c r="RRW150" s="58"/>
      <c r="RRX150" s="58"/>
      <c r="RRY150" s="58"/>
      <c r="RRZ150" s="58"/>
      <c r="RSA150" s="58"/>
      <c r="RSB150" s="58"/>
      <c r="RSC150" s="58"/>
      <c r="RSD150" s="58"/>
      <c r="RSE150" s="58"/>
      <c r="RSF150" s="58"/>
      <c r="RSG150" s="58"/>
      <c r="RSH150" s="58"/>
      <c r="RSI150" s="58"/>
      <c r="RSJ150" s="58"/>
      <c r="RSK150" s="58"/>
      <c r="RSL150" s="58"/>
      <c r="RSM150" s="58"/>
      <c r="RSN150" s="58"/>
      <c r="RSO150" s="58"/>
      <c r="RSP150" s="58"/>
      <c r="RSQ150" s="58"/>
      <c r="RSR150" s="58"/>
      <c r="RSS150" s="58"/>
      <c r="RST150" s="58"/>
      <c r="RSU150" s="58"/>
      <c r="RSV150" s="58"/>
      <c r="RSW150" s="58"/>
      <c r="RSX150" s="58"/>
      <c r="RSY150" s="58"/>
      <c r="RSZ150" s="58"/>
      <c r="RTA150" s="58"/>
      <c r="RTB150" s="58"/>
      <c r="RTC150" s="58"/>
      <c r="RTD150" s="58"/>
      <c r="RTE150" s="58"/>
      <c r="RTF150" s="58"/>
      <c r="RTG150" s="58"/>
      <c r="RTH150" s="58"/>
      <c r="RTI150" s="58"/>
      <c r="RTJ150" s="58"/>
      <c r="RTK150" s="58"/>
      <c r="RTL150" s="58"/>
      <c r="RTM150" s="58"/>
      <c r="RTN150" s="58"/>
      <c r="RTO150" s="58"/>
      <c r="RTP150" s="58"/>
      <c r="RTQ150" s="58"/>
      <c r="RTR150" s="58"/>
      <c r="RTS150" s="58"/>
      <c r="RTT150" s="58"/>
      <c r="RTU150" s="58"/>
      <c r="RTV150" s="58"/>
      <c r="RTW150" s="58"/>
      <c r="RTX150" s="58"/>
      <c r="RTY150" s="58"/>
      <c r="RTZ150" s="58"/>
      <c r="RUA150" s="58"/>
      <c r="RUB150" s="58"/>
      <c r="RUC150" s="58"/>
      <c r="RUD150" s="58"/>
      <c r="RUE150" s="58"/>
      <c r="RUF150" s="58"/>
      <c r="RUG150" s="58"/>
      <c r="RUH150" s="58"/>
      <c r="RUI150" s="58"/>
      <c r="RUJ150" s="58"/>
      <c r="RUK150" s="58"/>
      <c r="RUL150" s="58"/>
      <c r="RUM150" s="58"/>
      <c r="RUN150" s="58"/>
      <c r="RUO150" s="58"/>
      <c r="RUP150" s="58"/>
      <c r="RUQ150" s="58"/>
      <c r="RUR150" s="58"/>
      <c r="RUS150" s="58"/>
      <c r="RUT150" s="58"/>
      <c r="RUU150" s="58"/>
      <c r="RUV150" s="58"/>
      <c r="RUW150" s="58"/>
      <c r="RUX150" s="58"/>
      <c r="RUY150" s="58"/>
      <c r="RUZ150" s="58"/>
      <c r="RVA150" s="58"/>
      <c r="RVB150" s="58"/>
      <c r="RVC150" s="58"/>
      <c r="RVD150" s="58"/>
      <c r="RVE150" s="58"/>
      <c r="RVF150" s="58"/>
      <c r="RVG150" s="58"/>
      <c r="RVH150" s="58"/>
      <c r="RVI150" s="58"/>
      <c r="RVJ150" s="58"/>
      <c r="RVK150" s="58"/>
      <c r="RVL150" s="58"/>
      <c r="RVM150" s="58"/>
      <c r="RVN150" s="58"/>
      <c r="RVO150" s="58"/>
      <c r="RVP150" s="58"/>
      <c r="RVQ150" s="58"/>
      <c r="RVR150" s="58"/>
      <c r="RVS150" s="58"/>
      <c r="RVT150" s="58"/>
      <c r="RVU150" s="58"/>
      <c r="RVV150" s="58"/>
      <c r="RVW150" s="58"/>
      <c r="RVX150" s="58"/>
      <c r="RVY150" s="58"/>
      <c r="RVZ150" s="58"/>
      <c r="RWA150" s="58"/>
      <c r="RWB150" s="58"/>
      <c r="RWC150" s="58"/>
      <c r="RWD150" s="58"/>
      <c r="RWE150" s="58"/>
      <c r="RWF150" s="58"/>
      <c r="RWG150" s="58"/>
      <c r="RWH150" s="58"/>
      <c r="RWI150" s="58"/>
      <c r="RWJ150" s="58"/>
      <c r="RWK150" s="58"/>
      <c r="RWL150" s="58"/>
      <c r="RWM150" s="58"/>
      <c r="RWN150" s="58"/>
      <c r="RWO150" s="58"/>
      <c r="RWP150" s="58"/>
      <c r="RWQ150" s="58"/>
      <c r="RWR150" s="58"/>
      <c r="RWS150" s="58"/>
      <c r="RWT150" s="58"/>
      <c r="RWU150" s="58"/>
      <c r="RWV150" s="58"/>
      <c r="RWW150" s="58"/>
      <c r="RWX150" s="58"/>
      <c r="RWY150" s="58"/>
      <c r="RWZ150" s="58"/>
      <c r="RXA150" s="58"/>
      <c r="RXB150" s="58"/>
      <c r="RXC150" s="58"/>
      <c r="RXD150" s="58"/>
      <c r="RXE150" s="58"/>
      <c r="RXF150" s="58"/>
      <c r="RXG150" s="58"/>
      <c r="RXH150" s="58"/>
      <c r="RXI150" s="58"/>
      <c r="RXJ150" s="58"/>
      <c r="RXK150" s="58"/>
      <c r="RXL150" s="58"/>
      <c r="RXM150" s="58"/>
      <c r="RXN150" s="58"/>
      <c r="RXO150" s="58"/>
      <c r="RXP150" s="58"/>
      <c r="RXQ150" s="58"/>
      <c r="RXR150" s="58"/>
      <c r="RXS150" s="58"/>
      <c r="RXT150" s="58"/>
      <c r="RXU150" s="58"/>
      <c r="RXV150" s="58"/>
      <c r="RXW150" s="58"/>
      <c r="RXX150" s="58"/>
      <c r="RXY150" s="58"/>
      <c r="RXZ150" s="58"/>
      <c r="RYA150" s="58"/>
      <c r="RYB150" s="58"/>
      <c r="RYC150" s="58"/>
      <c r="RYD150" s="58"/>
      <c r="RYE150" s="58"/>
      <c r="RYF150" s="58"/>
      <c r="RYG150" s="58"/>
      <c r="RYH150" s="58"/>
      <c r="RYI150" s="58"/>
      <c r="RYJ150" s="58"/>
      <c r="RYK150" s="58"/>
      <c r="RYL150" s="58"/>
      <c r="RYM150" s="58"/>
      <c r="RYN150" s="58"/>
      <c r="RYO150" s="58"/>
      <c r="RYP150" s="58"/>
      <c r="RYQ150" s="58"/>
      <c r="RYR150" s="58"/>
      <c r="RYS150" s="58"/>
      <c r="RYT150" s="58"/>
      <c r="RYU150" s="58"/>
      <c r="RYV150" s="58"/>
      <c r="RYW150" s="58"/>
      <c r="RYX150" s="58"/>
      <c r="RYY150" s="58"/>
      <c r="RYZ150" s="58"/>
      <c r="RZA150" s="58"/>
      <c r="RZB150" s="58"/>
      <c r="RZC150" s="58"/>
      <c r="RZD150" s="58"/>
      <c r="RZE150" s="58"/>
      <c r="RZF150" s="58"/>
      <c r="RZG150" s="58"/>
      <c r="RZH150" s="58"/>
      <c r="RZI150" s="58"/>
      <c r="RZJ150" s="58"/>
      <c r="RZK150" s="58"/>
      <c r="RZL150" s="58"/>
      <c r="RZM150" s="58"/>
      <c r="RZN150" s="58"/>
      <c r="RZO150" s="58"/>
      <c r="RZP150" s="58"/>
      <c r="RZQ150" s="58"/>
      <c r="RZR150" s="58"/>
      <c r="RZS150" s="58"/>
      <c r="RZT150" s="58"/>
      <c r="RZU150" s="58"/>
      <c r="RZV150" s="58"/>
      <c r="RZW150" s="58"/>
      <c r="RZX150" s="58"/>
      <c r="RZY150" s="58"/>
      <c r="RZZ150" s="58"/>
      <c r="SAA150" s="58"/>
      <c r="SAB150" s="58"/>
      <c r="SAC150" s="58"/>
      <c r="SAD150" s="58"/>
      <c r="SAE150" s="58"/>
      <c r="SAF150" s="58"/>
      <c r="SAG150" s="58"/>
      <c r="SAH150" s="58"/>
      <c r="SAI150" s="58"/>
      <c r="SAJ150" s="58"/>
      <c r="SAK150" s="58"/>
      <c r="SAL150" s="58"/>
      <c r="SAM150" s="58"/>
      <c r="SAN150" s="58"/>
      <c r="SAO150" s="58"/>
      <c r="SAP150" s="58"/>
      <c r="SAQ150" s="58"/>
      <c r="SAR150" s="58"/>
      <c r="SAS150" s="58"/>
      <c r="SAT150" s="58"/>
      <c r="SAU150" s="58"/>
      <c r="SAV150" s="58"/>
      <c r="SAW150" s="58"/>
      <c r="SAX150" s="58"/>
      <c r="SAY150" s="58"/>
      <c r="SAZ150" s="58"/>
      <c r="SBA150" s="58"/>
      <c r="SBB150" s="58"/>
      <c r="SBC150" s="58"/>
      <c r="SBD150" s="58"/>
      <c r="SBE150" s="58"/>
      <c r="SBF150" s="58"/>
      <c r="SBG150" s="58"/>
      <c r="SBH150" s="58"/>
      <c r="SBI150" s="58"/>
      <c r="SBJ150" s="58"/>
      <c r="SBK150" s="58"/>
      <c r="SBL150" s="58"/>
      <c r="SBM150" s="58"/>
      <c r="SBN150" s="58"/>
      <c r="SBO150" s="58"/>
      <c r="SBP150" s="58"/>
      <c r="SBQ150" s="58"/>
      <c r="SBR150" s="58"/>
      <c r="SBS150" s="58"/>
      <c r="SBT150" s="58"/>
      <c r="SBU150" s="58"/>
      <c r="SBV150" s="58"/>
      <c r="SBW150" s="58"/>
      <c r="SBX150" s="58"/>
      <c r="SBY150" s="58"/>
      <c r="SBZ150" s="58"/>
      <c r="SCA150" s="58"/>
      <c r="SCB150" s="58"/>
      <c r="SCC150" s="58"/>
      <c r="SCD150" s="58"/>
      <c r="SCE150" s="58"/>
      <c r="SCF150" s="58"/>
      <c r="SCG150" s="58"/>
      <c r="SCH150" s="58"/>
      <c r="SCI150" s="58"/>
      <c r="SCJ150" s="58"/>
      <c r="SCK150" s="58"/>
      <c r="SCL150" s="58"/>
      <c r="SCM150" s="58"/>
      <c r="SCN150" s="58"/>
      <c r="SCO150" s="58"/>
      <c r="SCP150" s="58"/>
      <c r="SCQ150" s="58"/>
      <c r="SCR150" s="58"/>
      <c r="SCS150" s="58"/>
      <c r="SCT150" s="58"/>
      <c r="SCU150" s="58"/>
      <c r="SCV150" s="58"/>
      <c r="SCW150" s="58"/>
      <c r="SCX150" s="58"/>
      <c r="SCY150" s="58"/>
      <c r="SCZ150" s="58"/>
      <c r="SDA150" s="58"/>
      <c r="SDB150" s="58"/>
      <c r="SDC150" s="58"/>
      <c r="SDD150" s="58"/>
      <c r="SDE150" s="58"/>
      <c r="SDF150" s="58"/>
      <c r="SDG150" s="58"/>
      <c r="SDH150" s="58"/>
      <c r="SDI150" s="58"/>
      <c r="SDJ150" s="58"/>
      <c r="SDK150" s="58"/>
      <c r="SDL150" s="58"/>
      <c r="SDM150" s="58"/>
      <c r="SDN150" s="58"/>
      <c r="SDO150" s="58"/>
      <c r="SDP150" s="58"/>
      <c r="SDQ150" s="58"/>
      <c r="SDR150" s="58"/>
      <c r="SDS150" s="58"/>
      <c r="SDT150" s="58"/>
      <c r="SDU150" s="58"/>
      <c r="SDV150" s="58"/>
      <c r="SDW150" s="58"/>
      <c r="SDX150" s="58"/>
      <c r="SDY150" s="58"/>
      <c r="SDZ150" s="58"/>
      <c r="SEA150" s="58"/>
      <c r="SEB150" s="58"/>
      <c r="SEC150" s="58"/>
      <c r="SED150" s="58"/>
      <c r="SEE150" s="58"/>
      <c r="SEF150" s="58"/>
      <c r="SEG150" s="58"/>
      <c r="SEH150" s="58"/>
      <c r="SEI150" s="58"/>
      <c r="SEJ150" s="58"/>
      <c r="SEK150" s="58"/>
      <c r="SEL150" s="58"/>
      <c r="SEM150" s="58"/>
      <c r="SEN150" s="58"/>
      <c r="SEO150" s="58"/>
      <c r="SEP150" s="58"/>
      <c r="SEQ150" s="58"/>
      <c r="SER150" s="58"/>
      <c r="SES150" s="58"/>
      <c r="SET150" s="58"/>
      <c r="SEU150" s="58"/>
      <c r="SEV150" s="58"/>
      <c r="SEW150" s="58"/>
      <c r="SEX150" s="58"/>
      <c r="SEY150" s="58"/>
      <c r="SEZ150" s="58"/>
      <c r="SFA150" s="58"/>
      <c r="SFB150" s="58"/>
      <c r="SFC150" s="58"/>
      <c r="SFD150" s="58"/>
      <c r="SFE150" s="58"/>
      <c r="SFF150" s="58"/>
      <c r="SFG150" s="58"/>
      <c r="SFH150" s="58"/>
      <c r="SFI150" s="58"/>
      <c r="SFJ150" s="58"/>
      <c r="SFK150" s="58"/>
      <c r="SFL150" s="58"/>
      <c r="SFM150" s="58"/>
      <c r="SFN150" s="58"/>
      <c r="SFO150" s="58"/>
      <c r="SFP150" s="58"/>
      <c r="SFQ150" s="58"/>
      <c r="SFR150" s="58"/>
      <c r="SFS150" s="58"/>
      <c r="SFT150" s="58"/>
      <c r="SFU150" s="58"/>
      <c r="SFV150" s="58"/>
      <c r="SFW150" s="58"/>
      <c r="SFX150" s="58"/>
      <c r="SFY150" s="58"/>
      <c r="SFZ150" s="58"/>
      <c r="SGA150" s="58"/>
      <c r="SGB150" s="58"/>
      <c r="SGC150" s="58"/>
      <c r="SGD150" s="58"/>
      <c r="SGE150" s="58"/>
      <c r="SGF150" s="58"/>
      <c r="SGG150" s="58"/>
      <c r="SGH150" s="58"/>
      <c r="SGI150" s="58"/>
      <c r="SGJ150" s="58"/>
      <c r="SGK150" s="58"/>
      <c r="SGL150" s="58"/>
      <c r="SGM150" s="58"/>
      <c r="SGN150" s="58"/>
      <c r="SGO150" s="58"/>
      <c r="SGP150" s="58"/>
      <c r="SGQ150" s="58"/>
      <c r="SGR150" s="58"/>
      <c r="SGS150" s="58"/>
      <c r="SGT150" s="58"/>
      <c r="SGU150" s="58"/>
      <c r="SGV150" s="58"/>
      <c r="SGW150" s="58"/>
      <c r="SGX150" s="58"/>
      <c r="SGY150" s="58"/>
      <c r="SGZ150" s="58"/>
      <c r="SHA150" s="58"/>
      <c r="SHB150" s="58"/>
      <c r="SHC150" s="58"/>
      <c r="SHD150" s="58"/>
      <c r="SHE150" s="58"/>
      <c r="SHF150" s="58"/>
      <c r="SHG150" s="58"/>
      <c r="SHH150" s="58"/>
      <c r="SHI150" s="58"/>
      <c r="SHJ150" s="58"/>
      <c r="SHK150" s="58"/>
      <c r="SHL150" s="58"/>
      <c r="SHM150" s="58"/>
      <c r="SHN150" s="58"/>
      <c r="SHO150" s="58"/>
      <c r="SHP150" s="58"/>
      <c r="SHQ150" s="58"/>
      <c r="SHR150" s="58"/>
      <c r="SHS150" s="58"/>
      <c r="SHT150" s="58"/>
      <c r="SHU150" s="58"/>
      <c r="SHV150" s="58"/>
      <c r="SHW150" s="58"/>
      <c r="SHX150" s="58"/>
      <c r="SHY150" s="58"/>
      <c r="SHZ150" s="58"/>
      <c r="SIA150" s="58"/>
      <c r="SIB150" s="58"/>
      <c r="SIC150" s="58"/>
      <c r="SID150" s="58"/>
      <c r="SIE150" s="58"/>
      <c r="SIF150" s="58"/>
      <c r="SIG150" s="58"/>
      <c r="SIH150" s="58"/>
      <c r="SII150" s="58"/>
      <c r="SIJ150" s="58"/>
      <c r="SIK150" s="58"/>
      <c r="SIL150" s="58"/>
      <c r="SIM150" s="58"/>
      <c r="SIN150" s="58"/>
      <c r="SIO150" s="58"/>
      <c r="SIP150" s="58"/>
      <c r="SIQ150" s="58"/>
      <c r="SIR150" s="58"/>
      <c r="SIS150" s="58"/>
      <c r="SIT150" s="58"/>
      <c r="SIU150" s="58"/>
      <c r="SIV150" s="58"/>
      <c r="SIW150" s="58"/>
      <c r="SIX150" s="58"/>
      <c r="SIY150" s="58"/>
      <c r="SIZ150" s="58"/>
      <c r="SJA150" s="58"/>
      <c r="SJB150" s="58"/>
      <c r="SJC150" s="58"/>
      <c r="SJD150" s="58"/>
      <c r="SJE150" s="58"/>
      <c r="SJF150" s="58"/>
      <c r="SJG150" s="58"/>
      <c r="SJH150" s="58"/>
      <c r="SJI150" s="58"/>
      <c r="SJJ150" s="58"/>
      <c r="SJK150" s="58"/>
      <c r="SJL150" s="58"/>
      <c r="SJM150" s="58"/>
      <c r="SJN150" s="58"/>
      <c r="SJO150" s="58"/>
      <c r="SJP150" s="58"/>
      <c r="SJQ150" s="58"/>
      <c r="SJR150" s="58"/>
      <c r="SJS150" s="58"/>
      <c r="SJT150" s="58"/>
      <c r="SJU150" s="58"/>
      <c r="SJV150" s="58"/>
      <c r="SJW150" s="58"/>
      <c r="SJX150" s="58"/>
      <c r="SJY150" s="58"/>
      <c r="SJZ150" s="58"/>
      <c r="SKA150" s="58"/>
      <c r="SKB150" s="58"/>
      <c r="SKC150" s="58"/>
      <c r="SKD150" s="58"/>
      <c r="SKE150" s="58"/>
      <c r="SKF150" s="58"/>
      <c r="SKG150" s="58"/>
      <c r="SKH150" s="58"/>
      <c r="SKI150" s="58"/>
      <c r="SKJ150" s="58"/>
      <c r="SKK150" s="58"/>
      <c r="SKL150" s="58"/>
      <c r="SKM150" s="58"/>
      <c r="SKN150" s="58"/>
      <c r="SKO150" s="58"/>
      <c r="SKP150" s="58"/>
      <c r="SKQ150" s="58"/>
      <c r="SKR150" s="58"/>
      <c r="SKS150" s="58"/>
      <c r="SKT150" s="58"/>
      <c r="SKU150" s="58"/>
      <c r="SKV150" s="58"/>
      <c r="SKW150" s="58"/>
      <c r="SKX150" s="58"/>
      <c r="SKY150" s="58"/>
      <c r="SKZ150" s="58"/>
      <c r="SLA150" s="58"/>
      <c r="SLB150" s="58"/>
      <c r="SLC150" s="58"/>
      <c r="SLD150" s="58"/>
      <c r="SLE150" s="58"/>
      <c r="SLF150" s="58"/>
      <c r="SLG150" s="58"/>
      <c r="SLH150" s="58"/>
      <c r="SLI150" s="58"/>
      <c r="SLJ150" s="58"/>
      <c r="SLK150" s="58"/>
      <c r="SLL150" s="58"/>
      <c r="SLM150" s="58"/>
      <c r="SLN150" s="58"/>
      <c r="SLO150" s="58"/>
      <c r="SLP150" s="58"/>
      <c r="SLQ150" s="58"/>
      <c r="SLR150" s="58"/>
      <c r="SLS150" s="58"/>
      <c r="SLT150" s="58"/>
      <c r="SLU150" s="58"/>
      <c r="SLV150" s="58"/>
      <c r="SLW150" s="58"/>
      <c r="SLX150" s="58"/>
      <c r="SLY150" s="58"/>
      <c r="SLZ150" s="58"/>
      <c r="SMA150" s="58"/>
      <c r="SMB150" s="58"/>
      <c r="SMC150" s="58"/>
      <c r="SMD150" s="58"/>
      <c r="SME150" s="58"/>
      <c r="SMF150" s="58"/>
      <c r="SMG150" s="58"/>
      <c r="SMH150" s="58"/>
      <c r="SMI150" s="58"/>
      <c r="SMJ150" s="58"/>
      <c r="SMK150" s="58"/>
      <c r="SML150" s="58"/>
      <c r="SMM150" s="58"/>
      <c r="SMN150" s="58"/>
      <c r="SMO150" s="58"/>
      <c r="SMP150" s="58"/>
      <c r="SMQ150" s="58"/>
      <c r="SMR150" s="58"/>
      <c r="SMS150" s="58"/>
      <c r="SMT150" s="58"/>
      <c r="SMU150" s="58"/>
      <c r="SMV150" s="58"/>
      <c r="SMW150" s="58"/>
      <c r="SMX150" s="58"/>
      <c r="SMY150" s="58"/>
      <c r="SMZ150" s="58"/>
      <c r="SNA150" s="58"/>
      <c r="SNB150" s="58"/>
      <c r="SNC150" s="58"/>
      <c r="SND150" s="58"/>
      <c r="SNE150" s="58"/>
      <c r="SNF150" s="58"/>
      <c r="SNG150" s="58"/>
      <c r="SNH150" s="58"/>
      <c r="SNI150" s="58"/>
      <c r="SNJ150" s="58"/>
      <c r="SNK150" s="58"/>
      <c r="SNL150" s="58"/>
      <c r="SNM150" s="58"/>
      <c r="SNN150" s="58"/>
      <c r="SNO150" s="58"/>
      <c r="SNP150" s="58"/>
      <c r="SNQ150" s="58"/>
      <c r="SNR150" s="58"/>
      <c r="SNS150" s="58"/>
      <c r="SNT150" s="58"/>
      <c r="SNU150" s="58"/>
      <c r="SNV150" s="58"/>
      <c r="SNW150" s="58"/>
      <c r="SNX150" s="58"/>
      <c r="SNY150" s="58"/>
      <c r="SNZ150" s="58"/>
      <c r="SOA150" s="58"/>
      <c r="SOB150" s="58"/>
      <c r="SOC150" s="58"/>
      <c r="SOD150" s="58"/>
      <c r="SOE150" s="58"/>
      <c r="SOF150" s="58"/>
      <c r="SOG150" s="58"/>
      <c r="SOH150" s="58"/>
      <c r="SOI150" s="58"/>
      <c r="SOJ150" s="58"/>
      <c r="SOK150" s="58"/>
      <c r="SOL150" s="58"/>
      <c r="SOM150" s="58"/>
      <c r="SON150" s="58"/>
      <c r="SOO150" s="58"/>
      <c r="SOP150" s="58"/>
      <c r="SOQ150" s="58"/>
      <c r="SOR150" s="58"/>
      <c r="SOS150" s="58"/>
      <c r="SOT150" s="58"/>
      <c r="SOU150" s="58"/>
      <c r="SOV150" s="58"/>
      <c r="SOW150" s="58"/>
      <c r="SOX150" s="58"/>
      <c r="SOY150" s="58"/>
      <c r="SOZ150" s="58"/>
      <c r="SPA150" s="58"/>
      <c r="SPB150" s="58"/>
      <c r="SPC150" s="58"/>
      <c r="SPD150" s="58"/>
      <c r="SPE150" s="58"/>
      <c r="SPF150" s="58"/>
      <c r="SPG150" s="58"/>
      <c r="SPH150" s="58"/>
      <c r="SPI150" s="58"/>
      <c r="SPJ150" s="58"/>
      <c r="SPK150" s="58"/>
      <c r="SPL150" s="58"/>
      <c r="SPM150" s="58"/>
      <c r="SPN150" s="58"/>
      <c r="SPO150" s="58"/>
      <c r="SPP150" s="58"/>
      <c r="SPQ150" s="58"/>
      <c r="SPR150" s="58"/>
      <c r="SPS150" s="58"/>
      <c r="SPT150" s="58"/>
      <c r="SPU150" s="58"/>
      <c r="SPV150" s="58"/>
      <c r="SPW150" s="58"/>
      <c r="SPX150" s="58"/>
      <c r="SPY150" s="58"/>
      <c r="SPZ150" s="58"/>
      <c r="SQA150" s="58"/>
      <c r="SQB150" s="58"/>
      <c r="SQC150" s="58"/>
      <c r="SQD150" s="58"/>
      <c r="SQE150" s="58"/>
      <c r="SQF150" s="58"/>
      <c r="SQG150" s="58"/>
      <c r="SQH150" s="58"/>
      <c r="SQI150" s="58"/>
      <c r="SQJ150" s="58"/>
      <c r="SQK150" s="58"/>
      <c r="SQL150" s="58"/>
      <c r="SQM150" s="58"/>
      <c r="SQN150" s="58"/>
      <c r="SQO150" s="58"/>
      <c r="SQP150" s="58"/>
      <c r="SQQ150" s="58"/>
      <c r="SQR150" s="58"/>
      <c r="SQS150" s="58"/>
      <c r="SQT150" s="58"/>
      <c r="SQU150" s="58"/>
      <c r="SQV150" s="58"/>
      <c r="SQW150" s="58"/>
      <c r="SQX150" s="58"/>
      <c r="SQY150" s="58"/>
      <c r="SQZ150" s="58"/>
      <c r="SRA150" s="58"/>
      <c r="SRB150" s="58"/>
      <c r="SRC150" s="58"/>
      <c r="SRD150" s="58"/>
      <c r="SRE150" s="58"/>
      <c r="SRF150" s="58"/>
      <c r="SRG150" s="58"/>
      <c r="SRH150" s="58"/>
      <c r="SRI150" s="58"/>
      <c r="SRJ150" s="58"/>
      <c r="SRK150" s="58"/>
      <c r="SRL150" s="58"/>
      <c r="SRM150" s="58"/>
      <c r="SRN150" s="58"/>
      <c r="SRO150" s="58"/>
      <c r="SRP150" s="58"/>
      <c r="SRQ150" s="58"/>
      <c r="SRR150" s="58"/>
      <c r="SRS150" s="58"/>
      <c r="SRT150" s="58"/>
      <c r="SRU150" s="58"/>
      <c r="SRV150" s="58"/>
      <c r="SRW150" s="58"/>
      <c r="SRX150" s="58"/>
      <c r="SRY150" s="58"/>
      <c r="SRZ150" s="58"/>
      <c r="SSA150" s="58"/>
      <c r="SSB150" s="58"/>
      <c r="SSC150" s="58"/>
      <c r="SSD150" s="58"/>
      <c r="SSE150" s="58"/>
      <c r="SSF150" s="58"/>
      <c r="SSG150" s="58"/>
      <c r="SSH150" s="58"/>
      <c r="SSI150" s="58"/>
      <c r="SSJ150" s="58"/>
      <c r="SSK150" s="58"/>
      <c r="SSL150" s="58"/>
      <c r="SSM150" s="58"/>
      <c r="SSN150" s="58"/>
      <c r="SSO150" s="58"/>
      <c r="SSP150" s="58"/>
      <c r="SSQ150" s="58"/>
      <c r="SSR150" s="58"/>
      <c r="SSS150" s="58"/>
      <c r="SST150" s="58"/>
      <c r="SSU150" s="58"/>
      <c r="SSV150" s="58"/>
      <c r="SSW150" s="58"/>
      <c r="SSX150" s="58"/>
      <c r="SSY150" s="58"/>
      <c r="SSZ150" s="58"/>
      <c r="STA150" s="58"/>
      <c r="STB150" s="58"/>
      <c r="STC150" s="58"/>
      <c r="STD150" s="58"/>
      <c r="STE150" s="58"/>
      <c r="STF150" s="58"/>
      <c r="STG150" s="58"/>
      <c r="STH150" s="58"/>
      <c r="STI150" s="58"/>
      <c r="STJ150" s="58"/>
      <c r="STK150" s="58"/>
      <c r="STL150" s="58"/>
      <c r="STM150" s="58"/>
      <c r="STN150" s="58"/>
      <c r="STO150" s="58"/>
      <c r="STP150" s="58"/>
      <c r="STQ150" s="58"/>
      <c r="STR150" s="58"/>
      <c r="STS150" s="58"/>
      <c r="STT150" s="58"/>
      <c r="STU150" s="58"/>
      <c r="STV150" s="58"/>
      <c r="STW150" s="58"/>
      <c r="STX150" s="58"/>
      <c r="STY150" s="58"/>
      <c r="STZ150" s="58"/>
      <c r="SUA150" s="58"/>
      <c r="SUB150" s="58"/>
      <c r="SUC150" s="58"/>
      <c r="SUD150" s="58"/>
      <c r="SUE150" s="58"/>
      <c r="SUF150" s="58"/>
      <c r="SUG150" s="58"/>
      <c r="SUH150" s="58"/>
      <c r="SUI150" s="58"/>
      <c r="SUJ150" s="58"/>
      <c r="SUK150" s="58"/>
      <c r="SUL150" s="58"/>
      <c r="SUM150" s="58"/>
      <c r="SUN150" s="58"/>
      <c r="SUO150" s="58"/>
      <c r="SUP150" s="58"/>
      <c r="SUQ150" s="58"/>
      <c r="SUR150" s="58"/>
      <c r="SUS150" s="58"/>
      <c r="SUT150" s="58"/>
      <c r="SUU150" s="58"/>
      <c r="SUV150" s="58"/>
      <c r="SUW150" s="58"/>
      <c r="SUX150" s="58"/>
      <c r="SUY150" s="58"/>
      <c r="SUZ150" s="58"/>
      <c r="SVA150" s="58"/>
      <c r="SVB150" s="58"/>
      <c r="SVC150" s="58"/>
      <c r="SVD150" s="58"/>
      <c r="SVE150" s="58"/>
      <c r="SVF150" s="58"/>
      <c r="SVG150" s="58"/>
      <c r="SVH150" s="58"/>
      <c r="SVI150" s="58"/>
      <c r="SVJ150" s="58"/>
      <c r="SVK150" s="58"/>
      <c r="SVL150" s="58"/>
      <c r="SVM150" s="58"/>
      <c r="SVN150" s="58"/>
      <c r="SVO150" s="58"/>
      <c r="SVP150" s="58"/>
      <c r="SVQ150" s="58"/>
      <c r="SVR150" s="58"/>
      <c r="SVS150" s="58"/>
      <c r="SVT150" s="58"/>
      <c r="SVU150" s="58"/>
      <c r="SVV150" s="58"/>
      <c r="SVW150" s="58"/>
      <c r="SVX150" s="58"/>
      <c r="SVY150" s="58"/>
      <c r="SVZ150" s="58"/>
      <c r="SWA150" s="58"/>
      <c r="SWB150" s="58"/>
      <c r="SWC150" s="58"/>
      <c r="SWD150" s="58"/>
      <c r="SWE150" s="58"/>
      <c r="SWF150" s="58"/>
      <c r="SWG150" s="58"/>
      <c r="SWH150" s="58"/>
      <c r="SWI150" s="58"/>
      <c r="SWJ150" s="58"/>
      <c r="SWK150" s="58"/>
      <c r="SWL150" s="58"/>
      <c r="SWM150" s="58"/>
      <c r="SWN150" s="58"/>
      <c r="SWO150" s="58"/>
      <c r="SWP150" s="58"/>
      <c r="SWQ150" s="58"/>
      <c r="SWR150" s="58"/>
      <c r="SWS150" s="58"/>
      <c r="SWT150" s="58"/>
      <c r="SWU150" s="58"/>
      <c r="SWV150" s="58"/>
      <c r="SWW150" s="58"/>
      <c r="SWX150" s="58"/>
      <c r="SWY150" s="58"/>
      <c r="SWZ150" s="58"/>
      <c r="SXA150" s="58"/>
      <c r="SXB150" s="58"/>
      <c r="SXC150" s="58"/>
      <c r="SXD150" s="58"/>
      <c r="SXE150" s="58"/>
      <c r="SXF150" s="58"/>
      <c r="SXG150" s="58"/>
      <c r="SXH150" s="58"/>
      <c r="SXI150" s="58"/>
      <c r="SXJ150" s="58"/>
      <c r="SXK150" s="58"/>
      <c r="SXL150" s="58"/>
      <c r="SXM150" s="58"/>
      <c r="SXN150" s="58"/>
      <c r="SXO150" s="58"/>
      <c r="SXP150" s="58"/>
      <c r="SXQ150" s="58"/>
      <c r="SXR150" s="58"/>
      <c r="SXS150" s="58"/>
      <c r="SXT150" s="58"/>
      <c r="SXU150" s="58"/>
      <c r="SXV150" s="58"/>
      <c r="SXW150" s="58"/>
      <c r="SXX150" s="58"/>
      <c r="SXY150" s="58"/>
      <c r="SXZ150" s="58"/>
      <c r="SYA150" s="58"/>
      <c r="SYB150" s="58"/>
      <c r="SYC150" s="58"/>
      <c r="SYD150" s="58"/>
      <c r="SYE150" s="58"/>
      <c r="SYF150" s="58"/>
      <c r="SYG150" s="58"/>
      <c r="SYH150" s="58"/>
      <c r="SYI150" s="58"/>
      <c r="SYJ150" s="58"/>
      <c r="SYK150" s="58"/>
      <c r="SYL150" s="58"/>
      <c r="SYM150" s="58"/>
      <c r="SYN150" s="58"/>
      <c r="SYO150" s="58"/>
      <c r="SYP150" s="58"/>
      <c r="SYQ150" s="58"/>
      <c r="SYR150" s="58"/>
      <c r="SYS150" s="58"/>
      <c r="SYT150" s="58"/>
      <c r="SYU150" s="58"/>
      <c r="SYV150" s="58"/>
      <c r="SYW150" s="58"/>
      <c r="SYX150" s="58"/>
      <c r="SYY150" s="58"/>
      <c r="SYZ150" s="58"/>
      <c r="SZA150" s="58"/>
      <c r="SZB150" s="58"/>
      <c r="SZC150" s="58"/>
      <c r="SZD150" s="58"/>
      <c r="SZE150" s="58"/>
      <c r="SZF150" s="58"/>
      <c r="SZG150" s="58"/>
      <c r="SZH150" s="58"/>
      <c r="SZI150" s="58"/>
      <c r="SZJ150" s="58"/>
      <c r="SZK150" s="58"/>
      <c r="SZL150" s="58"/>
      <c r="SZM150" s="58"/>
      <c r="SZN150" s="58"/>
      <c r="SZO150" s="58"/>
      <c r="SZP150" s="58"/>
      <c r="SZQ150" s="58"/>
      <c r="SZR150" s="58"/>
      <c r="SZS150" s="58"/>
      <c r="SZT150" s="58"/>
      <c r="SZU150" s="58"/>
      <c r="SZV150" s="58"/>
      <c r="SZW150" s="58"/>
      <c r="SZX150" s="58"/>
      <c r="SZY150" s="58"/>
      <c r="SZZ150" s="58"/>
      <c r="TAA150" s="58"/>
      <c r="TAB150" s="58"/>
      <c r="TAC150" s="58"/>
      <c r="TAD150" s="58"/>
      <c r="TAE150" s="58"/>
      <c r="TAF150" s="58"/>
      <c r="TAG150" s="58"/>
      <c r="TAH150" s="58"/>
      <c r="TAI150" s="58"/>
      <c r="TAJ150" s="58"/>
      <c r="TAK150" s="58"/>
      <c r="TAL150" s="58"/>
      <c r="TAM150" s="58"/>
      <c r="TAN150" s="58"/>
      <c r="TAO150" s="58"/>
      <c r="TAP150" s="58"/>
      <c r="TAQ150" s="58"/>
      <c r="TAR150" s="58"/>
      <c r="TAS150" s="58"/>
      <c r="TAT150" s="58"/>
      <c r="TAU150" s="58"/>
      <c r="TAV150" s="58"/>
      <c r="TAW150" s="58"/>
      <c r="TAX150" s="58"/>
      <c r="TAY150" s="58"/>
      <c r="TAZ150" s="58"/>
      <c r="TBA150" s="58"/>
      <c r="TBB150" s="58"/>
      <c r="TBC150" s="58"/>
      <c r="TBD150" s="58"/>
      <c r="TBE150" s="58"/>
      <c r="TBF150" s="58"/>
      <c r="TBG150" s="58"/>
      <c r="TBH150" s="58"/>
      <c r="TBI150" s="58"/>
      <c r="TBJ150" s="58"/>
      <c r="TBK150" s="58"/>
      <c r="TBL150" s="58"/>
      <c r="TBM150" s="58"/>
      <c r="TBN150" s="58"/>
      <c r="TBO150" s="58"/>
      <c r="TBP150" s="58"/>
      <c r="TBQ150" s="58"/>
      <c r="TBR150" s="58"/>
      <c r="TBS150" s="58"/>
      <c r="TBT150" s="58"/>
      <c r="TBU150" s="58"/>
      <c r="TBV150" s="58"/>
      <c r="TBW150" s="58"/>
      <c r="TBX150" s="58"/>
      <c r="TBY150" s="58"/>
      <c r="TBZ150" s="58"/>
      <c r="TCA150" s="58"/>
      <c r="TCB150" s="58"/>
      <c r="TCC150" s="58"/>
      <c r="TCD150" s="58"/>
      <c r="TCE150" s="58"/>
      <c r="TCF150" s="58"/>
      <c r="TCG150" s="58"/>
      <c r="TCH150" s="58"/>
      <c r="TCI150" s="58"/>
      <c r="TCJ150" s="58"/>
      <c r="TCK150" s="58"/>
      <c r="TCL150" s="58"/>
      <c r="TCM150" s="58"/>
      <c r="TCN150" s="58"/>
      <c r="TCO150" s="58"/>
      <c r="TCP150" s="58"/>
      <c r="TCQ150" s="58"/>
      <c r="TCR150" s="58"/>
      <c r="TCS150" s="58"/>
      <c r="TCT150" s="58"/>
      <c r="TCU150" s="58"/>
      <c r="TCV150" s="58"/>
      <c r="TCW150" s="58"/>
      <c r="TCX150" s="58"/>
      <c r="TCY150" s="58"/>
      <c r="TCZ150" s="58"/>
      <c r="TDA150" s="58"/>
      <c r="TDB150" s="58"/>
      <c r="TDC150" s="58"/>
      <c r="TDD150" s="58"/>
      <c r="TDE150" s="58"/>
      <c r="TDF150" s="58"/>
      <c r="TDG150" s="58"/>
      <c r="TDH150" s="58"/>
      <c r="TDI150" s="58"/>
      <c r="TDJ150" s="58"/>
      <c r="TDK150" s="58"/>
      <c r="TDL150" s="58"/>
      <c r="TDM150" s="58"/>
      <c r="TDN150" s="58"/>
      <c r="TDO150" s="58"/>
      <c r="TDP150" s="58"/>
      <c r="TDQ150" s="58"/>
      <c r="TDR150" s="58"/>
      <c r="TDS150" s="58"/>
      <c r="TDT150" s="58"/>
      <c r="TDU150" s="58"/>
      <c r="TDV150" s="58"/>
      <c r="TDW150" s="58"/>
      <c r="TDX150" s="58"/>
      <c r="TDY150" s="58"/>
      <c r="TDZ150" s="58"/>
      <c r="TEA150" s="58"/>
      <c r="TEB150" s="58"/>
      <c r="TEC150" s="58"/>
      <c r="TED150" s="58"/>
      <c r="TEE150" s="58"/>
      <c r="TEF150" s="58"/>
      <c r="TEG150" s="58"/>
      <c r="TEH150" s="58"/>
      <c r="TEI150" s="58"/>
      <c r="TEJ150" s="58"/>
      <c r="TEK150" s="58"/>
      <c r="TEL150" s="58"/>
      <c r="TEM150" s="58"/>
      <c r="TEN150" s="58"/>
      <c r="TEO150" s="58"/>
      <c r="TEP150" s="58"/>
      <c r="TEQ150" s="58"/>
      <c r="TER150" s="58"/>
      <c r="TES150" s="58"/>
      <c r="TET150" s="58"/>
      <c r="TEU150" s="58"/>
      <c r="TEV150" s="58"/>
      <c r="TEW150" s="58"/>
      <c r="TEX150" s="58"/>
      <c r="TEY150" s="58"/>
      <c r="TEZ150" s="58"/>
      <c r="TFA150" s="58"/>
      <c r="TFB150" s="58"/>
      <c r="TFC150" s="58"/>
      <c r="TFD150" s="58"/>
      <c r="TFE150" s="58"/>
      <c r="TFF150" s="58"/>
      <c r="TFG150" s="58"/>
      <c r="TFH150" s="58"/>
      <c r="TFI150" s="58"/>
      <c r="TFJ150" s="58"/>
      <c r="TFK150" s="58"/>
      <c r="TFL150" s="58"/>
      <c r="TFM150" s="58"/>
      <c r="TFN150" s="58"/>
      <c r="TFO150" s="58"/>
      <c r="TFP150" s="58"/>
      <c r="TFQ150" s="58"/>
      <c r="TFR150" s="58"/>
      <c r="TFS150" s="58"/>
      <c r="TFT150" s="58"/>
      <c r="TFU150" s="58"/>
      <c r="TFV150" s="58"/>
      <c r="TFW150" s="58"/>
      <c r="TFX150" s="58"/>
      <c r="TFY150" s="58"/>
      <c r="TFZ150" s="58"/>
      <c r="TGA150" s="58"/>
      <c r="TGB150" s="58"/>
      <c r="TGC150" s="58"/>
      <c r="TGD150" s="58"/>
      <c r="TGE150" s="58"/>
      <c r="TGF150" s="58"/>
      <c r="TGG150" s="58"/>
      <c r="TGH150" s="58"/>
      <c r="TGI150" s="58"/>
      <c r="TGJ150" s="58"/>
      <c r="TGK150" s="58"/>
      <c r="TGL150" s="58"/>
      <c r="TGM150" s="58"/>
      <c r="TGN150" s="58"/>
      <c r="TGO150" s="58"/>
      <c r="TGP150" s="58"/>
      <c r="TGQ150" s="58"/>
      <c r="TGR150" s="58"/>
      <c r="TGS150" s="58"/>
      <c r="TGT150" s="58"/>
      <c r="TGU150" s="58"/>
      <c r="TGV150" s="58"/>
      <c r="TGW150" s="58"/>
      <c r="TGX150" s="58"/>
      <c r="TGY150" s="58"/>
      <c r="TGZ150" s="58"/>
      <c r="THA150" s="58"/>
      <c r="THB150" s="58"/>
      <c r="THC150" s="58"/>
      <c r="THD150" s="58"/>
      <c r="THE150" s="58"/>
      <c r="THF150" s="58"/>
      <c r="THG150" s="58"/>
      <c r="THH150" s="58"/>
      <c r="THI150" s="58"/>
      <c r="THJ150" s="58"/>
      <c r="THK150" s="58"/>
      <c r="THL150" s="58"/>
      <c r="THM150" s="58"/>
      <c r="THN150" s="58"/>
      <c r="THO150" s="58"/>
      <c r="THP150" s="58"/>
      <c r="THQ150" s="58"/>
      <c r="THR150" s="58"/>
      <c r="THS150" s="58"/>
      <c r="THT150" s="58"/>
      <c r="THU150" s="58"/>
      <c r="THV150" s="58"/>
      <c r="THW150" s="58"/>
      <c r="THX150" s="58"/>
      <c r="THY150" s="58"/>
      <c r="THZ150" s="58"/>
      <c r="TIA150" s="58"/>
      <c r="TIB150" s="58"/>
      <c r="TIC150" s="58"/>
      <c r="TID150" s="58"/>
      <c r="TIE150" s="58"/>
      <c r="TIF150" s="58"/>
      <c r="TIG150" s="58"/>
      <c r="TIH150" s="58"/>
      <c r="TII150" s="58"/>
      <c r="TIJ150" s="58"/>
      <c r="TIK150" s="58"/>
      <c r="TIL150" s="58"/>
      <c r="TIM150" s="58"/>
      <c r="TIN150" s="58"/>
      <c r="TIO150" s="58"/>
      <c r="TIP150" s="58"/>
      <c r="TIQ150" s="58"/>
      <c r="TIR150" s="58"/>
      <c r="TIS150" s="58"/>
      <c r="TIT150" s="58"/>
      <c r="TIU150" s="58"/>
      <c r="TIV150" s="58"/>
      <c r="TIW150" s="58"/>
      <c r="TIX150" s="58"/>
      <c r="TIY150" s="58"/>
      <c r="TIZ150" s="58"/>
      <c r="TJA150" s="58"/>
      <c r="TJB150" s="58"/>
      <c r="TJC150" s="58"/>
      <c r="TJD150" s="58"/>
      <c r="TJE150" s="58"/>
      <c r="TJF150" s="58"/>
      <c r="TJG150" s="58"/>
      <c r="TJH150" s="58"/>
      <c r="TJI150" s="58"/>
      <c r="TJJ150" s="58"/>
      <c r="TJK150" s="58"/>
      <c r="TJL150" s="58"/>
      <c r="TJM150" s="58"/>
      <c r="TJN150" s="58"/>
      <c r="TJO150" s="58"/>
      <c r="TJP150" s="58"/>
      <c r="TJQ150" s="58"/>
      <c r="TJR150" s="58"/>
      <c r="TJS150" s="58"/>
      <c r="TJT150" s="58"/>
      <c r="TJU150" s="58"/>
      <c r="TJV150" s="58"/>
      <c r="TJW150" s="58"/>
      <c r="TJX150" s="58"/>
      <c r="TJY150" s="58"/>
      <c r="TJZ150" s="58"/>
      <c r="TKA150" s="58"/>
      <c r="TKB150" s="58"/>
      <c r="TKC150" s="58"/>
      <c r="TKD150" s="58"/>
      <c r="TKE150" s="58"/>
      <c r="TKF150" s="58"/>
      <c r="TKG150" s="58"/>
      <c r="TKH150" s="58"/>
      <c r="TKI150" s="58"/>
      <c r="TKJ150" s="58"/>
      <c r="TKK150" s="58"/>
      <c r="TKL150" s="58"/>
      <c r="TKM150" s="58"/>
      <c r="TKN150" s="58"/>
      <c r="TKO150" s="58"/>
      <c r="TKP150" s="58"/>
      <c r="TKQ150" s="58"/>
      <c r="TKR150" s="58"/>
      <c r="TKS150" s="58"/>
      <c r="TKT150" s="58"/>
      <c r="TKU150" s="58"/>
      <c r="TKV150" s="58"/>
      <c r="TKW150" s="58"/>
      <c r="TKX150" s="58"/>
      <c r="TKY150" s="58"/>
      <c r="TKZ150" s="58"/>
      <c r="TLA150" s="58"/>
      <c r="TLB150" s="58"/>
      <c r="TLC150" s="58"/>
      <c r="TLD150" s="58"/>
      <c r="TLE150" s="58"/>
      <c r="TLF150" s="58"/>
      <c r="TLG150" s="58"/>
      <c r="TLH150" s="58"/>
      <c r="TLI150" s="58"/>
      <c r="TLJ150" s="58"/>
      <c r="TLK150" s="58"/>
      <c r="TLL150" s="58"/>
      <c r="TLM150" s="58"/>
      <c r="TLN150" s="58"/>
      <c r="TLO150" s="58"/>
      <c r="TLP150" s="58"/>
      <c r="TLQ150" s="58"/>
      <c r="TLR150" s="58"/>
      <c r="TLS150" s="58"/>
      <c r="TLT150" s="58"/>
      <c r="TLU150" s="58"/>
      <c r="TLV150" s="58"/>
      <c r="TLW150" s="58"/>
      <c r="TLX150" s="58"/>
      <c r="TLY150" s="58"/>
      <c r="TLZ150" s="58"/>
      <c r="TMA150" s="58"/>
      <c r="TMB150" s="58"/>
      <c r="TMC150" s="58"/>
      <c r="TMD150" s="58"/>
      <c r="TME150" s="58"/>
      <c r="TMF150" s="58"/>
      <c r="TMG150" s="58"/>
      <c r="TMH150" s="58"/>
      <c r="TMI150" s="58"/>
      <c r="TMJ150" s="58"/>
      <c r="TMK150" s="58"/>
      <c r="TML150" s="58"/>
      <c r="TMM150" s="58"/>
      <c r="TMN150" s="58"/>
      <c r="TMO150" s="58"/>
      <c r="TMP150" s="58"/>
      <c r="TMQ150" s="58"/>
      <c r="TMR150" s="58"/>
      <c r="TMS150" s="58"/>
      <c r="TMT150" s="58"/>
      <c r="TMU150" s="58"/>
      <c r="TMV150" s="58"/>
      <c r="TMW150" s="58"/>
      <c r="TMX150" s="58"/>
      <c r="TMY150" s="58"/>
      <c r="TMZ150" s="58"/>
      <c r="TNA150" s="58"/>
      <c r="TNB150" s="58"/>
      <c r="TNC150" s="58"/>
      <c r="TND150" s="58"/>
      <c r="TNE150" s="58"/>
      <c r="TNF150" s="58"/>
      <c r="TNG150" s="58"/>
      <c r="TNH150" s="58"/>
      <c r="TNI150" s="58"/>
      <c r="TNJ150" s="58"/>
      <c r="TNK150" s="58"/>
      <c r="TNL150" s="58"/>
      <c r="TNM150" s="58"/>
      <c r="TNN150" s="58"/>
      <c r="TNO150" s="58"/>
      <c r="TNP150" s="58"/>
      <c r="TNQ150" s="58"/>
      <c r="TNR150" s="58"/>
      <c r="TNS150" s="58"/>
      <c r="TNT150" s="58"/>
      <c r="TNU150" s="58"/>
      <c r="TNV150" s="58"/>
      <c r="TNW150" s="58"/>
      <c r="TNX150" s="58"/>
      <c r="TNY150" s="58"/>
      <c r="TNZ150" s="58"/>
      <c r="TOA150" s="58"/>
      <c r="TOB150" s="58"/>
      <c r="TOC150" s="58"/>
      <c r="TOD150" s="58"/>
      <c r="TOE150" s="58"/>
      <c r="TOF150" s="58"/>
      <c r="TOG150" s="58"/>
      <c r="TOH150" s="58"/>
      <c r="TOI150" s="58"/>
      <c r="TOJ150" s="58"/>
      <c r="TOK150" s="58"/>
      <c r="TOL150" s="58"/>
      <c r="TOM150" s="58"/>
      <c r="TON150" s="58"/>
      <c r="TOO150" s="58"/>
      <c r="TOP150" s="58"/>
      <c r="TOQ150" s="58"/>
      <c r="TOR150" s="58"/>
      <c r="TOS150" s="58"/>
      <c r="TOT150" s="58"/>
      <c r="TOU150" s="58"/>
      <c r="TOV150" s="58"/>
      <c r="TOW150" s="58"/>
      <c r="TOX150" s="58"/>
      <c r="TOY150" s="58"/>
      <c r="TOZ150" s="58"/>
      <c r="TPA150" s="58"/>
      <c r="TPB150" s="58"/>
      <c r="TPC150" s="58"/>
      <c r="TPD150" s="58"/>
      <c r="TPE150" s="58"/>
      <c r="TPF150" s="58"/>
      <c r="TPG150" s="58"/>
      <c r="TPH150" s="58"/>
      <c r="TPI150" s="58"/>
      <c r="TPJ150" s="58"/>
      <c r="TPK150" s="58"/>
      <c r="TPL150" s="58"/>
      <c r="TPM150" s="58"/>
      <c r="TPN150" s="58"/>
      <c r="TPO150" s="58"/>
      <c r="TPP150" s="58"/>
      <c r="TPQ150" s="58"/>
      <c r="TPR150" s="58"/>
      <c r="TPS150" s="58"/>
      <c r="TPT150" s="58"/>
      <c r="TPU150" s="58"/>
      <c r="TPV150" s="58"/>
      <c r="TPW150" s="58"/>
      <c r="TPX150" s="58"/>
      <c r="TPY150" s="58"/>
      <c r="TPZ150" s="58"/>
      <c r="TQA150" s="58"/>
      <c r="TQB150" s="58"/>
      <c r="TQC150" s="58"/>
      <c r="TQD150" s="58"/>
      <c r="TQE150" s="58"/>
      <c r="TQF150" s="58"/>
      <c r="TQG150" s="58"/>
      <c r="TQH150" s="58"/>
      <c r="TQI150" s="58"/>
      <c r="TQJ150" s="58"/>
      <c r="TQK150" s="58"/>
      <c r="TQL150" s="58"/>
      <c r="TQM150" s="58"/>
      <c r="TQN150" s="58"/>
      <c r="TQO150" s="58"/>
      <c r="TQP150" s="58"/>
      <c r="TQQ150" s="58"/>
      <c r="TQR150" s="58"/>
      <c r="TQS150" s="58"/>
      <c r="TQT150" s="58"/>
      <c r="TQU150" s="58"/>
      <c r="TQV150" s="58"/>
      <c r="TQW150" s="58"/>
      <c r="TQX150" s="58"/>
      <c r="TQY150" s="58"/>
      <c r="TQZ150" s="58"/>
      <c r="TRA150" s="58"/>
      <c r="TRB150" s="58"/>
      <c r="TRC150" s="58"/>
      <c r="TRD150" s="58"/>
      <c r="TRE150" s="58"/>
      <c r="TRF150" s="58"/>
      <c r="TRG150" s="58"/>
      <c r="TRH150" s="58"/>
      <c r="TRI150" s="58"/>
      <c r="TRJ150" s="58"/>
      <c r="TRK150" s="58"/>
      <c r="TRL150" s="58"/>
      <c r="TRM150" s="58"/>
      <c r="TRN150" s="58"/>
      <c r="TRO150" s="58"/>
      <c r="TRP150" s="58"/>
      <c r="TRQ150" s="58"/>
      <c r="TRR150" s="58"/>
      <c r="TRS150" s="58"/>
      <c r="TRT150" s="58"/>
      <c r="TRU150" s="58"/>
      <c r="TRV150" s="58"/>
      <c r="TRW150" s="58"/>
      <c r="TRX150" s="58"/>
      <c r="TRY150" s="58"/>
      <c r="TRZ150" s="58"/>
      <c r="TSA150" s="58"/>
      <c r="TSB150" s="58"/>
      <c r="TSC150" s="58"/>
      <c r="TSD150" s="58"/>
      <c r="TSE150" s="58"/>
      <c r="TSF150" s="58"/>
      <c r="TSG150" s="58"/>
      <c r="TSH150" s="58"/>
      <c r="TSI150" s="58"/>
      <c r="TSJ150" s="58"/>
      <c r="TSK150" s="58"/>
      <c r="TSL150" s="58"/>
      <c r="TSM150" s="58"/>
      <c r="TSN150" s="58"/>
      <c r="TSO150" s="58"/>
      <c r="TSP150" s="58"/>
      <c r="TSQ150" s="58"/>
      <c r="TSR150" s="58"/>
      <c r="TSS150" s="58"/>
      <c r="TST150" s="58"/>
      <c r="TSU150" s="58"/>
      <c r="TSV150" s="58"/>
      <c r="TSW150" s="58"/>
      <c r="TSX150" s="58"/>
      <c r="TSY150" s="58"/>
      <c r="TSZ150" s="58"/>
      <c r="TTA150" s="58"/>
      <c r="TTB150" s="58"/>
      <c r="TTC150" s="58"/>
      <c r="TTD150" s="58"/>
      <c r="TTE150" s="58"/>
      <c r="TTF150" s="58"/>
      <c r="TTG150" s="58"/>
      <c r="TTH150" s="58"/>
      <c r="TTI150" s="58"/>
      <c r="TTJ150" s="58"/>
      <c r="TTK150" s="58"/>
      <c r="TTL150" s="58"/>
      <c r="TTM150" s="58"/>
      <c r="TTN150" s="58"/>
      <c r="TTO150" s="58"/>
      <c r="TTP150" s="58"/>
      <c r="TTQ150" s="58"/>
      <c r="TTR150" s="58"/>
      <c r="TTS150" s="58"/>
      <c r="TTT150" s="58"/>
      <c r="TTU150" s="58"/>
      <c r="TTV150" s="58"/>
      <c r="TTW150" s="58"/>
      <c r="TTX150" s="58"/>
      <c r="TTY150" s="58"/>
      <c r="TTZ150" s="58"/>
      <c r="TUA150" s="58"/>
      <c r="TUB150" s="58"/>
      <c r="TUC150" s="58"/>
      <c r="TUD150" s="58"/>
      <c r="TUE150" s="58"/>
      <c r="TUF150" s="58"/>
      <c r="TUG150" s="58"/>
      <c r="TUH150" s="58"/>
      <c r="TUI150" s="58"/>
      <c r="TUJ150" s="58"/>
      <c r="TUK150" s="58"/>
      <c r="TUL150" s="58"/>
      <c r="TUM150" s="58"/>
      <c r="TUN150" s="58"/>
      <c r="TUO150" s="58"/>
      <c r="TUP150" s="58"/>
      <c r="TUQ150" s="58"/>
      <c r="TUR150" s="58"/>
      <c r="TUS150" s="58"/>
      <c r="TUT150" s="58"/>
      <c r="TUU150" s="58"/>
      <c r="TUV150" s="58"/>
      <c r="TUW150" s="58"/>
      <c r="TUX150" s="58"/>
      <c r="TUY150" s="58"/>
      <c r="TUZ150" s="58"/>
      <c r="TVA150" s="58"/>
      <c r="TVB150" s="58"/>
      <c r="TVC150" s="58"/>
      <c r="TVD150" s="58"/>
      <c r="TVE150" s="58"/>
      <c r="TVF150" s="58"/>
      <c r="TVG150" s="58"/>
      <c r="TVH150" s="58"/>
      <c r="TVI150" s="58"/>
      <c r="TVJ150" s="58"/>
      <c r="TVK150" s="58"/>
      <c r="TVL150" s="58"/>
      <c r="TVM150" s="58"/>
      <c r="TVN150" s="58"/>
      <c r="TVO150" s="58"/>
      <c r="TVP150" s="58"/>
      <c r="TVQ150" s="58"/>
      <c r="TVR150" s="58"/>
      <c r="TVS150" s="58"/>
      <c r="TVT150" s="58"/>
      <c r="TVU150" s="58"/>
      <c r="TVV150" s="58"/>
      <c r="TVW150" s="58"/>
      <c r="TVX150" s="58"/>
      <c r="TVY150" s="58"/>
      <c r="TVZ150" s="58"/>
      <c r="TWA150" s="58"/>
      <c r="TWB150" s="58"/>
      <c r="TWC150" s="58"/>
      <c r="TWD150" s="58"/>
      <c r="TWE150" s="58"/>
      <c r="TWF150" s="58"/>
      <c r="TWG150" s="58"/>
      <c r="TWH150" s="58"/>
      <c r="TWI150" s="58"/>
      <c r="TWJ150" s="58"/>
      <c r="TWK150" s="58"/>
      <c r="TWL150" s="58"/>
      <c r="TWM150" s="58"/>
      <c r="TWN150" s="58"/>
      <c r="TWO150" s="58"/>
      <c r="TWP150" s="58"/>
      <c r="TWQ150" s="58"/>
      <c r="TWR150" s="58"/>
      <c r="TWS150" s="58"/>
      <c r="TWT150" s="58"/>
      <c r="TWU150" s="58"/>
      <c r="TWV150" s="58"/>
      <c r="TWW150" s="58"/>
      <c r="TWX150" s="58"/>
      <c r="TWY150" s="58"/>
      <c r="TWZ150" s="58"/>
      <c r="TXA150" s="58"/>
      <c r="TXB150" s="58"/>
      <c r="TXC150" s="58"/>
      <c r="TXD150" s="58"/>
      <c r="TXE150" s="58"/>
      <c r="TXF150" s="58"/>
      <c r="TXG150" s="58"/>
      <c r="TXH150" s="58"/>
      <c r="TXI150" s="58"/>
      <c r="TXJ150" s="58"/>
      <c r="TXK150" s="58"/>
      <c r="TXL150" s="58"/>
      <c r="TXM150" s="58"/>
      <c r="TXN150" s="58"/>
      <c r="TXO150" s="58"/>
      <c r="TXP150" s="58"/>
      <c r="TXQ150" s="58"/>
      <c r="TXR150" s="58"/>
      <c r="TXS150" s="58"/>
      <c r="TXT150" s="58"/>
      <c r="TXU150" s="58"/>
      <c r="TXV150" s="58"/>
      <c r="TXW150" s="58"/>
      <c r="TXX150" s="58"/>
      <c r="TXY150" s="58"/>
      <c r="TXZ150" s="58"/>
      <c r="TYA150" s="58"/>
      <c r="TYB150" s="58"/>
      <c r="TYC150" s="58"/>
      <c r="TYD150" s="58"/>
      <c r="TYE150" s="58"/>
      <c r="TYF150" s="58"/>
      <c r="TYG150" s="58"/>
      <c r="TYH150" s="58"/>
      <c r="TYI150" s="58"/>
      <c r="TYJ150" s="58"/>
      <c r="TYK150" s="58"/>
      <c r="TYL150" s="58"/>
      <c r="TYM150" s="58"/>
      <c r="TYN150" s="58"/>
      <c r="TYO150" s="58"/>
      <c r="TYP150" s="58"/>
      <c r="TYQ150" s="58"/>
      <c r="TYR150" s="58"/>
      <c r="TYS150" s="58"/>
      <c r="TYT150" s="58"/>
      <c r="TYU150" s="58"/>
      <c r="TYV150" s="58"/>
      <c r="TYW150" s="58"/>
      <c r="TYX150" s="58"/>
      <c r="TYY150" s="58"/>
      <c r="TYZ150" s="58"/>
      <c r="TZA150" s="58"/>
      <c r="TZB150" s="58"/>
      <c r="TZC150" s="58"/>
      <c r="TZD150" s="58"/>
      <c r="TZE150" s="58"/>
      <c r="TZF150" s="58"/>
      <c r="TZG150" s="58"/>
      <c r="TZH150" s="58"/>
      <c r="TZI150" s="58"/>
      <c r="TZJ150" s="58"/>
      <c r="TZK150" s="58"/>
      <c r="TZL150" s="58"/>
      <c r="TZM150" s="58"/>
      <c r="TZN150" s="58"/>
      <c r="TZO150" s="58"/>
      <c r="TZP150" s="58"/>
      <c r="TZQ150" s="58"/>
      <c r="TZR150" s="58"/>
      <c r="TZS150" s="58"/>
      <c r="TZT150" s="58"/>
      <c r="TZU150" s="58"/>
      <c r="TZV150" s="58"/>
      <c r="TZW150" s="58"/>
      <c r="TZX150" s="58"/>
      <c r="TZY150" s="58"/>
      <c r="TZZ150" s="58"/>
      <c r="UAA150" s="58"/>
      <c r="UAB150" s="58"/>
      <c r="UAC150" s="58"/>
      <c r="UAD150" s="58"/>
      <c r="UAE150" s="58"/>
      <c r="UAF150" s="58"/>
      <c r="UAG150" s="58"/>
      <c r="UAH150" s="58"/>
      <c r="UAI150" s="58"/>
      <c r="UAJ150" s="58"/>
      <c r="UAK150" s="58"/>
      <c r="UAL150" s="58"/>
      <c r="UAM150" s="58"/>
      <c r="UAN150" s="58"/>
      <c r="UAO150" s="58"/>
      <c r="UAP150" s="58"/>
      <c r="UAQ150" s="58"/>
      <c r="UAR150" s="58"/>
      <c r="UAS150" s="58"/>
      <c r="UAT150" s="58"/>
      <c r="UAU150" s="58"/>
      <c r="UAV150" s="58"/>
      <c r="UAW150" s="58"/>
      <c r="UAX150" s="58"/>
      <c r="UAY150" s="58"/>
      <c r="UAZ150" s="58"/>
      <c r="UBA150" s="58"/>
      <c r="UBB150" s="58"/>
      <c r="UBC150" s="58"/>
      <c r="UBD150" s="58"/>
      <c r="UBE150" s="58"/>
      <c r="UBF150" s="58"/>
      <c r="UBG150" s="58"/>
      <c r="UBH150" s="58"/>
      <c r="UBI150" s="58"/>
      <c r="UBJ150" s="58"/>
      <c r="UBK150" s="58"/>
      <c r="UBL150" s="58"/>
      <c r="UBM150" s="58"/>
      <c r="UBN150" s="58"/>
      <c r="UBO150" s="58"/>
      <c r="UBP150" s="58"/>
      <c r="UBQ150" s="58"/>
      <c r="UBR150" s="58"/>
      <c r="UBS150" s="58"/>
      <c r="UBT150" s="58"/>
      <c r="UBU150" s="58"/>
      <c r="UBV150" s="58"/>
      <c r="UBW150" s="58"/>
      <c r="UBX150" s="58"/>
      <c r="UBY150" s="58"/>
      <c r="UBZ150" s="58"/>
      <c r="UCA150" s="58"/>
      <c r="UCB150" s="58"/>
      <c r="UCC150" s="58"/>
      <c r="UCD150" s="58"/>
      <c r="UCE150" s="58"/>
      <c r="UCF150" s="58"/>
      <c r="UCG150" s="58"/>
      <c r="UCH150" s="58"/>
      <c r="UCI150" s="58"/>
      <c r="UCJ150" s="58"/>
      <c r="UCK150" s="58"/>
      <c r="UCL150" s="58"/>
      <c r="UCM150" s="58"/>
      <c r="UCN150" s="58"/>
      <c r="UCO150" s="58"/>
      <c r="UCP150" s="58"/>
      <c r="UCQ150" s="58"/>
      <c r="UCR150" s="58"/>
      <c r="UCS150" s="58"/>
      <c r="UCT150" s="58"/>
      <c r="UCU150" s="58"/>
      <c r="UCV150" s="58"/>
      <c r="UCW150" s="58"/>
      <c r="UCX150" s="58"/>
      <c r="UCY150" s="58"/>
      <c r="UCZ150" s="58"/>
      <c r="UDA150" s="58"/>
      <c r="UDB150" s="58"/>
      <c r="UDC150" s="58"/>
      <c r="UDD150" s="58"/>
      <c r="UDE150" s="58"/>
      <c r="UDF150" s="58"/>
      <c r="UDG150" s="58"/>
      <c r="UDH150" s="58"/>
      <c r="UDI150" s="58"/>
      <c r="UDJ150" s="58"/>
      <c r="UDK150" s="58"/>
      <c r="UDL150" s="58"/>
      <c r="UDM150" s="58"/>
      <c r="UDN150" s="58"/>
      <c r="UDO150" s="58"/>
      <c r="UDP150" s="58"/>
      <c r="UDQ150" s="58"/>
      <c r="UDR150" s="58"/>
      <c r="UDS150" s="58"/>
      <c r="UDT150" s="58"/>
      <c r="UDU150" s="58"/>
      <c r="UDV150" s="58"/>
      <c r="UDW150" s="58"/>
      <c r="UDX150" s="58"/>
      <c r="UDY150" s="58"/>
      <c r="UDZ150" s="58"/>
      <c r="UEA150" s="58"/>
      <c r="UEB150" s="58"/>
      <c r="UEC150" s="58"/>
      <c r="UED150" s="58"/>
      <c r="UEE150" s="58"/>
      <c r="UEF150" s="58"/>
      <c r="UEG150" s="58"/>
      <c r="UEH150" s="58"/>
      <c r="UEI150" s="58"/>
      <c r="UEJ150" s="58"/>
      <c r="UEK150" s="58"/>
      <c r="UEL150" s="58"/>
      <c r="UEM150" s="58"/>
      <c r="UEN150" s="58"/>
      <c r="UEO150" s="58"/>
      <c r="UEP150" s="58"/>
      <c r="UEQ150" s="58"/>
      <c r="UER150" s="58"/>
      <c r="UES150" s="58"/>
      <c r="UET150" s="58"/>
      <c r="UEU150" s="58"/>
      <c r="UEV150" s="58"/>
      <c r="UEW150" s="58"/>
      <c r="UEX150" s="58"/>
      <c r="UEY150" s="58"/>
      <c r="UEZ150" s="58"/>
      <c r="UFA150" s="58"/>
      <c r="UFB150" s="58"/>
      <c r="UFC150" s="58"/>
      <c r="UFD150" s="58"/>
      <c r="UFE150" s="58"/>
      <c r="UFF150" s="58"/>
      <c r="UFG150" s="58"/>
      <c r="UFH150" s="58"/>
      <c r="UFI150" s="58"/>
      <c r="UFJ150" s="58"/>
      <c r="UFK150" s="58"/>
      <c r="UFL150" s="58"/>
      <c r="UFM150" s="58"/>
      <c r="UFN150" s="58"/>
      <c r="UFO150" s="58"/>
      <c r="UFP150" s="58"/>
      <c r="UFQ150" s="58"/>
      <c r="UFR150" s="58"/>
      <c r="UFS150" s="58"/>
      <c r="UFT150" s="58"/>
      <c r="UFU150" s="58"/>
      <c r="UFV150" s="58"/>
      <c r="UFW150" s="58"/>
      <c r="UFX150" s="58"/>
      <c r="UFY150" s="58"/>
      <c r="UFZ150" s="58"/>
      <c r="UGA150" s="58"/>
      <c r="UGB150" s="58"/>
      <c r="UGC150" s="58"/>
      <c r="UGD150" s="58"/>
      <c r="UGE150" s="58"/>
      <c r="UGF150" s="58"/>
      <c r="UGG150" s="58"/>
      <c r="UGH150" s="58"/>
      <c r="UGI150" s="58"/>
      <c r="UGJ150" s="58"/>
      <c r="UGK150" s="58"/>
      <c r="UGL150" s="58"/>
      <c r="UGM150" s="58"/>
      <c r="UGN150" s="58"/>
      <c r="UGO150" s="58"/>
      <c r="UGP150" s="58"/>
      <c r="UGQ150" s="58"/>
      <c r="UGR150" s="58"/>
      <c r="UGS150" s="58"/>
      <c r="UGT150" s="58"/>
      <c r="UGU150" s="58"/>
      <c r="UGV150" s="58"/>
      <c r="UGW150" s="58"/>
      <c r="UGX150" s="58"/>
      <c r="UGY150" s="58"/>
      <c r="UGZ150" s="58"/>
      <c r="UHA150" s="58"/>
      <c r="UHB150" s="58"/>
      <c r="UHC150" s="58"/>
      <c r="UHD150" s="58"/>
      <c r="UHE150" s="58"/>
      <c r="UHF150" s="58"/>
      <c r="UHG150" s="58"/>
      <c r="UHH150" s="58"/>
      <c r="UHI150" s="58"/>
      <c r="UHJ150" s="58"/>
      <c r="UHK150" s="58"/>
      <c r="UHL150" s="58"/>
      <c r="UHM150" s="58"/>
      <c r="UHN150" s="58"/>
      <c r="UHO150" s="58"/>
      <c r="UHP150" s="58"/>
      <c r="UHQ150" s="58"/>
      <c r="UHR150" s="58"/>
      <c r="UHS150" s="58"/>
      <c r="UHT150" s="58"/>
      <c r="UHU150" s="58"/>
      <c r="UHV150" s="58"/>
      <c r="UHW150" s="58"/>
      <c r="UHX150" s="58"/>
      <c r="UHY150" s="58"/>
      <c r="UHZ150" s="58"/>
      <c r="UIA150" s="58"/>
      <c r="UIB150" s="58"/>
      <c r="UIC150" s="58"/>
      <c r="UID150" s="58"/>
      <c r="UIE150" s="58"/>
      <c r="UIF150" s="58"/>
      <c r="UIG150" s="58"/>
      <c r="UIH150" s="58"/>
      <c r="UII150" s="58"/>
      <c r="UIJ150" s="58"/>
      <c r="UIK150" s="58"/>
      <c r="UIL150" s="58"/>
      <c r="UIM150" s="58"/>
      <c r="UIN150" s="58"/>
      <c r="UIO150" s="58"/>
      <c r="UIP150" s="58"/>
      <c r="UIQ150" s="58"/>
      <c r="UIR150" s="58"/>
      <c r="UIS150" s="58"/>
      <c r="UIT150" s="58"/>
      <c r="UIU150" s="58"/>
      <c r="UIV150" s="58"/>
      <c r="UIW150" s="58"/>
      <c r="UIX150" s="58"/>
      <c r="UIY150" s="58"/>
      <c r="UIZ150" s="58"/>
      <c r="UJA150" s="58"/>
      <c r="UJB150" s="58"/>
      <c r="UJC150" s="58"/>
      <c r="UJD150" s="58"/>
      <c r="UJE150" s="58"/>
      <c r="UJF150" s="58"/>
      <c r="UJG150" s="58"/>
      <c r="UJH150" s="58"/>
      <c r="UJI150" s="58"/>
      <c r="UJJ150" s="58"/>
      <c r="UJK150" s="58"/>
      <c r="UJL150" s="58"/>
      <c r="UJM150" s="58"/>
      <c r="UJN150" s="58"/>
      <c r="UJO150" s="58"/>
      <c r="UJP150" s="58"/>
      <c r="UJQ150" s="58"/>
      <c r="UJR150" s="58"/>
      <c r="UJS150" s="58"/>
      <c r="UJT150" s="58"/>
      <c r="UJU150" s="58"/>
      <c r="UJV150" s="58"/>
      <c r="UJW150" s="58"/>
      <c r="UJX150" s="58"/>
      <c r="UJY150" s="58"/>
      <c r="UJZ150" s="58"/>
      <c r="UKA150" s="58"/>
      <c r="UKB150" s="58"/>
      <c r="UKC150" s="58"/>
      <c r="UKD150" s="58"/>
      <c r="UKE150" s="58"/>
      <c r="UKF150" s="58"/>
      <c r="UKG150" s="58"/>
      <c r="UKH150" s="58"/>
      <c r="UKI150" s="58"/>
      <c r="UKJ150" s="58"/>
      <c r="UKK150" s="58"/>
      <c r="UKL150" s="58"/>
      <c r="UKM150" s="58"/>
      <c r="UKN150" s="58"/>
      <c r="UKO150" s="58"/>
      <c r="UKP150" s="58"/>
      <c r="UKQ150" s="58"/>
      <c r="UKR150" s="58"/>
      <c r="UKS150" s="58"/>
      <c r="UKT150" s="58"/>
      <c r="UKU150" s="58"/>
      <c r="UKV150" s="58"/>
      <c r="UKW150" s="58"/>
      <c r="UKX150" s="58"/>
      <c r="UKY150" s="58"/>
      <c r="UKZ150" s="58"/>
      <c r="ULA150" s="58"/>
      <c r="ULB150" s="58"/>
      <c r="ULC150" s="58"/>
      <c r="ULD150" s="58"/>
      <c r="ULE150" s="58"/>
      <c r="ULF150" s="58"/>
      <c r="ULG150" s="58"/>
      <c r="ULH150" s="58"/>
      <c r="ULI150" s="58"/>
      <c r="ULJ150" s="58"/>
      <c r="ULK150" s="58"/>
      <c r="ULL150" s="58"/>
      <c r="ULM150" s="58"/>
      <c r="ULN150" s="58"/>
      <c r="ULO150" s="58"/>
      <c r="ULP150" s="58"/>
      <c r="ULQ150" s="58"/>
      <c r="ULR150" s="58"/>
      <c r="ULS150" s="58"/>
      <c r="ULT150" s="58"/>
      <c r="ULU150" s="58"/>
      <c r="ULV150" s="58"/>
      <c r="ULW150" s="58"/>
      <c r="ULX150" s="58"/>
      <c r="ULY150" s="58"/>
      <c r="ULZ150" s="58"/>
      <c r="UMA150" s="58"/>
      <c r="UMB150" s="58"/>
      <c r="UMC150" s="58"/>
      <c r="UMD150" s="58"/>
      <c r="UME150" s="58"/>
      <c r="UMF150" s="58"/>
      <c r="UMG150" s="58"/>
      <c r="UMH150" s="58"/>
      <c r="UMI150" s="58"/>
      <c r="UMJ150" s="58"/>
      <c r="UMK150" s="58"/>
      <c r="UML150" s="58"/>
      <c r="UMM150" s="58"/>
      <c r="UMN150" s="58"/>
      <c r="UMO150" s="58"/>
      <c r="UMP150" s="58"/>
      <c r="UMQ150" s="58"/>
      <c r="UMR150" s="58"/>
      <c r="UMS150" s="58"/>
      <c r="UMT150" s="58"/>
      <c r="UMU150" s="58"/>
      <c r="UMV150" s="58"/>
      <c r="UMW150" s="58"/>
      <c r="UMX150" s="58"/>
      <c r="UMY150" s="58"/>
      <c r="UMZ150" s="58"/>
      <c r="UNA150" s="58"/>
      <c r="UNB150" s="58"/>
      <c r="UNC150" s="58"/>
      <c r="UND150" s="58"/>
      <c r="UNE150" s="58"/>
      <c r="UNF150" s="58"/>
      <c r="UNG150" s="58"/>
      <c r="UNH150" s="58"/>
      <c r="UNI150" s="58"/>
      <c r="UNJ150" s="58"/>
      <c r="UNK150" s="58"/>
      <c r="UNL150" s="58"/>
      <c r="UNM150" s="58"/>
      <c r="UNN150" s="58"/>
      <c r="UNO150" s="58"/>
      <c r="UNP150" s="58"/>
      <c r="UNQ150" s="58"/>
      <c r="UNR150" s="58"/>
      <c r="UNS150" s="58"/>
      <c r="UNT150" s="58"/>
      <c r="UNU150" s="58"/>
      <c r="UNV150" s="58"/>
      <c r="UNW150" s="58"/>
      <c r="UNX150" s="58"/>
      <c r="UNY150" s="58"/>
      <c r="UNZ150" s="58"/>
      <c r="UOA150" s="58"/>
      <c r="UOB150" s="58"/>
      <c r="UOC150" s="58"/>
      <c r="UOD150" s="58"/>
      <c r="UOE150" s="58"/>
      <c r="UOF150" s="58"/>
      <c r="UOG150" s="58"/>
      <c r="UOH150" s="58"/>
      <c r="UOI150" s="58"/>
      <c r="UOJ150" s="58"/>
      <c r="UOK150" s="58"/>
      <c r="UOL150" s="58"/>
      <c r="UOM150" s="58"/>
      <c r="UON150" s="58"/>
      <c r="UOO150" s="58"/>
      <c r="UOP150" s="58"/>
      <c r="UOQ150" s="58"/>
      <c r="UOR150" s="58"/>
      <c r="UOS150" s="58"/>
      <c r="UOT150" s="58"/>
      <c r="UOU150" s="58"/>
      <c r="UOV150" s="58"/>
      <c r="UOW150" s="58"/>
      <c r="UOX150" s="58"/>
      <c r="UOY150" s="58"/>
      <c r="UOZ150" s="58"/>
      <c r="UPA150" s="58"/>
      <c r="UPB150" s="58"/>
      <c r="UPC150" s="58"/>
      <c r="UPD150" s="58"/>
      <c r="UPE150" s="58"/>
      <c r="UPF150" s="58"/>
      <c r="UPG150" s="58"/>
      <c r="UPH150" s="58"/>
      <c r="UPI150" s="58"/>
      <c r="UPJ150" s="58"/>
      <c r="UPK150" s="58"/>
      <c r="UPL150" s="58"/>
      <c r="UPM150" s="58"/>
      <c r="UPN150" s="58"/>
      <c r="UPO150" s="58"/>
      <c r="UPP150" s="58"/>
      <c r="UPQ150" s="58"/>
      <c r="UPR150" s="58"/>
      <c r="UPS150" s="58"/>
      <c r="UPT150" s="58"/>
      <c r="UPU150" s="58"/>
      <c r="UPV150" s="58"/>
      <c r="UPW150" s="58"/>
      <c r="UPX150" s="58"/>
      <c r="UPY150" s="58"/>
      <c r="UPZ150" s="58"/>
      <c r="UQA150" s="58"/>
      <c r="UQB150" s="58"/>
      <c r="UQC150" s="58"/>
      <c r="UQD150" s="58"/>
      <c r="UQE150" s="58"/>
      <c r="UQF150" s="58"/>
      <c r="UQG150" s="58"/>
      <c r="UQH150" s="58"/>
      <c r="UQI150" s="58"/>
      <c r="UQJ150" s="58"/>
      <c r="UQK150" s="58"/>
      <c r="UQL150" s="58"/>
      <c r="UQM150" s="58"/>
      <c r="UQN150" s="58"/>
      <c r="UQO150" s="58"/>
      <c r="UQP150" s="58"/>
      <c r="UQQ150" s="58"/>
      <c r="UQR150" s="58"/>
      <c r="UQS150" s="58"/>
      <c r="UQT150" s="58"/>
      <c r="UQU150" s="58"/>
      <c r="UQV150" s="58"/>
      <c r="UQW150" s="58"/>
      <c r="UQX150" s="58"/>
      <c r="UQY150" s="58"/>
      <c r="UQZ150" s="58"/>
      <c r="URA150" s="58"/>
      <c r="URB150" s="58"/>
      <c r="URC150" s="58"/>
      <c r="URD150" s="58"/>
      <c r="URE150" s="58"/>
      <c r="URF150" s="58"/>
      <c r="URG150" s="58"/>
      <c r="URH150" s="58"/>
      <c r="URI150" s="58"/>
      <c r="URJ150" s="58"/>
      <c r="URK150" s="58"/>
      <c r="URL150" s="58"/>
      <c r="URM150" s="58"/>
      <c r="URN150" s="58"/>
      <c r="URO150" s="58"/>
      <c r="URP150" s="58"/>
      <c r="URQ150" s="58"/>
      <c r="URR150" s="58"/>
      <c r="URS150" s="58"/>
      <c r="URT150" s="58"/>
      <c r="URU150" s="58"/>
      <c r="URV150" s="58"/>
      <c r="URW150" s="58"/>
      <c r="URX150" s="58"/>
      <c r="URY150" s="58"/>
      <c r="URZ150" s="58"/>
      <c r="USA150" s="58"/>
      <c r="USB150" s="58"/>
      <c r="USC150" s="58"/>
      <c r="USD150" s="58"/>
      <c r="USE150" s="58"/>
      <c r="USF150" s="58"/>
      <c r="USG150" s="58"/>
      <c r="USH150" s="58"/>
      <c r="USI150" s="58"/>
      <c r="USJ150" s="58"/>
      <c r="USK150" s="58"/>
      <c r="USL150" s="58"/>
      <c r="USM150" s="58"/>
      <c r="USN150" s="58"/>
      <c r="USO150" s="58"/>
      <c r="USP150" s="58"/>
      <c r="USQ150" s="58"/>
      <c r="USR150" s="58"/>
      <c r="USS150" s="58"/>
      <c r="UST150" s="58"/>
      <c r="USU150" s="58"/>
      <c r="USV150" s="58"/>
      <c r="USW150" s="58"/>
      <c r="USX150" s="58"/>
      <c r="USY150" s="58"/>
      <c r="USZ150" s="58"/>
      <c r="UTA150" s="58"/>
      <c r="UTB150" s="58"/>
      <c r="UTC150" s="58"/>
      <c r="UTD150" s="58"/>
      <c r="UTE150" s="58"/>
      <c r="UTF150" s="58"/>
      <c r="UTG150" s="58"/>
      <c r="UTH150" s="58"/>
      <c r="UTI150" s="58"/>
      <c r="UTJ150" s="58"/>
      <c r="UTK150" s="58"/>
      <c r="UTL150" s="58"/>
      <c r="UTM150" s="58"/>
      <c r="UTN150" s="58"/>
      <c r="UTO150" s="58"/>
      <c r="UTP150" s="58"/>
      <c r="UTQ150" s="58"/>
      <c r="UTR150" s="58"/>
      <c r="UTS150" s="58"/>
      <c r="UTT150" s="58"/>
      <c r="UTU150" s="58"/>
      <c r="UTV150" s="58"/>
      <c r="UTW150" s="58"/>
      <c r="UTX150" s="58"/>
      <c r="UTY150" s="58"/>
      <c r="UTZ150" s="58"/>
      <c r="UUA150" s="58"/>
      <c r="UUB150" s="58"/>
      <c r="UUC150" s="58"/>
      <c r="UUD150" s="58"/>
      <c r="UUE150" s="58"/>
      <c r="UUF150" s="58"/>
      <c r="UUG150" s="58"/>
      <c r="UUH150" s="58"/>
      <c r="UUI150" s="58"/>
      <c r="UUJ150" s="58"/>
      <c r="UUK150" s="58"/>
      <c r="UUL150" s="58"/>
      <c r="UUM150" s="58"/>
      <c r="UUN150" s="58"/>
      <c r="UUO150" s="58"/>
      <c r="UUP150" s="58"/>
      <c r="UUQ150" s="58"/>
      <c r="UUR150" s="58"/>
      <c r="UUS150" s="58"/>
      <c r="UUT150" s="58"/>
      <c r="UUU150" s="58"/>
      <c r="UUV150" s="58"/>
      <c r="UUW150" s="58"/>
      <c r="UUX150" s="58"/>
      <c r="UUY150" s="58"/>
      <c r="UUZ150" s="58"/>
      <c r="UVA150" s="58"/>
      <c r="UVB150" s="58"/>
      <c r="UVC150" s="58"/>
      <c r="UVD150" s="58"/>
      <c r="UVE150" s="58"/>
      <c r="UVF150" s="58"/>
      <c r="UVG150" s="58"/>
      <c r="UVH150" s="58"/>
      <c r="UVI150" s="58"/>
      <c r="UVJ150" s="58"/>
      <c r="UVK150" s="58"/>
      <c r="UVL150" s="58"/>
      <c r="UVM150" s="58"/>
      <c r="UVN150" s="58"/>
      <c r="UVO150" s="58"/>
      <c r="UVP150" s="58"/>
      <c r="UVQ150" s="58"/>
      <c r="UVR150" s="58"/>
      <c r="UVS150" s="58"/>
      <c r="UVT150" s="58"/>
      <c r="UVU150" s="58"/>
      <c r="UVV150" s="58"/>
      <c r="UVW150" s="58"/>
      <c r="UVX150" s="58"/>
      <c r="UVY150" s="58"/>
      <c r="UVZ150" s="58"/>
      <c r="UWA150" s="58"/>
      <c r="UWB150" s="58"/>
      <c r="UWC150" s="58"/>
      <c r="UWD150" s="58"/>
      <c r="UWE150" s="58"/>
      <c r="UWF150" s="58"/>
      <c r="UWG150" s="58"/>
      <c r="UWH150" s="58"/>
      <c r="UWI150" s="58"/>
      <c r="UWJ150" s="58"/>
      <c r="UWK150" s="58"/>
      <c r="UWL150" s="58"/>
      <c r="UWM150" s="58"/>
      <c r="UWN150" s="58"/>
      <c r="UWO150" s="58"/>
      <c r="UWP150" s="58"/>
      <c r="UWQ150" s="58"/>
      <c r="UWR150" s="58"/>
      <c r="UWS150" s="58"/>
      <c r="UWT150" s="58"/>
      <c r="UWU150" s="58"/>
      <c r="UWV150" s="58"/>
      <c r="UWW150" s="58"/>
      <c r="UWX150" s="58"/>
      <c r="UWY150" s="58"/>
      <c r="UWZ150" s="58"/>
      <c r="UXA150" s="58"/>
      <c r="UXB150" s="58"/>
      <c r="UXC150" s="58"/>
      <c r="UXD150" s="58"/>
      <c r="UXE150" s="58"/>
      <c r="UXF150" s="58"/>
      <c r="UXG150" s="58"/>
      <c r="UXH150" s="58"/>
      <c r="UXI150" s="58"/>
      <c r="UXJ150" s="58"/>
      <c r="UXK150" s="58"/>
      <c r="UXL150" s="58"/>
      <c r="UXM150" s="58"/>
      <c r="UXN150" s="58"/>
      <c r="UXO150" s="58"/>
      <c r="UXP150" s="58"/>
      <c r="UXQ150" s="58"/>
      <c r="UXR150" s="58"/>
      <c r="UXS150" s="58"/>
      <c r="UXT150" s="58"/>
      <c r="UXU150" s="58"/>
      <c r="UXV150" s="58"/>
      <c r="UXW150" s="58"/>
      <c r="UXX150" s="58"/>
      <c r="UXY150" s="58"/>
      <c r="UXZ150" s="58"/>
      <c r="UYA150" s="58"/>
      <c r="UYB150" s="58"/>
      <c r="UYC150" s="58"/>
      <c r="UYD150" s="58"/>
      <c r="UYE150" s="58"/>
      <c r="UYF150" s="58"/>
      <c r="UYG150" s="58"/>
      <c r="UYH150" s="58"/>
      <c r="UYI150" s="58"/>
      <c r="UYJ150" s="58"/>
      <c r="UYK150" s="58"/>
      <c r="UYL150" s="58"/>
      <c r="UYM150" s="58"/>
      <c r="UYN150" s="58"/>
      <c r="UYO150" s="58"/>
      <c r="UYP150" s="58"/>
      <c r="UYQ150" s="58"/>
      <c r="UYR150" s="58"/>
      <c r="UYS150" s="58"/>
      <c r="UYT150" s="58"/>
      <c r="UYU150" s="58"/>
      <c r="UYV150" s="58"/>
      <c r="UYW150" s="58"/>
      <c r="UYX150" s="58"/>
      <c r="UYY150" s="58"/>
      <c r="UYZ150" s="58"/>
      <c r="UZA150" s="58"/>
      <c r="UZB150" s="58"/>
      <c r="UZC150" s="58"/>
      <c r="UZD150" s="58"/>
      <c r="UZE150" s="58"/>
      <c r="UZF150" s="58"/>
      <c r="UZG150" s="58"/>
      <c r="UZH150" s="58"/>
      <c r="UZI150" s="58"/>
      <c r="UZJ150" s="58"/>
      <c r="UZK150" s="58"/>
      <c r="UZL150" s="58"/>
      <c r="UZM150" s="58"/>
      <c r="UZN150" s="58"/>
      <c r="UZO150" s="58"/>
      <c r="UZP150" s="58"/>
      <c r="UZQ150" s="58"/>
      <c r="UZR150" s="58"/>
      <c r="UZS150" s="58"/>
      <c r="UZT150" s="58"/>
      <c r="UZU150" s="58"/>
      <c r="UZV150" s="58"/>
      <c r="UZW150" s="58"/>
      <c r="UZX150" s="58"/>
      <c r="UZY150" s="58"/>
      <c r="UZZ150" s="58"/>
      <c r="VAA150" s="58"/>
      <c r="VAB150" s="58"/>
      <c r="VAC150" s="58"/>
      <c r="VAD150" s="58"/>
      <c r="VAE150" s="58"/>
      <c r="VAF150" s="58"/>
      <c r="VAG150" s="58"/>
      <c r="VAH150" s="58"/>
      <c r="VAI150" s="58"/>
      <c r="VAJ150" s="58"/>
      <c r="VAK150" s="58"/>
      <c r="VAL150" s="58"/>
      <c r="VAM150" s="58"/>
      <c r="VAN150" s="58"/>
      <c r="VAO150" s="58"/>
      <c r="VAP150" s="58"/>
      <c r="VAQ150" s="58"/>
      <c r="VAR150" s="58"/>
      <c r="VAS150" s="58"/>
      <c r="VAT150" s="58"/>
      <c r="VAU150" s="58"/>
      <c r="VAV150" s="58"/>
      <c r="VAW150" s="58"/>
      <c r="VAX150" s="58"/>
      <c r="VAY150" s="58"/>
      <c r="VAZ150" s="58"/>
      <c r="VBA150" s="58"/>
      <c r="VBB150" s="58"/>
      <c r="VBC150" s="58"/>
      <c r="VBD150" s="58"/>
      <c r="VBE150" s="58"/>
      <c r="VBF150" s="58"/>
      <c r="VBG150" s="58"/>
      <c r="VBH150" s="58"/>
      <c r="VBI150" s="58"/>
      <c r="VBJ150" s="58"/>
      <c r="VBK150" s="58"/>
      <c r="VBL150" s="58"/>
      <c r="VBM150" s="58"/>
      <c r="VBN150" s="58"/>
      <c r="VBO150" s="58"/>
      <c r="VBP150" s="58"/>
      <c r="VBQ150" s="58"/>
      <c r="VBR150" s="58"/>
      <c r="VBS150" s="58"/>
      <c r="VBT150" s="58"/>
      <c r="VBU150" s="58"/>
      <c r="VBV150" s="58"/>
      <c r="VBW150" s="58"/>
      <c r="VBX150" s="58"/>
      <c r="VBY150" s="58"/>
      <c r="VBZ150" s="58"/>
      <c r="VCA150" s="58"/>
      <c r="VCB150" s="58"/>
      <c r="VCC150" s="58"/>
      <c r="VCD150" s="58"/>
      <c r="VCE150" s="58"/>
      <c r="VCF150" s="58"/>
      <c r="VCG150" s="58"/>
      <c r="VCH150" s="58"/>
      <c r="VCI150" s="58"/>
      <c r="VCJ150" s="58"/>
      <c r="VCK150" s="58"/>
      <c r="VCL150" s="58"/>
      <c r="VCM150" s="58"/>
      <c r="VCN150" s="58"/>
      <c r="VCO150" s="58"/>
      <c r="VCP150" s="58"/>
      <c r="VCQ150" s="58"/>
      <c r="VCR150" s="58"/>
      <c r="VCS150" s="58"/>
      <c r="VCT150" s="58"/>
      <c r="VCU150" s="58"/>
      <c r="VCV150" s="58"/>
      <c r="VCW150" s="58"/>
      <c r="VCX150" s="58"/>
      <c r="VCY150" s="58"/>
      <c r="VCZ150" s="58"/>
      <c r="VDA150" s="58"/>
      <c r="VDB150" s="58"/>
      <c r="VDC150" s="58"/>
      <c r="VDD150" s="58"/>
      <c r="VDE150" s="58"/>
      <c r="VDF150" s="58"/>
      <c r="VDG150" s="58"/>
      <c r="VDH150" s="58"/>
      <c r="VDI150" s="58"/>
      <c r="VDJ150" s="58"/>
      <c r="VDK150" s="58"/>
      <c r="VDL150" s="58"/>
      <c r="VDM150" s="58"/>
      <c r="VDN150" s="58"/>
      <c r="VDO150" s="58"/>
      <c r="VDP150" s="58"/>
      <c r="VDQ150" s="58"/>
      <c r="VDR150" s="58"/>
      <c r="VDS150" s="58"/>
      <c r="VDT150" s="58"/>
      <c r="VDU150" s="58"/>
      <c r="VDV150" s="58"/>
      <c r="VDW150" s="58"/>
      <c r="VDX150" s="58"/>
      <c r="VDY150" s="58"/>
      <c r="VDZ150" s="58"/>
      <c r="VEA150" s="58"/>
      <c r="VEB150" s="58"/>
      <c r="VEC150" s="58"/>
      <c r="VED150" s="58"/>
      <c r="VEE150" s="58"/>
      <c r="VEF150" s="58"/>
      <c r="VEG150" s="58"/>
      <c r="VEH150" s="58"/>
      <c r="VEI150" s="58"/>
      <c r="VEJ150" s="58"/>
      <c r="VEK150" s="58"/>
      <c r="VEL150" s="58"/>
      <c r="VEM150" s="58"/>
      <c r="VEN150" s="58"/>
      <c r="VEO150" s="58"/>
      <c r="VEP150" s="58"/>
      <c r="VEQ150" s="58"/>
      <c r="VER150" s="58"/>
      <c r="VES150" s="58"/>
      <c r="VET150" s="58"/>
      <c r="VEU150" s="58"/>
      <c r="VEV150" s="58"/>
      <c r="VEW150" s="58"/>
      <c r="VEX150" s="58"/>
      <c r="VEY150" s="58"/>
      <c r="VEZ150" s="58"/>
      <c r="VFA150" s="58"/>
      <c r="VFB150" s="58"/>
      <c r="VFC150" s="58"/>
      <c r="VFD150" s="58"/>
      <c r="VFE150" s="58"/>
      <c r="VFF150" s="58"/>
      <c r="VFG150" s="58"/>
      <c r="VFH150" s="58"/>
      <c r="VFI150" s="58"/>
      <c r="VFJ150" s="58"/>
      <c r="VFK150" s="58"/>
      <c r="VFL150" s="58"/>
      <c r="VFM150" s="58"/>
      <c r="VFN150" s="58"/>
      <c r="VFO150" s="58"/>
      <c r="VFP150" s="58"/>
      <c r="VFQ150" s="58"/>
      <c r="VFR150" s="58"/>
      <c r="VFS150" s="58"/>
      <c r="VFT150" s="58"/>
      <c r="VFU150" s="58"/>
      <c r="VFV150" s="58"/>
      <c r="VFW150" s="58"/>
      <c r="VFX150" s="58"/>
      <c r="VFY150" s="58"/>
      <c r="VFZ150" s="58"/>
      <c r="VGA150" s="58"/>
      <c r="VGB150" s="58"/>
      <c r="VGC150" s="58"/>
      <c r="VGD150" s="58"/>
      <c r="VGE150" s="58"/>
      <c r="VGF150" s="58"/>
      <c r="VGG150" s="58"/>
      <c r="VGH150" s="58"/>
      <c r="VGI150" s="58"/>
      <c r="VGJ150" s="58"/>
      <c r="VGK150" s="58"/>
      <c r="VGL150" s="58"/>
      <c r="VGM150" s="58"/>
      <c r="VGN150" s="58"/>
      <c r="VGO150" s="58"/>
      <c r="VGP150" s="58"/>
      <c r="VGQ150" s="58"/>
      <c r="VGR150" s="58"/>
      <c r="VGS150" s="58"/>
      <c r="VGT150" s="58"/>
      <c r="VGU150" s="58"/>
      <c r="VGV150" s="58"/>
      <c r="VGW150" s="58"/>
      <c r="VGX150" s="58"/>
      <c r="VGY150" s="58"/>
      <c r="VGZ150" s="58"/>
      <c r="VHA150" s="58"/>
      <c r="VHB150" s="58"/>
      <c r="VHC150" s="58"/>
      <c r="VHD150" s="58"/>
      <c r="VHE150" s="58"/>
      <c r="VHF150" s="58"/>
      <c r="VHG150" s="58"/>
      <c r="VHH150" s="58"/>
      <c r="VHI150" s="58"/>
      <c r="VHJ150" s="58"/>
      <c r="VHK150" s="58"/>
      <c r="VHL150" s="58"/>
      <c r="VHM150" s="58"/>
      <c r="VHN150" s="58"/>
      <c r="VHO150" s="58"/>
      <c r="VHP150" s="58"/>
      <c r="VHQ150" s="58"/>
      <c r="VHR150" s="58"/>
      <c r="VHS150" s="58"/>
      <c r="VHT150" s="58"/>
      <c r="VHU150" s="58"/>
      <c r="VHV150" s="58"/>
      <c r="VHW150" s="58"/>
      <c r="VHX150" s="58"/>
      <c r="VHY150" s="58"/>
      <c r="VHZ150" s="58"/>
      <c r="VIA150" s="58"/>
      <c r="VIB150" s="58"/>
      <c r="VIC150" s="58"/>
      <c r="VID150" s="58"/>
      <c r="VIE150" s="58"/>
      <c r="VIF150" s="58"/>
      <c r="VIG150" s="58"/>
      <c r="VIH150" s="58"/>
      <c r="VII150" s="58"/>
      <c r="VIJ150" s="58"/>
      <c r="VIK150" s="58"/>
      <c r="VIL150" s="58"/>
      <c r="VIM150" s="58"/>
      <c r="VIN150" s="58"/>
      <c r="VIO150" s="58"/>
      <c r="VIP150" s="58"/>
      <c r="VIQ150" s="58"/>
      <c r="VIR150" s="58"/>
      <c r="VIS150" s="58"/>
      <c r="VIT150" s="58"/>
      <c r="VIU150" s="58"/>
      <c r="VIV150" s="58"/>
      <c r="VIW150" s="58"/>
      <c r="VIX150" s="58"/>
      <c r="VIY150" s="58"/>
      <c r="VIZ150" s="58"/>
      <c r="VJA150" s="58"/>
      <c r="VJB150" s="58"/>
      <c r="VJC150" s="58"/>
      <c r="VJD150" s="58"/>
      <c r="VJE150" s="58"/>
      <c r="VJF150" s="58"/>
      <c r="VJG150" s="58"/>
      <c r="VJH150" s="58"/>
      <c r="VJI150" s="58"/>
      <c r="VJJ150" s="58"/>
      <c r="VJK150" s="58"/>
      <c r="VJL150" s="58"/>
      <c r="VJM150" s="58"/>
      <c r="VJN150" s="58"/>
      <c r="VJO150" s="58"/>
      <c r="VJP150" s="58"/>
      <c r="VJQ150" s="58"/>
      <c r="VJR150" s="58"/>
      <c r="VJS150" s="58"/>
      <c r="VJT150" s="58"/>
      <c r="VJU150" s="58"/>
      <c r="VJV150" s="58"/>
      <c r="VJW150" s="58"/>
      <c r="VJX150" s="58"/>
      <c r="VJY150" s="58"/>
      <c r="VJZ150" s="58"/>
      <c r="VKA150" s="58"/>
      <c r="VKB150" s="58"/>
      <c r="VKC150" s="58"/>
      <c r="VKD150" s="58"/>
      <c r="VKE150" s="58"/>
      <c r="VKF150" s="58"/>
      <c r="VKG150" s="58"/>
      <c r="VKH150" s="58"/>
      <c r="VKI150" s="58"/>
      <c r="VKJ150" s="58"/>
      <c r="VKK150" s="58"/>
      <c r="VKL150" s="58"/>
      <c r="VKM150" s="58"/>
      <c r="VKN150" s="58"/>
      <c r="VKO150" s="58"/>
      <c r="VKP150" s="58"/>
      <c r="VKQ150" s="58"/>
      <c r="VKR150" s="58"/>
      <c r="VKS150" s="58"/>
      <c r="VKT150" s="58"/>
      <c r="VKU150" s="58"/>
      <c r="VKV150" s="58"/>
      <c r="VKW150" s="58"/>
      <c r="VKX150" s="58"/>
      <c r="VKY150" s="58"/>
      <c r="VKZ150" s="58"/>
      <c r="VLA150" s="58"/>
      <c r="VLB150" s="58"/>
      <c r="VLC150" s="58"/>
      <c r="VLD150" s="58"/>
      <c r="VLE150" s="58"/>
      <c r="VLF150" s="58"/>
      <c r="VLG150" s="58"/>
      <c r="VLH150" s="58"/>
      <c r="VLI150" s="58"/>
      <c r="VLJ150" s="58"/>
      <c r="VLK150" s="58"/>
      <c r="VLL150" s="58"/>
      <c r="VLM150" s="58"/>
      <c r="VLN150" s="58"/>
      <c r="VLO150" s="58"/>
      <c r="VLP150" s="58"/>
      <c r="VLQ150" s="58"/>
      <c r="VLR150" s="58"/>
      <c r="VLS150" s="58"/>
      <c r="VLT150" s="58"/>
      <c r="VLU150" s="58"/>
      <c r="VLV150" s="58"/>
      <c r="VLW150" s="58"/>
      <c r="VLX150" s="58"/>
      <c r="VLY150" s="58"/>
      <c r="VLZ150" s="58"/>
      <c r="VMA150" s="58"/>
      <c r="VMB150" s="58"/>
      <c r="VMC150" s="58"/>
      <c r="VMD150" s="58"/>
      <c r="VME150" s="58"/>
      <c r="VMF150" s="58"/>
      <c r="VMG150" s="58"/>
      <c r="VMH150" s="58"/>
      <c r="VMI150" s="58"/>
      <c r="VMJ150" s="58"/>
      <c r="VMK150" s="58"/>
      <c r="VML150" s="58"/>
      <c r="VMM150" s="58"/>
      <c r="VMN150" s="58"/>
      <c r="VMO150" s="58"/>
      <c r="VMP150" s="58"/>
      <c r="VMQ150" s="58"/>
      <c r="VMR150" s="58"/>
      <c r="VMS150" s="58"/>
      <c r="VMT150" s="58"/>
      <c r="VMU150" s="58"/>
      <c r="VMV150" s="58"/>
      <c r="VMW150" s="58"/>
      <c r="VMX150" s="58"/>
      <c r="VMY150" s="58"/>
      <c r="VMZ150" s="58"/>
      <c r="VNA150" s="58"/>
      <c r="VNB150" s="58"/>
      <c r="VNC150" s="58"/>
      <c r="VND150" s="58"/>
      <c r="VNE150" s="58"/>
      <c r="VNF150" s="58"/>
      <c r="VNG150" s="58"/>
      <c r="VNH150" s="58"/>
      <c r="VNI150" s="58"/>
      <c r="VNJ150" s="58"/>
      <c r="VNK150" s="58"/>
      <c r="VNL150" s="58"/>
      <c r="VNM150" s="58"/>
      <c r="VNN150" s="58"/>
      <c r="VNO150" s="58"/>
      <c r="VNP150" s="58"/>
      <c r="VNQ150" s="58"/>
      <c r="VNR150" s="58"/>
      <c r="VNS150" s="58"/>
      <c r="VNT150" s="58"/>
      <c r="VNU150" s="58"/>
      <c r="VNV150" s="58"/>
      <c r="VNW150" s="58"/>
      <c r="VNX150" s="58"/>
      <c r="VNY150" s="58"/>
      <c r="VNZ150" s="58"/>
      <c r="VOA150" s="58"/>
      <c r="VOB150" s="58"/>
      <c r="VOC150" s="58"/>
      <c r="VOD150" s="58"/>
      <c r="VOE150" s="58"/>
      <c r="VOF150" s="58"/>
      <c r="VOG150" s="58"/>
      <c r="VOH150" s="58"/>
      <c r="VOI150" s="58"/>
      <c r="VOJ150" s="58"/>
      <c r="VOK150" s="58"/>
      <c r="VOL150" s="58"/>
      <c r="VOM150" s="58"/>
      <c r="VON150" s="58"/>
      <c r="VOO150" s="58"/>
      <c r="VOP150" s="58"/>
      <c r="VOQ150" s="58"/>
      <c r="VOR150" s="58"/>
      <c r="VOS150" s="58"/>
      <c r="VOT150" s="58"/>
      <c r="VOU150" s="58"/>
      <c r="VOV150" s="58"/>
      <c r="VOW150" s="58"/>
      <c r="VOX150" s="58"/>
      <c r="VOY150" s="58"/>
      <c r="VOZ150" s="58"/>
      <c r="VPA150" s="58"/>
      <c r="VPB150" s="58"/>
      <c r="VPC150" s="58"/>
      <c r="VPD150" s="58"/>
      <c r="VPE150" s="58"/>
      <c r="VPF150" s="58"/>
      <c r="VPG150" s="58"/>
      <c r="VPH150" s="58"/>
      <c r="VPI150" s="58"/>
      <c r="VPJ150" s="58"/>
      <c r="VPK150" s="58"/>
      <c r="VPL150" s="58"/>
      <c r="VPM150" s="58"/>
      <c r="VPN150" s="58"/>
      <c r="VPO150" s="58"/>
      <c r="VPP150" s="58"/>
      <c r="VPQ150" s="58"/>
      <c r="VPR150" s="58"/>
      <c r="VPS150" s="58"/>
      <c r="VPT150" s="58"/>
      <c r="VPU150" s="58"/>
      <c r="VPV150" s="58"/>
      <c r="VPW150" s="58"/>
      <c r="VPX150" s="58"/>
      <c r="VPY150" s="58"/>
      <c r="VPZ150" s="58"/>
      <c r="VQA150" s="58"/>
      <c r="VQB150" s="58"/>
      <c r="VQC150" s="58"/>
      <c r="VQD150" s="58"/>
      <c r="VQE150" s="58"/>
      <c r="VQF150" s="58"/>
      <c r="VQG150" s="58"/>
      <c r="VQH150" s="58"/>
      <c r="VQI150" s="58"/>
      <c r="VQJ150" s="58"/>
      <c r="VQK150" s="58"/>
      <c r="VQL150" s="58"/>
      <c r="VQM150" s="58"/>
      <c r="VQN150" s="58"/>
      <c r="VQO150" s="58"/>
      <c r="VQP150" s="58"/>
      <c r="VQQ150" s="58"/>
      <c r="VQR150" s="58"/>
      <c r="VQS150" s="58"/>
      <c r="VQT150" s="58"/>
      <c r="VQU150" s="58"/>
      <c r="VQV150" s="58"/>
      <c r="VQW150" s="58"/>
      <c r="VQX150" s="58"/>
      <c r="VQY150" s="58"/>
      <c r="VQZ150" s="58"/>
      <c r="VRA150" s="58"/>
      <c r="VRB150" s="58"/>
      <c r="VRC150" s="58"/>
      <c r="VRD150" s="58"/>
      <c r="VRE150" s="58"/>
      <c r="VRF150" s="58"/>
      <c r="VRG150" s="58"/>
      <c r="VRH150" s="58"/>
      <c r="VRI150" s="58"/>
      <c r="VRJ150" s="58"/>
      <c r="VRK150" s="58"/>
      <c r="VRL150" s="58"/>
      <c r="VRM150" s="58"/>
      <c r="VRN150" s="58"/>
      <c r="VRO150" s="58"/>
      <c r="VRP150" s="58"/>
      <c r="VRQ150" s="58"/>
      <c r="VRR150" s="58"/>
      <c r="VRS150" s="58"/>
      <c r="VRT150" s="58"/>
      <c r="VRU150" s="58"/>
      <c r="VRV150" s="58"/>
      <c r="VRW150" s="58"/>
      <c r="VRX150" s="58"/>
      <c r="VRY150" s="58"/>
      <c r="VRZ150" s="58"/>
      <c r="VSA150" s="58"/>
      <c r="VSB150" s="58"/>
      <c r="VSC150" s="58"/>
      <c r="VSD150" s="58"/>
      <c r="VSE150" s="58"/>
      <c r="VSF150" s="58"/>
      <c r="VSG150" s="58"/>
      <c r="VSH150" s="58"/>
      <c r="VSI150" s="58"/>
      <c r="VSJ150" s="58"/>
      <c r="VSK150" s="58"/>
      <c r="VSL150" s="58"/>
      <c r="VSM150" s="58"/>
      <c r="VSN150" s="58"/>
      <c r="VSO150" s="58"/>
      <c r="VSP150" s="58"/>
      <c r="VSQ150" s="58"/>
      <c r="VSR150" s="58"/>
      <c r="VSS150" s="58"/>
      <c r="VST150" s="58"/>
      <c r="VSU150" s="58"/>
      <c r="VSV150" s="58"/>
      <c r="VSW150" s="58"/>
      <c r="VSX150" s="58"/>
      <c r="VSY150" s="58"/>
      <c r="VSZ150" s="58"/>
      <c r="VTA150" s="58"/>
      <c r="VTB150" s="58"/>
      <c r="VTC150" s="58"/>
      <c r="VTD150" s="58"/>
      <c r="VTE150" s="58"/>
      <c r="VTF150" s="58"/>
      <c r="VTG150" s="58"/>
      <c r="VTH150" s="58"/>
      <c r="VTI150" s="58"/>
      <c r="VTJ150" s="58"/>
      <c r="VTK150" s="58"/>
      <c r="VTL150" s="58"/>
      <c r="VTM150" s="58"/>
      <c r="VTN150" s="58"/>
      <c r="VTO150" s="58"/>
      <c r="VTP150" s="58"/>
      <c r="VTQ150" s="58"/>
      <c r="VTR150" s="58"/>
      <c r="VTS150" s="58"/>
      <c r="VTT150" s="58"/>
      <c r="VTU150" s="58"/>
      <c r="VTV150" s="58"/>
      <c r="VTW150" s="58"/>
      <c r="VTX150" s="58"/>
      <c r="VTY150" s="58"/>
      <c r="VTZ150" s="58"/>
      <c r="VUA150" s="58"/>
      <c r="VUB150" s="58"/>
      <c r="VUC150" s="58"/>
      <c r="VUD150" s="58"/>
      <c r="VUE150" s="58"/>
      <c r="VUF150" s="58"/>
      <c r="VUG150" s="58"/>
      <c r="VUH150" s="58"/>
      <c r="VUI150" s="58"/>
      <c r="VUJ150" s="58"/>
      <c r="VUK150" s="58"/>
      <c r="VUL150" s="58"/>
      <c r="VUM150" s="58"/>
      <c r="VUN150" s="58"/>
      <c r="VUO150" s="58"/>
      <c r="VUP150" s="58"/>
      <c r="VUQ150" s="58"/>
      <c r="VUR150" s="58"/>
      <c r="VUS150" s="58"/>
      <c r="VUT150" s="58"/>
      <c r="VUU150" s="58"/>
      <c r="VUV150" s="58"/>
      <c r="VUW150" s="58"/>
      <c r="VUX150" s="58"/>
      <c r="VUY150" s="58"/>
      <c r="VUZ150" s="58"/>
      <c r="VVA150" s="58"/>
      <c r="VVB150" s="58"/>
      <c r="VVC150" s="58"/>
      <c r="VVD150" s="58"/>
      <c r="VVE150" s="58"/>
      <c r="VVF150" s="58"/>
      <c r="VVG150" s="58"/>
      <c r="VVH150" s="58"/>
      <c r="VVI150" s="58"/>
      <c r="VVJ150" s="58"/>
      <c r="VVK150" s="58"/>
      <c r="VVL150" s="58"/>
      <c r="VVM150" s="58"/>
      <c r="VVN150" s="58"/>
      <c r="VVO150" s="58"/>
      <c r="VVP150" s="58"/>
      <c r="VVQ150" s="58"/>
      <c r="VVR150" s="58"/>
      <c r="VVS150" s="58"/>
      <c r="VVT150" s="58"/>
      <c r="VVU150" s="58"/>
      <c r="VVV150" s="58"/>
      <c r="VVW150" s="58"/>
      <c r="VVX150" s="58"/>
      <c r="VVY150" s="58"/>
      <c r="VVZ150" s="58"/>
      <c r="VWA150" s="58"/>
      <c r="VWB150" s="58"/>
      <c r="VWC150" s="58"/>
      <c r="VWD150" s="58"/>
      <c r="VWE150" s="58"/>
      <c r="VWF150" s="58"/>
      <c r="VWG150" s="58"/>
      <c r="VWH150" s="58"/>
      <c r="VWI150" s="58"/>
      <c r="VWJ150" s="58"/>
      <c r="VWK150" s="58"/>
      <c r="VWL150" s="58"/>
      <c r="VWM150" s="58"/>
      <c r="VWN150" s="58"/>
      <c r="VWO150" s="58"/>
      <c r="VWP150" s="58"/>
      <c r="VWQ150" s="58"/>
      <c r="VWR150" s="58"/>
      <c r="VWS150" s="58"/>
      <c r="VWT150" s="58"/>
      <c r="VWU150" s="58"/>
      <c r="VWV150" s="58"/>
      <c r="VWW150" s="58"/>
      <c r="VWX150" s="58"/>
      <c r="VWY150" s="58"/>
      <c r="VWZ150" s="58"/>
      <c r="VXA150" s="58"/>
      <c r="VXB150" s="58"/>
      <c r="VXC150" s="58"/>
      <c r="VXD150" s="58"/>
      <c r="VXE150" s="58"/>
      <c r="VXF150" s="58"/>
      <c r="VXG150" s="58"/>
      <c r="VXH150" s="58"/>
      <c r="VXI150" s="58"/>
      <c r="VXJ150" s="58"/>
      <c r="VXK150" s="58"/>
      <c r="VXL150" s="58"/>
      <c r="VXM150" s="58"/>
      <c r="VXN150" s="58"/>
      <c r="VXO150" s="58"/>
      <c r="VXP150" s="58"/>
      <c r="VXQ150" s="58"/>
      <c r="VXR150" s="58"/>
      <c r="VXS150" s="58"/>
      <c r="VXT150" s="58"/>
      <c r="VXU150" s="58"/>
      <c r="VXV150" s="58"/>
      <c r="VXW150" s="58"/>
      <c r="VXX150" s="58"/>
      <c r="VXY150" s="58"/>
      <c r="VXZ150" s="58"/>
      <c r="VYA150" s="58"/>
      <c r="VYB150" s="58"/>
      <c r="VYC150" s="58"/>
      <c r="VYD150" s="58"/>
      <c r="VYE150" s="58"/>
      <c r="VYF150" s="58"/>
      <c r="VYG150" s="58"/>
      <c r="VYH150" s="58"/>
      <c r="VYI150" s="58"/>
      <c r="VYJ150" s="58"/>
      <c r="VYK150" s="58"/>
      <c r="VYL150" s="58"/>
      <c r="VYM150" s="58"/>
      <c r="VYN150" s="58"/>
      <c r="VYO150" s="58"/>
      <c r="VYP150" s="58"/>
      <c r="VYQ150" s="58"/>
      <c r="VYR150" s="58"/>
      <c r="VYS150" s="58"/>
      <c r="VYT150" s="58"/>
      <c r="VYU150" s="58"/>
      <c r="VYV150" s="58"/>
      <c r="VYW150" s="58"/>
      <c r="VYX150" s="58"/>
      <c r="VYY150" s="58"/>
      <c r="VYZ150" s="58"/>
      <c r="VZA150" s="58"/>
      <c r="VZB150" s="58"/>
      <c r="VZC150" s="58"/>
      <c r="VZD150" s="58"/>
      <c r="VZE150" s="58"/>
      <c r="VZF150" s="58"/>
      <c r="VZG150" s="58"/>
      <c r="VZH150" s="58"/>
      <c r="VZI150" s="58"/>
      <c r="VZJ150" s="58"/>
      <c r="VZK150" s="58"/>
      <c r="VZL150" s="58"/>
      <c r="VZM150" s="58"/>
      <c r="VZN150" s="58"/>
      <c r="VZO150" s="58"/>
      <c r="VZP150" s="58"/>
      <c r="VZQ150" s="58"/>
      <c r="VZR150" s="58"/>
      <c r="VZS150" s="58"/>
      <c r="VZT150" s="58"/>
      <c r="VZU150" s="58"/>
      <c r="VZV150" s="58"/>
      <c r="VZW150" s="58"/>
      <c r="VZX150" s="58"/>
      <c r="VZY150" s="58"/>
      <c r="VZZ150" s="58"/>
      <c r="WAA150" s="58"/>
      <c r="WAB150" s="58"/>
      <c r="WAC150" s="58"/>
      <c r="WAD150" s="58"/>
      <c r="WAE150" s="58"/>
      <c r="WAF150" s="58"/>
      <c r="WAG150" s="58"/>
      <c r="WAH150" s="58"/>
      <c r="WAI150" s="58"/>
      <c r="WAJ150" s="58"/>
      <c r="WAK150" s="58"/>
      <c r="WAL150" s="58"/>
      <c r="WAM150" s="58"/>
      <c r="WAN150" s="58"/>
      <c r="WAO150" s="58"/>
      <c r="WAP150" s="58"/>
      <c r="WAQ150" s="58"/>
      <c r="WAR150" s="58"/>
      <c r="WAS150" s="58"/>
      <c r="WAT150" s="58"/>
      <c r="WAU150" s="58"/>
      <c r="WAV150" s="58"/>
      <c r="WAW150" s="58"/>
      <c r="WAX150" s="58"/>
      <c r="WAY150" s="58"/>
      <c r="WAZ150" s="58"/>
      <c r="WBA150" s="58"/>
      <c r="WBB150" s="58"/>
      <c r="WBC150" s="58"/>
      <c r="WBD150" s="58"/>
      <c r="WBE150" s="58"/>
      <c r="WBF150" s="58"/>
      <c r="WBG150" s="58"/>
      <c r="WBH150" s="58"/>
      <c r="WBI150" s="58"/>
      <c r="WBJ150" s="58"/>
      <c r="WBK150" s="58"/>
      <c r="WBL150" s="58"/>
      <c r="WBM150" s="58"/>
      <c r="WBN150" s="58"/>
      <c r="WBO150" s="58"/>
      <c r="WBP150" s="58"/>
      <c r="WBQ150" s="58"/>
      <c r="WBR150" s="58"/>
      <c r="WBS150" s="58"/>
      <c r="WBT150" s="58"/>
      <c r="WBU150" s="58"/>
      <c r="WBV150" s="58"/>
      <c r="WBW150" s="58"/>
      <c r="WBX150" s="58"/>
      <c r="WBY150" s="58"/>
      <c r="WBZ150" s="58"/>
      <c r="WCA150" s="58"/>
      <c r="WCB150" s="58"/>
      <c r="WCC150" s="58"/>
      <c r="WCD150" s="58"/>
      <c r="WCE150" s="58"/>
      <c r="WCF150" s="58"/>
      <c r="WCG150" s="58"/>
      <c r="WCH150" s="58"/>
      <c r="WCI150" s="58"/>
      <c r="WCJ150" s="58"/>
      <c r="WCK150" s="58"/>
      <c r="WCL150" s="58"/>
      <c r="WCM150" s="58"/>
      <c r="WCN150" s="58"/>
      <c r="WCO150" s="58"/>
      <c r="WCP150" s="58"/>
      <c r="WCQ150" s="58"/>
      <c r="WCR150" s="58"/>
      <c r="WCS150" s="58"/>
      <c r="WCT150" s="58"/>
      <c r="WCU150" s="58"/>
      <c r="WCV150" s="58"/>
      <c r="WCW150" s="58"/>
      <c r="WCX150" s="58"/>
      <c r="WCY150" s="58"/>
      <c r="WCZ150" s="58"/>
      <c r="WDA150" s="58"/>
      <c r="WDB150" s="58"/>
      <c r="WDC150" s="58"/>
      <c r="WDD150" s="58"/>
      <c r="WDE150" s="58"/>
      <c r="WDF150" s="58"/>
      <c r="WDG150" s="58"/>
      <c r="WDH150" s="58"/>
      <c r="WDI150" s="58"/>
      <c r="WDJ150" s="58"/>
      <c r="WDK150" s="58"/>
      <c r="WDL150" s="58"/>
      <c r="WDM150" s="58"/>
      <c r="WDN150" s="58"/>
      <c r="WDO150" s="58"/>
      <c r="WDP150" s="58"/>
      <c r="WDQ150" s="58"/>
      <c r="WDR150" s="58"/>
      <c r="WDS150" s="58"/>
      <c r="WDT150" s="58"/>
      <c r="WDU150" s="58"/>
      <c r="WDV150" s="58"/>
      <c r="WDW150" s="58"/>
      <c r="WDX150" s="58"/>
      <c r="WDY150" s="58"/>
      <c r="WDZ150" s="58"/>
      <c r="WEA150" s="58"/>
      <c r="WEB150" s="58"/>
      <c r="WEC150" s="58"/>
      <c r="WED150" s="58"/>
      <c r="WEE150" s="58"/>
      <c r="WEF150" s="58"/>
      <c r="WEG150" s="58"/>
      <c r="WEH150" s="58"/>
      <c r="WEI150" s="58"/>
      <c r="WEJ150" s="58"/>
      <c r="WEK150" s="58"/>
      <c r="WEL150" s="58"/>
      <c r="WEM150" s="58"/>
      <c r="WEN150" s="58"/>
      <c r="WEO150" s="58"/>
      <c r="WEP150" s="58"/>
      <c r="WEQ150" s="58"/>
      <c r="WER150" s="58"/>
      <c r="WES150" s="58"/>
      <c r="WET150" s="58"/>
      <c r="WEU150" s="58"/>
      <c r="WEV150" s="58"/>
      <c r="WEW150" s="58"/>
      <c r="WEX150" s="58"/>
      <c r="WEY150" s="58"/>
      <c r="WEZ150" s="58"/>
      <c r="WFA150" s="58"/>
      <c r="WFB150" s="58"/>
      <c r="WFC150" s="58"/>
      <c r="WFD150" s="58"/>
      <c r="WFE150" s="58"/>
      <c r="WFF150" s="58"/>
      <c r="WFG150" s="58"/>
      <c r="WFH150" s="58"/>
      <c r="WFI150" s="58"/>
      <c r="WFJ150" s="58"/>
      <c r="WFK150" s="58"/>
      <c r="WFL150" s="58"/>
      <c r="WFM150" s="58"/>
      <c r="WFN150" s="58"/>
      <c r="WFO150" s="58"/>
      <c r="WFP150" s="58"/>
      <c r="WFQ150" s="58"/>
      <c r="WFR150" s="58"/>
      <c r="WFS150" s="58"/>
      <c r="WFT150" s="58"/>
      <c r="WFU150" s="58"/>
      <c r="WFV150" s="58"/>
      <c r="WFW150" s="58"/>
      <c r="WFX150" s="58"/>
      <c r="WFY150" s="58"/>
      <c r="WFZ150" s="58"/>
      <c r="WGA150" s="58"/>
      <c r="WGB150" s="58"/>
      <c r="WGC150" s="58"/>
      <c r="WGD150" s="58"/>
      <c r="WGE150" s="58"/>
      <c r="WGF150" s="58"/>
      <c r="WGG150" s="58"/>
      <c r="WGH150" s="58"/>
      <c r="WGI150" s="58"/>
      <c r="WGJ150" s="58"/>
      <c r="WGK150" s="58"/>
      <c r="WGL150" s="58"/>
      <c r="WGM150" s="58"/>
      <c r="WGN150" s="58"/>
      <c r="WGO150" s="58"/>
      <c r="WGP150" s="58"/>
      <c r="WGQ150" s="58"/>
      <c r="WGR150" s="58"/>
      <c r="WGS150" s="58"/>
      <c r="WGT150" s="58"/>
      <c r="WGU150" s="58"/>
      <c r="WGV150" s="58"/>
      <c r="WGW150" s="58"/>
      <c r="WGX150" s="58"/>
      <c r="WGY150" s="58"/>
      <c r="WGZ150" s="58"/>
      <c r="WHA150" s="58"/>
      <c r="WHB150" s="58"/>
      <c r="WHC150" s="58"/>
      <c r="WHD150" s="58"/>
      <c r="WHE150" s="58"/>
      <c r="WHF150" s="58"/>
      <c r="WHG150" s="58"/>
      <c r="WHH150" s="58"/>
      <c r="WHI150" s="58"/>
      <c r="WHJ150" s="58"/>
      <c r="WHK150" s="58"/>
      <c r="WHL150" s="58"/>
      <c r="WHM150" s="58"/>
      <c r="WHN150" s="58"/>
      <c r="WHO150" s="58"/>
      <c r="WHP150" s="58"/>
      <c r="WHQ150" s="58"/>
      <c r="WHR150" s="58"/>
      <c r="WHS150" s="58"/>
      <c r="WHT150" s="58"/>
      <c r="WHU150" s="58"/>
      <c r="WHV150" s="58"/>
      <c r="WHW150" s="58"/>
      <c r="WHX150" s="58"/>
      <c r="WHY150" s="58"/>
      <c r="WHZ150" s="58"/>
      <c r="WIA150" s="58"/>
      <c r="WIB150" s="58"/>
      <c r="WIC150" s="58"/>
      <c r="WID150" s="58"/>
      <c r="WIE150" s="58"/>
      <c r="WIF150" s="58"/>
      <c r="WIG150" s="58"/>
      <c r="WIH150" s="58"/>
      <c r="WII150" s="58"/>
      <c r="WIJ150" s="58"/>
      <c r="WIK150" s="58"/>
      <c r="WIL150" s="58"/>
      <c r="WIM150" s="58"/>
      <c r="WIN150" s="58"/>
      <c r="WIO150" s="58"/>
      <c r="WIP150" s="58"/>
      <c r="WIQ150" s="58"/>
      <c r="WIR150" s="58"/>
      <c r="WIS150" s="58"/>
      <c r="WIT150" s="58"/>
      <c r="WIU150" s="58"/>
      <c r="WIV150" s="58"/>
      <c r="WIW150" s="58"/>
      <c r="WIX150" s="58"/>
      <c r="WIY150" s="58"/>
      <c r="WIZ150" s="58"/>
      <c r="WJA150" s="58"/>
      <c r="WJB150" s="58"/>
      <c r="WJC150" s="58"/>
      <c r="WJD150" s="58"/>
      <c r="WJE150" s="58"/>
      <c r="WJF150" s="58"/>
      <c r="WJG150" s="58"/>
      <c r="WJH150" s="58"/>
      <c r="WJI150" s="58"/>
      <c r="WJJ150" s="58"/>
      <c r="WJK150" s="58"/>
      <c r="WJL150" s="58"/>
      <c r="WJM150" s="58"/>
      <c r="WJN150" s="58"/>
      <c r="WJO150" s="58"/>
      <c r="WJP150" s="58"/>
      <c r="WJQ150" s="58"/>
      <c r="WJR150" s="58"/>
      <c r="WJS150" s="58"/>
      <c r="WJT150" s="58"/>
      <c r="WJU150" s="58"/>
      <c r="WJV150" s="58"/>
      <c r="WJW150" s="58"/>
      <c r="WJX150" s="58"/>
      <c r="WJY150" s="58"/>
      <c r="WJZ150" s="58"/>
      <c r="WKA150" s="58"/>
      <c r="WKB150" s="58"/>
      <c r="WKC150" s="58"/>
      <c r="WKD150" s="58"/>
      <c r="WKE150" s="58"/>
      <c r="WKF150" s="58"/>
      <c r="WKG150" s="58"/>
      <c r="WKH150" s="58"/>
      <c r="WKI150" s="58"/>
      <c r="WKJ150" s="58"/>
      <c r="WKK150" s="58"/>
      <c r="WKL150" s="58"/>
      <c r="WKM150" s="58"/>
      <c r="WKN150" s="58"/>
      <c r="WKO150" s="58"/>
      <c r="WKP150" s="58"/>
      <c r="WKQ150" s="58"/>
      <c r="WKR150" s="58"/>
      <c r="WKS150" s="58"/>
      <c r="WKT150" s="58"/>
      <c r="WKU150" s="58"/>
      <c r="WKV150" s="58"/>
      <c r="WKW150" s="58"/>
      <c r="WKX150" s="58"/>
      <c r="WKY150" s="58"/>
      <c r="WKZ150" s="58"/>
      <c r="WLA150" s="58"/>
      <c r="WLB150" s="58"/>
      <c r="WLC150" s="58"/>
      <c r="WLD150" s="58"/>
      <c r="WLE150" s="58"/>
      <c r="WLF150" s="58"/>
      <c r="WLG150" s="58"/>
      <c r="WLH150" s="58"/>
      <c r="WLI150" s="58"/>
      <c r="WLJ150" s="58"/>
      <c r="WLK150" s="58"/>
      <c r="WLL150" s="58"/>
      <c r="WLM150" s="58"/>
      <c r="WLN150" s="58"/>
      <c r="WLO150" s="58"/>
      <c r="WLP150" s="58"/>
      <c r="WLQ150" s="58"/>
      <c r="WLR150" s="58"/>
      <c r="WLS150" s="58"/>
      <c r="WLT150" s="58"/>
      <c r="WLU150" s="58"/>
      <c r="WLV150" s="58"/>
      <c r="WLW150" s="58"/>
      <c r="WLX150" s="58"/>
      <c r="WLY150" s="58"/>
      <c r="WLZ150" s="58"/>
      <c r="WMA150" s="58"/>
      <c r="WMB150" s="58"/>
      <c r="WMC150" s="58"/>
      <c r="WMD150" s="58"/>
      <c r="WME150" s="58"/>
      <c r="WMF150" s="58"/>
      <c r="WMG150" s="58"/>
      <c r="WMH150" s="58"/>
      <c r="WMI150" s="58"/>
      <c r="WMJ150" s="58"/>
      <c r="WMK150" s="58"/>
      <c r="WML150" s="58"/>
      <c r="WMM150" s="58"/>
      <c r="WMN150" s="58"/>
      <c r="WMO150" s="58"/>
      <c r="WMP150" s="58"/>
      <c r="WMQ150" s="58"/>
      <c r="WMR150" s="58"/>
      <c r="WMS150" s="58"/>
      <c r="WMT150" s="58"/>
      <c r="WMU150" s="58"/>
      <c r="WMV150" s="58"/>
      <c r="WMW150" s="58"/>
      <c r="WMX150" s="58"/>
      <c r="WMY150" s="58"/>
      <c r="WMZ150" s="58"/>
      <c r="WNA150" s="58"/>
      <c r="WNB150" s="58"/>
      <c r="WNC150" s="58"/>
      <c r="WND150" s="58"/>
      <c r="WNE150" s="58"/>
      <c r="WNF150" s="58"/>
      <c r="WNG150" s="58"/>
      <c r="WNH150" s="58"/>
      <c r="WNI150" s="58"/>
      <c r="WNJ150" s="58"/>
      <c r="WNK150" s="58"/>
      <c r="WNL150" s="58"/>
      <c r="WNM150" s="58"/>
      <c r="WNN150" s="58"/>
      <c r="WNO150" s="58"/>
      <c r="WNP150" s="58"/>
      <c r="WNQ150" s="58"/>
      <c r="WNR150" s="58"/>
      <c r="WNS150" s="58"/>
      <c r="WNT150" s="58"/>
      <c r="WNU150" s="58"/>
      <c r="WNV150" s="58"/>
      <c r="WNW150" s="58"/>
      <c r="WNX150" s="58"/>
      <c r="WNY150" s="58"/>
      <c r="WNZ150" s="58"/>
      <c r="WOA150" s="58"/>
      <c r="WOB150" s="58"/>
      <c r="WOC150" s="58"/>
      <c r="WOD150" s="58"/>
      <c r="WOE150" s="58"/>
      <c r="WOF150" s="58"/>
      <c r="WOG150" s="58"/>
      <c r="WOH150" s="58"/>
      <c r="WOI150" s="58"/>
      <c r="WOJ150" s="58"/>
      <c r="WOK150" s="58"/>
      <c r="WOL150" s="58"/>
      <c r="WOM150" s="58"/>
      <c r="WON150" s="58"/>
      <c r="WOO150" s="58"/>
      <c r="WOP150" s="58"/>
      <c r="WOQ150" s="58"/>
      <c r="WOR150" s="58"/>
      <c r="WOS150" s="58"/>
      <c r="WOT150" s="58"/>
      <c r="WOU150" s="58"/>
      <c r="WOV150" s="58"/>
      <c r="WOW150" s="58"/>
      <c r="WOX150" s="58"/>
      <c r="WOY150" s="58"/>
      <c r="WOZ150" s="58"/>
      <c r="WPA150" s="58"/>
      <c r="WPB150" s="58"/>
      <c r="WPC150" s="58"/>
      <c r="WPD150" s="58"/>
      <c r="WPE150" s="58"/>
      <c r="WPF150" s="58"/>
      <c r="WPG150" s="58"/>
      <c r="WPH150" s="58"/>
      <c r="WPI150" s="58"/>
      <c r="WPJ150" s="58"/>
      <c r="WPK150" s="58"/>
      <c r="WPL150" s="58"/>
      <c r="WPM150" s="58"/>
      <c r="WPN150" s="58"/>
      <c r="WPO150" s="58"/>
      <c r="WPP150" s="58"/>
      <c r="WPQ150" s="58"/>
      <c r="WPR150" s="58"/>
      <c r="WPS150" s="58"/>
      <c r="WPT150" s="58"/>
      <c r="WPU150" s="58"/>
      <c r="WPV150" s="58"/>
      <c r="WPW150" s="58"/>
      <c r="WPX150" s="58"/>
      <c r="WPY150" s="58"/>
      <c r="WPZ150" s="58"/>
      <c r="WQA150" s="58"/>
      <c r="WQB150" s="58"/>
      <c r="WQC150" s="58"/>
      <c r="WQD150" s="58"/>
      <c r="WQE150" s="58"/>
      <c r="WQF150" s="58"/>
      <c r="WQG150" s="58"/>
      <c r="WQH150" s="58"/>
      <c r="WQI150" s="58"/>
      <c r="WQJ150" s="58"/>
      <c r="WQK150" s="58"/>
      <c r="WQL150" s="58"/>
      <c r="WQM150" s="58"/>
      <c r="WQN150" s="58"/>
      <c r="WQO150" s="58"/>
      <c r="WQP150" s="58"/>
      <c r="WQQ150" s="58"/>
      <c r="WQR150" s="58"/>
      <c r="WQS150" s="58"/>
      <c r="WQT150" s="58"/>
      <c r="WQU150" s="58"/>
      <c r="WQV150" s="58"/>
      <c r="WQW150" s="58"/>
      <c r="WQX150" s="58"/>
      <c r="WQY150" s="58"/>
      <c r="WQZ150" s="58"/>
      <c r="WRA150" s="58"/>
      <c r="WRB150" s="58"/>
      <c r="WRC150" s="58"/>
      <c r="WRD150" s="58"/>
      <c r="WRE150" s="58"/>
      <c r="WRF150" s="58"/>
      <c r="WRG150" s="58"/>
      <c r="WRH150" s="58"/>
      <c r="WRI150" s="58"/>
      <c r="WRJ150" s="58"/>
      <c r="WRK150" s="58"/>
      <c r="WRL150" s="58"/>
      <c r="WRM150" s="58"/>
      <c r="WRN150" s="58"/>
      <c r="WRO150" s="58"/>
      <c r="WRP150" s="58"/>
      <c r="WRQ150" s="58"/>
      <c r="WRR150" s="58"/>
      <c r="WRS150" s="58"/>
      <c r="WRT150" s="58"/>
      <c r="WRU150" s="58"/>
      <c r="WRV150" s="58"/>
      <c r="WRW150" s="58"/>
      <c r="WRX150" s="58"/>
      <c r="WRY150" s="58"/>
      <c r="WRZ150" s="58"/>
      <c r="WSA150" s="58"/>
      <c r="WSB150" s="58"/>
      <c r="WSC150" s="58"/>
      <c r="WSD150" s="58"/>
      <c r="WSE150" s="58"/>
      <c r="WSF150" s="58"/>
      <c r="WSG150" s="58"/>
      <c r="WSH150" s="58"/>
      <c r="WSI150" s="58"/>
      <c r="WSJ150" s="58"/>
      <c r="WSK150" s="58"/>
      <c r="WSL150" s="58"/>
      <c r="WSM150" s="58"/>
      <c r="WSN150" s="58"/>
      <c r="WSO150" s="58"/>
      <c r="WSP150" s="58"/>
      <c r="WSQ150" s="58"/>
      <c r="WSR150" s="58"/>
      <c r="WSS150" s="58"/>
      <c r="WST150" s="58"/>
      <c r="WSU150" s="58"/>
      <c r="WSV150" s="58"/>
      <c r="WSW150" s="58"/>
      <c r="WSX150" s="58"/>
      <c r="WSY150" s="58"/>
      <c r="WSZ150" s="58"/>
      <c r="WTA150" s="58"/>
      <c r="WTB150" s="58"/>
      <c r="WTC150" s="58"/>
      <c r="WTD150" s="58"/>
      <c r="WTE150" s="58"/>
      <c r="WTF150" s="58"/>
      <c r="WTG150" s="58"/>
      <c r="WTH150" s="58"/>
      <c r="WTI150" s="58"/>
      <c r="WTJ150" s="58"/>
      <c r="WTK150" s="58"/>
      <c r="WTL150" s="58"/>
      <c r="WTM150" s="58"/>
      <c r="WTN150" s="58"/>
      <c r="WTO150" s="58"/>
      <c r="WTP150" s="58"/>
      <c r="WTQ150" s="58"/>
      <c r="WTR150" s="58"/>
      <c r="WTS150" s="58"/>
      <c r="WTT150" s="58"/>
      <c r="WTU150" s="58"/>
      <c r="WTV150" s="58"/>
      <c r="WTW150" s="58"/>
      <c r="WTX150" s="58"/>
      <c r="WTY150" s="58"/>
      <c r="WTZ150" s="58"/>
      <c r="WUA150" s="58"/>
      <c r="WUB150" s="58"/>
      <c r="WUC150" s="58"/>
      <c r="WUD150" s="58"/>
      <c r="WUE150" s="58"/>
      <c r="WUF150" s="58"/>
      <c r="WUG150" s="58"/>
      <c r="WUH150" s="58"/>
      <c r="WUI150" s="58"/>
      <c r="WUJ150" s="58"/>
      <c r="WUK150" s="58"/>
      <c r="WUL150" s="58"/>
      <c r="WUM150" s="58"/>
      <c r="WUN150" s="58"/>
      <c r="WUO150" s="58"/>
      <c r="WUP150" s="58"/>
      <c r="WUQ150" s="58"/>
      <c r="WUR150" s="58"/>
      <c r="WUS150" s="58"/>
      <c r="WUT150" s="58"/>
      <c r="WUU150" s="58"/>
      <c r="WUV150" s="58"/>
      <c r="WUW150" s="58"/>
      <c r="WUX150" s="58"/>
      <c r="WUY150" s="58"/>
      <c r="WUZ150" s="58"/>
      <c r="WVA150" s="58"/>
      <c r="WVB150" s="58"/>
      <c r="WVC150" s="58"/>
      <c r="WVD150" s="58"/>
      <c r="WVE150" s="58"/>
      <c r="WVF150" s="58"/>
      <c r="WVG150" s="58"/>
      <c r="WVH150" s="58"/>
      <c r="WVI150" s="58"/>
      <c r="WVJ150" s="58"/>
      <c r="WVK150" s="58"/>
      <c r="WVL150" s="58"/>
      <c r="WVM150" s="58"/>
      <c r="WVN150" s="58"/>
      <c r="WVO150" s="58"/>
      <c r="WVP150" s="58"/>
      <c r="WVQ150" s="58"/>
      <c r="WVR150" s="58"/>
      <c r="WVS150" s="58"/>
      <c r="WVT150" s="58"/>
      <c r="WVU150" s="58"/>
      <c r="WVV150" s="58"/>
      <c r="WVW150" s="58"/>
      <c r="WVX150" s="58"/>
      <c r="WVY150" s="58"/>
      <c r="WVZ150" s="58"/>
      <c r="WWA150" s="58"/>
      <c r="WWB150" s="58"/>
      <c r="WWC150" s="58"/>
      <c r="WWD150" s="58"/>
      <c r="WWE150" s="58"/>
      <c r="WWF150" s="58"/>
      <c r="WWG150" s="58"/>
      <c r="WWH150" s="58"/>
      <c r="WWI150" s="58"/>
      <c r="WWJ150" s="58"/>
      <c r="WWK150" s="58"/>
      <c r="WWL150" s="58"/>
      <c r="WWM150" s="58"/>
      <c r="WWN150" s="58"/>
      <c r="WWO150" s="58"/>
      <c r="WWP150" s="58"/>
      <c r="WWQ150" s="58"/>
      <c r="WWR150" s="58"/>
      <c r="WWS150" s="58"/>
      <c r="WWT150" s="58"/>
      <c r="WWU150" s="58"/>
      <c r="WWV150" s="58"/>
      <c r="WWW150" s="58"/>
      <c r="WWX150" s="58"/>
      <c r="WWY150" s="58"/>
      <c r="WWZ150" s="58"/>
      <c r="WXA150" s="58"/>
      <c r="WXB150" s="58"/>
      <c r="WXC150" s="58"/>
      <c r="WXD150" s="58"/>
      <c r="WXE150" s="58"/>
      <c r="WXF150" s="58"/>
      <c r="WXG150" s="58"/>
      <c r="WXH150" s="58"/>
      <c r="WXI150" s="58"/>
      <c r="WXJ150" s="58"/>
      <c r="WXK150" s="58"/>
      <c r="WXL150" s="58"/>
      <c r="WXM150" s="58"/>
      <c r="WXN150" s="58"/>
      <c r="WXO150" s="58"/>
      <c r="WXP150" s="58"/>
      <c r="WXQ150" s="58"/>
      <c r="WXR150" s="58"/>
      <c r="WXS150" s="58"/>
      <c r="WXT150" s="58"/>
      <c r="WXU150" s="58"/>
      <c r="WXV150" s="58"/>
      <c r="WXW150" s="58"/>
      <c r="WXX150" s="58"/>
      <c r="WXY150" s="58"/>
      <c r="WXZ150" s="58"/>
      <c r="WYA150" s="58"/>
      <c r="WYB150" s="58"/>
      <c r="WYC150" s="58"/>
      <c r="WYD150" s="58"/>
      <c r="WYE150" s="58"/>
      <c r="WYF150" s="58"/>
      <c r="WYG150" s="58"/>
      <c r="WYH150" s="58"/>
      <c r="WYI150" s="58"/>
      <c r="WYJ150" s="58"/>
      <c r="WYK150" s="58"/>
      <c r="WYL150" s="58"/>
      <c r="WYM150" s="58"/>
      <c r="WYN150" s="58"/>
      <c r="WYO150" s="58"/>
      <c r="WYP150" s="58"/>
      <c r="WYQ150" s="58"/>
      <c r="WYR150" s="58"/>
      <c r="WYS150" s="58"/>
      <c r="WYT150" s="58"/>
      <c r="WYU150" s="58"/>
      <c r="WYV150" s="58"/>
      <c r="WYW150" s="58"/>
      <c r="WYX150" s="58"/>
      <c r="WYY150" s="58"/>
      <c r="WYZ150" s="58"/>
      <c r="WZA150" s="58"/>
      <c r="WZB150" s="58"/>
      <c r="WZC150" s="58"/>
      <c r="WZD150" s="58"/>
      <c r="WZE150" s="58"/>
      <c r="WZF150" s="58"/>
      <c r="WZG150" s="58"/>
      <c r="WZH150" s="58"/>
      <c r="WZI150" s="58"/>
      <c r="WZJ150" s="58"/>
      <c r="WZK150" s="58"/>
      <c r="WZL150" s="58"/>
      <c r="WZM150" s="58"/>
      <c r="WZN150" s="58"/>
      <c r="WZO150" s="58"/>
      <c r="WZP150" s="58"/>
      <c r="WZQ150" s="58"/>
      <c r="WZR150" s="58"/>
      <c r="WZS150" s="58"/>
      <c r="WZT150" s="58"/>
      <c r="WZU150" s="58"/>
      <c r="WZV150" s="58"/>
      <c r="WZW150" s="58"/>
      <c r="WZX150" s="58"/>
      <c r="WZY150" s="58"/>
      <c r="WZZ150" s="58"/>
      <c r="XAA150" s="58"/>
      <c r="XAB150" s="58"/>
      <c r="XAC150" s="58"/>
      <c r="XAD150" s="58"/>
      <c r="XAE150" s="58"/>
      <c r="XAF150" s="58"/>
      <c r="XAG150" s="58"/>
      <c r="XAH150" s="58"/>
      <c r="XAI150" s="58"/>
      <c r="XAJ150" s="58"/>
      <c r="XAK150" s="58"/>
      <c r="XAL150" s="58"/>
      <c r="XAM150" s="58"/>
      <c r="XAN150" s="58"/>
      <c r="XAO150" s="58"/>
      <c r="XAP150" s="58"/>
      <c r="XAQ150" s="58"/>
      <c r="XAR150" s="58"/>
      <c r="XAS150" s="58"/>
      <c r="XAT150" s="58"/>
      <c r="XAU150" s="58"/>
      <c r="XAV150" s="58"/>
      <c r="XAW150" s="58"/>
      <c r="XAX150" s="58"/>
      <c r="XAY150" s="58"/>
      <c r="XAZ150" s="58"/>
      <c r="XBA150" s="58"/>
      <c r="XBB150" s="58"/>
      <c r="XBC150" s="58"/>
      <c r="XBD150" s="58"/>
      <c r="XBE150" s="58"/>
      <c r="XBF150" s="58"/>
      <c r="XBG150" s="58"/>
      <c r="XBH150" s="58"/>
      <c r="XBI150" s="58"/>
      <c r="XBJ150" s="58"/>
      <c r="XBK150" s="58"/>
      <c r="XBL150" s="58"/>
      <c r="XBM150" s="58"/>
      <c r="XBN150" s="58"/>
      <c r="XBO150" s="58"/>
      <c r="XBP150" s="58"/>
      <c r="XBQ150" s="58"/>
      <c r="XBR150" s="58"/>
      <c r="XBS150" s="58"/>
      <c r="XBT150" s="58"/>
      <c r="XBU150" s="58"/>
      <c r="XBV150" s="58"/>
      <c r="XBW150" s="58"/>
      <c r="XBX150" s="58"/>
      <c r="XBY150" s="58"/>
      <c r="XBZ150" s="58"/>
      <c r="XCA150" s="58"/>
      <c r="XCB150" s="58"/>
      <c r="XCC150" s="58"/>
      <c r="XCD150" s="58"/>
      <c r="XCE150" s="58"/>
      <c r="XCF150" s="58"/>
      <c r="XCG150" s="58"/>
      <c r="XCH150" s="58"/>
      <c r="XCI150" s="58"/>
      <c r="XCJ150" s="58"/>
      <c r="XCK150" s="58"/>
      <c r="XCL150" s="58"/>
      <c r="XCM150" s="58"/>
      <c r="XCN150" s="58"/>
      <c r="XCO150" s="58"/>
      <c r="XCP150" s="58"/>
      <c r="XCQ150" s="58"/>
      <c r="XCR150" s="58"/>
      <c r="XCS150" s="58"/>
      <c r="XCT150" s="58"/>
      <c r="XCU150" s="58"/>
      <c r="XCV150" s="58"/>
      <c r="XCW150" s="58"/>
      <c r="XCX150" s="58"/>
      <c r="XCY150" s="58"/>
      <c r="XCZ150" s="58"/>
      <c r="XDA150" s="58"/>
      <c r="XDB150" s="58"/>
      <c r="XDC150" s="58"/>
      <c r="XDD150" s="58"/>
      <c r="XDE150" s="58"/>
      <c r="XDF150" s="58"/>
      <c r="XDG150" s="58"/>
      <c r="XDH150" s="58"/>
      <c r="XDI150" s="58"/>
      <c r="XDJ150" s="58"/>
      <c r="XDK150" s="58"/>
      <c r="XDL150" s="58"/>
      <c r="XDM150" s="58"/>
      <c r="XDN150" s="58"/>
      <c r="XDO150" s="58"/>
      <c r="XDP150" s="58"/>
      <c r="XDQ150" s="58"/>
      <c r="XDR150" s="58"/>
      <c r="XDS150" s="58"/>
      <c r="XDT150" s="58"/>
      <c r="XDU150" s="58"/>
      <c r="XDV150" s="58"/>
      <c r="XDW150" s="58"/>
      <c r="XDX150" s="58"/>
      <c r="XDY150" s="58"/>
      <c r="XDZ150" s="58"/>
      <c r="XEA150" s="58"/>
      <c r="XEB150" s="58"/>
      <c r="XEC150" s="58"/>
      <c r="XED150" s="58"/>
      <c r="XEE150" s="58"/>
      <c r="XEF150" s="58"/>
      <c r="XEG150" s="58"/>
      <c r="XEH150" s="58"/>
      <c r="XEI150" s="58"/>
      <c r="XEJ150" s="58"/>
      <c r="XEK150" s="58"/>
      <c r="XEL150" s="58"/>
      <c r="XEM150" s="58"/>
      <c r="XEN150" s="58"/>
      <c r="XEO150" s="58"/>
      <c r="XEP150" s="58"/>
      <c r="XEQ150" s="58"/>
      <c r="XER150" s="58"/>
      <c r="XES150" s="58"/>
      <c r="XET150" s="58"/>
      <c r="XEU150" s="58"/>
      <c r="XEV150" s="58"/>
      <c r="XEW150" s="58"/>
      <c r="XEX150" s="58"/>
      <c r="XEY150" s="58"/>
      <c r="XEZ150" s="58"/>
      <c r="XFA150" s="58"/>
      <c r="XFB150" s="58"/>
      <c r="XFC150" s="58"/>
      <c r="XFD150" s="58"/>
    </row>
    <row r="151" spans="2:16384">
      <c r="B151" s="5"/>
      <c r="C151" s="57" t="s">
        <v>188</v>
      </c>
      <c r="D151" s="32"/>
      <c r="E151" s="32"/>
      <c r="F151" s="32"/>
      <c r="G151" s="32"/>
      <c r="H151" s="32"/>
      <c r="I151" s="409">
        <v>100625</v>
      </c>
      <c r="J151" s="410"/>
      <c r="K151" s="410"/>
      <c r="L151" s="154"/>
      <c r="M151" s="409">
        <f>(I151/$I$149)*$M$149</f>
        <v>2699217.0222654007</v>
      </c>
      <c r="N151" s="410"/>
      <c r="O151" s="410"/>
      <c r="P151" s="149"/>
      <c r="Q151" s="410">
        <f t="shared" ref="Q151:Q152" si="22">I151</f>
        <v>100625</v>
      </c>
      <c r="R151" s="410"/>
      <c r="S151" s="150"/>
      <c r="T151" s="147"/>
    </row>
    <row r="152" spans="2:16384">
      <c r="B152" s="5"/>
      <c r="C152" s="57" t="s">
        <v>189</v>
      </c>
      <c r="D152" s="32"/>
      <c r="E152" s="32"/>
      <c r="F152" s="32"/>
      <c r="G152" s="32"/>
      <c r="H152" s="32"/>
      <c r="I152" s="411">
        <v>794283.70000000042</v>
      </c>
      <c r="J152" s="412"/>
      <c r="K152" s="412"/>
      <c r="L152" s="152"/>
      <c r="M152" s="411">
        <f>(I152/$I$149)*$M$149</f>
        <v>21306276.606687661</v>
      </c>
      <c r="N152" s="412"/>
      <c r="O152" s="412"/>
      <c r="P152" s="152"/>
      <c r="Q152" s="410">
        <f t="shared" si="22"/>
        <v>794283.70000000042</v>
      </c>
      <c r="R152" s="410"/>
      <c r="S152" s="153"/>
      <c r="T152" s="147"/>
    </row>
    <row r="153" spans="2:16384">
      <c r="B153" s="5"/>
      <c r="C153" s="127" t="s">
        <v>190</v>
      </c>
      <c r="D153" s="28"/>
      <c r="E153" s="28"/>
      <c r="F153" s="28"/>
      <c r="G153" s="28"/>
      <c r="H153" s="28"/>
      <c r="I153" s="413">
        <v>50705.366476931609</v>
      </c>
      <c r="J153" s="414"/>
      <c r="K153" s="414"/>
      <c r="L153" s="414"/>
      <c r="M153" s="415">
        <f>M149-Q149</f>
        <v>139345212.26100039</v>
      </c>
      <c r="N153" s="416"/>
      <c r="O153" s="416"/>
      <c r="P153" s="417"/>
      <c r="Q153" s="414">
        <f>I153</f>
        <v>50705.366476931609</v>
      </c>
      <c r="R153" s="414"/>
      <c r="S153" s="418"/>
      <c r="T153" s="147"/>
    </row>
    <row r="154" spans="2:16384">
      <c r="B154" s="5"/>
      <c r="C154" s="113" t="s">
        <v>191</v>
      </c>
      <c r="D154" s="79"/>
      <c r="E154" s="79"/>
      <c r="F154" s="79"/>
      <c r="G154" s="79"/>
      <c r="H154" s="79"/>
      <c r="I154" s="413">
        <v>0</v>
      </c>
      <c r="J154" s="414"/>
      <c r="K154" s="414"/>
      <c r="L154" s="414"/>
      <c r="M154" s="415">
        <f>M153-Q153</f>
        <v>139294506.89452347</v>
      </c>
      <c r="N154" s="416"/>
      <c r="O154" s="416"/>
      <c r="P154" s="417"/>
      <c r="Q154" s="414">
        <f>I154</f>
        <v>0</v>
      </c>
      <c r="R154" s="414"/>
      <c r="S154" s="418"/>
      <c r="T154" s="147"/>
    </row>
    <row r="155" spans="2:16384">
      <c r="B155" s="5"/>
      <c r="C155" s="113" t="s">
        <v>192</v>
      </c>
      <c r="D155" s="79"/>
      <c r="E155" s="79"/>
      <c r="F155" s="79"/>
      <c r="G155" s="79"/>
      <c r="H155" s="79"/>
      <c r="I155" s="413">
        <f>SUM(I156:K157)</f>
        <v>22103810.8503309</v>
      </c>
      <c r="J155" s="414"/>
      <c r="K155" s="414"/>
      <c r="L155" s="419"/>
      <c r="M155" s="413">
        <f>M154-Q154</f>
        <v>139294506.89452347</v>
      </c>
      <c r="N155" s="414"/>
      <c r="O155" s="414"/>
      <c r="P155" s="419"/>
      <c r="Q155" s="414">
        <f>SUM(Q156:R158)</f>
        <v>22103810.8503309</v>
      </c>
      <c r="R155" s="414"/>
      <c r="S155" s="418"/>
      <c r="T155" s="147"/>
    </row>
    <row r="156" spans="2:16384">
      <c r="B156" s="5"/>
      <c r="C156" s="57" t="s">
        <v>193</v>
      </c>
      <c r="D156" s="32"/>
      <c r="E156" s="32"/>
      <c r="F156" s="32"/>
      <c r="G156" s="32"/>
      <c r="H156" s="32"/>
      <c r="I156" s="409">
        <f>SUM($E$37:$G$37)</f>
        <v>6729188.603755557</v>
      </c>
      <c r="J156" s="410"/>
      <c r="K156" s="410"/>
      <c r="L156" s="154"/>
      <c r="M156" s="409">
        <f>(I156/$I$155)*$M$155</f>
        <v>42406217.403292023</v>
      </c>
      <c r="N156" s="410"/>
      <c r="O156" s="410"/>
      <c r="P156" s="149"/>
      <c r="Q156" s="410">
        <f>I156</f>
        <v>6729188.603755557</v>
      </c>
      <c r="R156" s="410"/>
      <c r="S156" s="150"/>
      <c r="T156" s="147"/>
    </row>
    <row r="157" spans="2:16384">
      <c r="B157" s="5"/>
      <c r="C157" s="57" t="s">
        <v>194</v>
      </c>
      <c r="D157" s="32"/>
      <c r="E157" s="32"/>
      <c r="F157" s="32"/>
      <c r="G157" s="32"/>
      <c r="H157" s="32"/>
      <c r="I157" s="409">
        <f>SUM($H$37:$J$37)</f>
        <v>15374622.246575342</v>
      </c>
      <c r="J157" s="410"/>
      <c r="K157" s="410"/>
      <c r="L157" s="154"/>
      <c r="M157" s="409">
        <f>(I157/$I$155)*$M$155</f>
        <v>96888289.491231441</v>
      </c>
      <c r="N157" s="410"/>
      <c r="O157" s="410"/>
      <c r="P157" s="149"/>
      <c r="Q157" s="410">
        <f t="shared" ref="Q157:Q165" si="23">I157</f>
        <v>15374622.246575342</v>
      </c>
      <c r="R157" s="410"/>
      <c r="S157" s="150"/>
      <c r="T157" s="147"/>
    </row>
    <row r="158" spans="2:16384">
      <c r="B158" s="5"/>
      <c r="C158" s="155" t="s">
        <v>195</v>
      </c>
      <c r="D158" s="135"/>
      <c r="E158" s="135"/>
      <c r="F158" s="135"/>
      <c r="G158" s="135"/>
      <c r="H158" s="135"/>
      <c r="I158" s="411">
        <v>0</v>
      </c>
      <c r="J158" s="412"/>
      <c r="K158" s="412"/>
      <c r="L158" s="152"/>
      <c r="M158" s="411">
        <f>(I158/$I$155)*$M$155</f>
        <v>0</v>
      </c>
      <c r="N158" s="412"/>
      <c r="O158" s="412"/>
      <c r="P158" s="152"/>
      <c r="Q158" s="410">
        <f t="shared" si="23"/>
        <v>0</v>
      </c>
      <c r="R158" s="410"/>
      <c r="S158" s="153"/>
      <c r="T158" s="147"/>
    </row>
    <row r="159" spans="2:16384">
      <c r="B159" s="5"/>
      <c r="C159" s="127" t="s">
        <v>196</v>
      </c>
      <c r="D159" s="28"/>
      <c r="E159" s="28"/>
      <c r="F159" s="28"/>
      <c r="G159" s="28"/>
      <c r="H159" s="28"/>
      <c r="I159" s="413">
        <f>SUM($K$37:$M$37)</f>
        <v>7887852.2739726007</v>
      </c>
      <c r="J159" s="414"/>
      <c r="K159" s="414"/>
      <c r="L159" s="414"/>
      <c r="M159" s="415">
        <f>M155-Q155</f>
        <v>117190696.04419257</v>
      </c>
      <c r="N159" s="416"/>
      <c r="O159" s="416"/>
      <c r="P159" s="417"/>
      <c r="Q159" s="414">
        <f t="shared" si="23"/>
        <v>7887852.2739726007</v>
      </c>
      <c r="R159" s="414"/>
      <c r="S159" s="418"/>
      <c r="T159" s="147"/>
    </row>
    <row r="160" spans="2:16384">
      <c r="B160" s="5"/>
      <c r="C160" s="156" t="s">
        <v>197</v>
      </c>
      <c r="D160" s="28"/>
      <c r="E160" s="28"/>
      <c r="F160" s="28"/>
      <c r="G160" s="28"/>
      <c r="H160" s="28"/>
      <c r="I160" s="413">
        <f>SUM($N$37:$P$37)</f>
        <v>5223749.9178082179</v>
      </c>
      <c r="J160" s="414"/>
      <c r="K160" s="414"/>
      <c r="L160" s="414"/>
      <c r="M160" s="415">
        <f t="shared" ref="M160:M166" si="24">M159-Q159</f>
        <v>109302843.77021997</v>
      </c>
      <c r="N160" s="416"/>
      <c r="O160" s="416"/>
      <c r="P160" s="417"/>
      <c r="Q160" s="414">
        <f t="shared" si="23"/>
        <v>5223749.9178082179</v>
      </c>
      <c r="R160" s="414"/>
      <c r="S160" s="418"/>
      <c r="T160" s="147"/>
    </row>
    <row r="161" spans="2:20">
      <c r="B161" s="5"/>
      <c r="C161" s="156" t="s">
        <v>198</v>
      </c>
      <c r="D161" s="28"/>
      <c r="E161" s="28"/>
      <c r="F161" s="28"/>
      <c r="G161" s="28"/>
      <c r="H161" s="28"/>
      <c r="I161" s="413">
        <f>SUM($Q$37:$S$37)</f>
        <v>3853626.0821917807</v>
      </c>
      <c r="J161" s="414"/>
      <c r="K161" s="414"/>
      <c r="L161" s="414"/>
      <c r="M161" s="422">
        <f t="shared" si="24"/>
        <v>104079093.85241175</v>
      </c>
      <c r="N161" s="423"/>
      <c r="O161" s="423"/>
      <c r="P161" s="424"/>
      <c r="Q161" s="414">
        <f t="shared" si="23"/>
        <v>3853626.0821917807</v>
      </c>
      <c r="R161" s="414"/>
      <c r="S161" s="418"/>
      <c r="T161" s="147"/>
    </row>
    <row r="162" spans="2:20">
      <c r="B162" s="5"/>
      <c r="C162" s="156" t="s">
        <v>199</v>
      </c>
      <c r="D162" s="28"/>
      <c r="E162" s="28"/>
      <c r="F162" s="28"/>
      <c r="G162" s="28"/>
      <c r="H162" s="28"/>
      <c r="I162" s="413">
        <v>0</v>
      </c>
      <c r="J162" s="414"/>
      <c r="K162" s="414"/>
      <c r="L162" s="414"/>
      <c r="M162" s="415">
        <f t="shared" si="24"/>
        <v>100225467.77021997</v>
      </c>
      <c r="N162" s="416"/>
      <c r="O162" s="416"/>
      <c r="P162" s="417"/>
      <c r="Q162" s="414">
        <f t="shared" si="23"/>
        <v>0</v>
      </c>
      <c r="R162" s="414"/>
      <c r="S162" s="418"/>
      <c r="T162" s="147"/>
    </row>
    <row r="163" spans="2:20">
      <c r="B163" s="5"/>
      <c r="C163" s="127" t="s">
        <v>200</v>
      </c>
      <c r="D163" s="28"/>
      <c r="E163" s="28"/>
      <c r="F163" s="28"/>
      <c r="G163" s="28"/>
      <c r="H163" s="28"/>
      <c r="I163" s="413">
        <v>0</v>
      </c>
      <c r="J163" s="414"/>
      <c r="K163" s="414"/>
      <c r="L163" s="414"/>
      <c r="M163" s="415">
        <f t="shared" si="24"/>
        <v>100225467.77021997</v>
      </c>
      <c r="N163" s="416"/>
      <c r="O163" s="416"/>
      <c r="P163" s="417"/>
      <c r="Q163" s="414">
        <f t="shared" si="23"/>
        <v>0</v>
      </c>
      <c r="R163" s="414"/>
      <c r="S163" s="418"/>
      <c r="T163" s="147"/>
    </row>
    <row r="164" spans="2:20">
      <c r="B164" s="5"/>
      <c r="C164" s="127" t="s">
        <v>201</v>
      </c>
      <c r="D164" s="28"/>
      <c r="E164" s="28"/>
      <c r="F164" s="28"/>
      <c r="G164" s="28"/>
      <c r="H164" s="28"/>
      <c r="I164" s="413">
        <v>0</v>
      </c>
      <c r="J164" s="414"/>
      <c r="K164" s="414"/>
      <c r="L164" s="414"/>
      <c r="M164" s="415">
        <f t="shared" si="24"/>
        <v>100225467.77021997</v>
      </c>
      <c r="N164" s="416"/>
      <c r="O164" s="416"/>
      <c r="P164" s="417"/>
      <c r="Q164" s="414">
        <f t="shared" si="23"/>
        <v>0</v>
      </c>
      <c r="R164" s="414"/>
      <c r="S164" s="418"/>
      <c r="T164" s="147"/>
    </row>
    <row r="165" spans="2:20">
      <c r="B165" s="5"/>
      <c r="C165" s="127" t="s">
        <v>202</v>
      </c>
      <c r="D165" s="28"/>
      <c r="E165" s="28"/>
      <c r="F165" s="28"/>
      <c r="G165" s="28"/>
      <c r="H165" s="28"/>
      <c r="I165" s="413">
        <f>N211</f>
        <v>0</v>
      </c>
      <c r="J165" s="414"/>
      <c r="K165" s="414"/>
      <c r="L165" s="414"/>
      <c r="M165" s="415">
        <f t="shared" si="24"/>
        <v>100225467.77021997</v>
      </c>
      <c r="N165" s="416"/>
      <c r="O165" s="416"/>
      <c r="P165" s="417"/>
      <c r="Q165" s="414">
        <f t="shared" si="23"/>
        <v>0</v>
      </c>
      <c r="R165" s="414"/>
      <c r="S165" s="418"/>
      <c r="T165" s="147"/>
    </row>
    <row r="166" spans="2:20">
      <c r="B166" s="5"/>
      <c r="C166" s="113" t="s">
        <v>203</v>
      </c>
      <c r="D166" s="79"/>
      <c r="E166" s="79"/>
      <c r="F166" s="79"/>
      <c r="G166" s="79"/>
      <c r="H166" s="79"/>
      <c r="I166" s="413">
        <f>SUM(I167:K172)</f>
        <v>52670878.154750012</v>
      </c>
      <c r="J166" s="414"/>
      <c r="K166" s="414"/>
      <c r="L166" s="419"/>
      <c r="M166" s="413">
        <f t="shared" si="24"/>
        <v>100225467.77021997</v>
      </c>
      <c r="N166" s="414"/>
      <c r="O166" s="414"/>
      <c r="P166" s="419"/>
      <c r="Q166" s="414">
        <f>SUM(Q167:R172)</f>
        <v>52670878.154750012</v>
      </c>
      <c r="R166" s="414"/>
      <c r="S166" s="418"/>
      <c r="T166" s="147"/>
    </row>
    <row r="167" spans="2:20">
      <c r="B167" s="5"/>
      <c r="C167" s="57" t="s">
        <v>204</v>
      </c>
      <c r="D167" s="32"/>
      <c r="E167" s="32"/>
      <c r="F167" s="32"/>
      <c r="G167" s="32"/>
      <c r="H167" s="32"/>
      <c r="I167" s="409">
        <v>0</v>
      </c>
      <c r="J167" s="410"/>
      <c r="K167" s="410"/>
      <c r="L167" s="149"/>
      <c r="M167" s="409">
        <f t="shared" ref="M167:M172" si="25">(I167/$I$166)*$M$166</f>
        <v>0</v>
      </c>
      <c r="N167" s="410"/>
      <c r="O167" s="410"/>
      <c r="P167" s="149"/>
      <c r="Q167" s="410">
        <f>I167</f>
        <v>0</v>
      </c>
      <c r="R167" s="410"/>
      <c r="S167" s="150"/>
      <c r="T167" s="147"/>
    </row>
    <row r="168" spans="2:20">
      <c r="B168" s="5"/>
      <c r="C168" s="140" t="s">
        <v>205</v>
      </c>
      <c r="D168" s="32"/>
      <c r="E168" s="32"/>
      <c r="F168" s="32"/>
      <c r="G168" s="32"/>
      <c r="H168" s="32"/>
      <c r="I168" s="409">
        <f>$L$105</f>
        <v>52670878.154750012</v>
      </c>
      <c r="J168" s="410"/>
      <c r="K168" s="410"/>
      <c r="L168" s="149"/>
      <c r="M168" s="409">
        <f t="shared" si="25"/>
        <v>100225467.77021997</v>
      </c>
      <c r="N168" s="410"/>
      <c r="O168" s="410"/>
      <c r="P168" s="149"/>
      <c r="Q168" s="410">
        <f t="shared" ref="Q168:Q174" si="26">I168</f>
        <v>52670878.154750012</v>
      </c>
      <c r="R168" s="410"/>
      <c r="S168" s="150"/>
      <c r="T168" s="147"/>
    </row>
    <row r="169" spans="2:20">
      <c r="B169" s="5"/>
      <c r="C169" s="140" t="s">
        <v>206</v>
      </c>
      <c r="D169" s="32"/>
      <c r="E169" s="32"/>
      <c r="F169" s="32"/>
      <c r="G169" s="32"/>
      <c r="H169" s="32"/>
      <c r="I169" s="409">
        <v>0</v>
      </c>
      <c r="J169" s="410"/>
      <c r="K169" s="410"/>
      <c r="L169" s="149"/>
      <c r="M169" s="409">
        <f t="shared" si="25"/>
        <v>0</v>
      </c>
      <c r="N169" s="410"/>
      <c r="O169" s="410"/>
      <c r="P169" s="149"/>
      <c r="Q169" s="410">
        <f t="shared" si="26"/>
        <v>0</v>
      </c>
      <c r="R169" s="410"/>
      <c r="S169" s="150"/>
      <c r="T169" s="147"/>
    </row>
    <row r="170" spans="2:20">
      <c r="B170" s="5"/>
      <c r="C170" s="140" t="s">
        <v>207</v>
      </c>
      <c r="D170" s="32"/>
      <c r="E170" s="32"/>
      <c r="F170" s="32"/>
      <c r="G170" s="32"/>
      <c r="H170" s="32"/>
      <c r="I170" s="409">
        <v>0</v>
      </c>
      <c r="J170" s="410"/>
      <c r="K170" s="410"/>
      <c r="L170" s="149"/>
      <c r="M170" s="409">
        <f t="shared" si="25"/>
        <v>0</v>
      </c>
      <c r="N170" s="410"/>
      <c r="O170" s="410"/>
      <c r="P170" s="149"/>
      <c r="Q170" s="410">
        <f t="shared" si="26"/>
        <v>0</v>
      </c>
      <c r="R170" s="410"/>
      <c r="S170" s="150"/>
      <c r="T170" s="147"/>
    </row>
    <row r="171" spans="2:20">
      <c r="B171" s="5"/>
      <c r="C171" s="57" t="s">
        <v>208</v>
      </c>
      <c r="D171" s="32"/>
      <c r="E171" s="32"/>
      <c r="F171" s="32"/>
      <c r="G171" s="32"/>
      <c r="H171" s="32"/>
      <c r="I171" s="409">
        <v>0</v>
      </c>
      <c r="J171" s="410"/>
      <c r="K171" s="410"/>
      <c r="L171" s="426"/>
      <c r="M171" s="409">
        <f t="shared" si="25"/>
        <v>0</v>
      </c>
      <c r="N171" s="410"/>
      <c r="O171" s="410"/>
      <c r="P171" s="149"/>
      <c r="Q171" s="410">
        <f t="shared" si="26"/>
        <v>0</v>
      </c>
      <c r="R171" s="410"/>
      <c r="S171" s="150"/>
      <c r="T171" s="147"/>
    </row>
    <row r="172" spans="2:20">
      <c r="B172" s="5"/>
      <c r="C172" s="155" t="s">
        <v>209</v>
      </c>
      <c r="D172" s="135"/>
      <c r="E172" s="135"/>
      <c r="F172" s="135"/>
      <c r="G172" s="135"/>
      <c r="H172" s="135"/>
      <c r="I172" s="411">
        <v>0</v>
      </c>
      <c r="J172" s="412"/>
      <c r="K172" s="412"/>
      <c r="L172" s="425"/>
      <c r="M172" s="411">
        <f t="shared" si="25"/>
        <v>0</v>
      </c>
      <c r="N172" s="412"/>
      <c r="O172" s="412"/>
      <c r="P172" s="152"/>
      <c r="Q172" s="410">
        <f t="shared" si="26"/>
        <v>0</v>
      </c>
      <c r="R172" s="410"/>
      <c r="S172" s="153"/>
      <c r="T172" s="147"/>
    </row>
    <row r="173" spans="2:20">
      <c r="B173" s="5"/>
      <c r="C173" s="127" t="s">
        <v>210</v>
      </c>
      <c r="D173" s="28"/>
      <c r="E173" s="28"/>
      <c r="F173" s="28"/>
      <c r="G173" s="28"/>
      <c r="H173" s="28"/>
      <c r="I173" s="413">
        <f>N199</f>
        <v>35571134.319499999</v>
      </c>
      <c r="J173" s="414"/>
      <c r="K173" s="414"/>
      <c r="L173" s="414"/>
      <c r="M173" s="415">
        <f>M166-Q166</f>
        <v>47554589.615469955</v>
      </c>
      <c r="N173" s="416"/>
      <c r="O173" s="416"/>
      <c r="P173" s="417"/>
      <c r="Q173" s="414">
        <f t="shared" si="26"/>
        <v>35571134.319499999</v>
      </c>
      <c r="R173" s="414"/>
      <c r="S173" s="418"/>
      <c r="T173" s="147"/>
    </row>
    <row r="174" spans="2:20">
      <c r="B174" s="5"/>
      <c r="C174" s="127" t="s">
        <v>211</v>
      </c>
      <c r="D174" s="28"/>
      <c r="E174" s="28"/>
      <c r="F174" s="28"/>
      <c r="G174" s="28"/>
      <c r="H174" s="28"/>
      <c r="I174" s="413">
        <v>0</v>
      </c>
      <c r="J174" s="414"/>
      <c r="K174" s="414"/>
      <c r="L174" s="414"/>
      <c r="M174" s="415">
        <f>M173-Q173</f>
        <v>11983455.295969956</v>
      </c>
      <c r="N174" s="416"/>
      <c r="O174" s="416"/>
      <c r="P174" s="417"/>
      <c r="Q174" s="414">
        <f t="shared" si="26"/>
        <v>0</v>
      </c>
      <c r="R174" s="414"/>
      <c r="S174" s="418"/>
      <c r="T174" s="147"/>
    </row>
    <row r="175" spans="2:20">
      <c r="B175" s="5"/>
      <c r="C175" s="113" t="s">
        <v>212</v>
      </c>
      <c r="D175" s="79"/>
      <c r="E175" s="79"/>
      <c r="F175" s="79"/>
      <c r="G175" s="79"/>
      <c r="H175" s="79"/>
      <c r="I175" s="413">
        <f>SUM(I176:K177)</f>
        <v>0</v>
      </c>
      <c r="J175" s="414"/>
      <c r="K175" s="414"/>
      <c r="L175" s="414"/>
      <c r="M175" s="413">
        <f>M174-Q174</f>
        <v>11983455.295969956</v>
      </c>
      <c r="N175" s="414"/>
      <c r="O175" s="414"/>
      <c r="P175" s="419"/>
      <c r="Q175" s="414">
        <f>SUM(Q176:R177)</f>
        <v>0</v>
      </c>
      <c r="R175" s="414"/>
      <c r="S175" s="418"/>
      <c r="T175" s="147"/>
    </row>
    <row r="176" spans="2:20">
      <c r="B176" s="5"/>
      <c r="C176" s="57" t="s">
        <v>208</v>
      </c>
      <c r="D176" s="32"/>
      <c r="E176" s="32"/>
      <c r="F176" s="32"/>
      <c r="G176" s="32"/>
      <c r="H176" s="32"/>
      <c r="I176" s="409">
        <v>0</v>
      </c>
      <c r="J176" s="410"/>
      <c r="K176" s="410"/>
      <c r="L176" s="148"/>
      <c r="M176" s="409">
        <f>IFERROR(I176/$I$175*$M$175,0)</f>
        <v>0</v>
      </c>
      <c r="N176" s="410"/>
      <c r="O176" s="410"/>
      <c r="P176" s="149"/>
      <c r="Q176" s="410">
        <f t="shared" ref="Q176:Q179" si="27">I176</f>
        <v>0</v>
      </c>
      <c r="R176" s="410"/>
      <c r="S176" s="150"/>
      <c r="T176" s="147"/>
    </row>
    <row r="177" spans="2:20">
      <c r="B177" s="5"/>
      <c r="C177" s="155" t="s">
        <v>209</v>
      </c>
      <c r="D177" s="135"/>
      <c r="E177" s="135"/>
      <c r="F177" s="135"/>
      <c r="G177" s="135"/>
      <c r="H177" s="135"/>
      <c r="I177" s="409">
        <v>0</v>
      </c>
      <c r="J177" s="410"/>
      <c r="K177" s="410"/>
      <c r="L177" s="148"/>
      <c r="M177" s="411">
        <f>IFERROR(I177/$I$175*$M$175,0)</f>
        <v>0</v>
      </c>
      <c r="N177" s="412"/>
      <c r="O177" s="412"/>
      <c r="P177" s="152"/>
      <c r="Q177" s="410">
        <f t="shared" si="27"/>
        <v>0</v>
      </c>
      <c r="R177" s="410"/>
      <c r="S177" s="150"/>
      <c r="T177" s="147"/>
    </row>
    <row r="178" spans="2:20">
      <c r="B178" s="5"/>
      <c r="C178" s="127" t="s">
        <v>213</v>
      </c>
      <c r="D178" s="135"/>
      <c r="E178" s="135"/>
      <c r="F178" s="135"/>
      <c r="G178" s="135"/>
      <c r="H178" s="135"/>
      <c r="I178" s="413">
        <v>0</v>
      </c>
      <c r="J178" s="414"/>
      <c r="K178" s="414"/>
      <c r="L178" s="414"/>
      <c r="M178" s="415">
        <f>M175-Q175</f>
        <v>11983455.295969956</v>
      </c>
      <c r="N178" s="416"/>
      <c r="O178" s="416"/>
      <c r="P178" s="417"/>
      <c r="Q178" s="414">
        <f t="shared" si="27"/>
        <v>0</v>
      </c>
      <c r="R178" s="414"/>
      <c r="S178" s="418"/>
      <c r="T178" s="147"/>
    </row>
    <row r="179" spans="2:20">
      <c r="B179" s="5"/>
      <c r="C179" s="156" t="s">
        <v>214</v>
      </c>
      <c r="D179" s="28"/>
      <c r="E179" s="28"/>
      <c r="F179" s="28"/>
      <c r="G179" s="28"/>
      <c r="H179" s="28"/>
      <c r="I179" s="413">
        <v>0</v>
      </c>
      <c r="J179" s="414"/>
      <c r="K179" s="414"/>
      <c r="L179" s="414"/>
      <c r="M179" s="415">
        <f>M178-Q178</f>
        <v>11983455.295969956</v>
      </c>
      <c r="N179" s="416"/>
      <c r="O179" s="416"/>
      <c r="P179" s="417"/>
      <c r="Q179" s="414">
        <f t="shared" si="27"/>
        <v>0</v>
      </c>
      <c r="R179" s="414"/>
      <c r="S179" s="418"/>
      <c r="T179" s="147"/>
    </row>
    <row r="180" spans="2:20">
      <c r="B180" s="5"/>
      <c r="C180" s="157" t="s">
        <v>215</v>
      </c>
      <c r="D180" s="79"/>
      <c r="E180" s="79"/>
      <c r="F180" s="79"/>
      <c r="G180" s="79"/>
      <c r="H180" s="79"/>
      <c r="I180" s="413">
        <f t="shared" ref="I180" si="28">SUM(I181)</f>
        <v>0</v>
      </c>
      <c r="J180" s="414"/>
      <c r="K180" s="414"/>
      <c r="L180" s="414"/>
      <c r="M180" s="413">
        <f>M179-Q179</f>
        <v>11983455.295969956</v>
      </c>
      <c r="N180" s="414"/>
      <c r="O180" s="414"/>
      <c r="P180" s="419"/>
      <c r="Q180" s="414">
        <f>SUM(Q181)</f>
        <v>0</v>
      </c>
      <c r="R180" s="414"/>
      <c r="S180" s="418"/>
      <c r="T180" s="147"/>
    </row>
    <row r="181" spans="2:20">
      <c r="B181" s="5"/>
      <c r="C181" s="158" t="s">
        <v>209</v>
      </c>
      <c r="D181" s="135"/>
      <c r="E181" s="135"/>
      <c r="F181" s="135"/>
      <c r="G181" s="135"/>
      <c r="H181" s="135"/>
      <c r="I181" s="409">
        <v>0</v>
      </c>
      <c r="J181" s="410"/>
      <c r="K181" s="410"/>
      <c r="L181" s="148"/>
      <c r="M181" s="411">
        <f>IFERROR(I181/$I$180*$M$180,0)</f>
        <v>0</v>
      </c>
      <c r="N181" s="412"/>
      <c r="O181" s="412"/>
      <c r="P181" s="152"/>
      <c r="Q181" s="410">
        <f t="shared" ref="Q181:Q183" si="29">I181</f>
        <v>0</v>
      </c>
      <c r="R181" s="410"/>
      <c r="S181" s="150"/>
      <c r="T181" s="147"/>
    </row>
    <row r="182" spans="2:20">
      <c r="B182" s="5"/>
      <c r="C182" s="156" t="s">
        <v>216</v>
      </c>
      <c r="D182" s="28"/>
      <c r="E182" s="28"/>
      <c r="F182" s="28"/>
      <c r="G182" s="28"/>
      <c r="H182" s="28"/>
      <c r="I182" s="413">
        <v>0</v>
      </c>
      <c r="J182" s="414"/>
      <c r="K182" s="414"/>
      <c r="L182" s="414"/>
      <c r="M182" s="415">
        <f>M180-Q180</f>
        <v>11983455.295969956</v>
      </c>
      <c r="N182" s="416"/>
      <c r="O182" s="416"/>
      <c r="P182" s="417"/>
      <c r="Q182" s="414">
        <f t="shared" si="29"/>
        <v>0</v>
      </c>
      <c r="R182" s="414"/>
      <c r="S182" s="418"/>
      <c r="T182" s="147"/>
    </row>
    <row r="183" spans="2:20">
      <c r="B183" s="5"/>
      <c r="C183" s="156" t="s">
        <v>217</v>
      </c>
      <c r="D183" s="28"/>
      <c r="E183" s="28"/>
      <c r="F183" s="28"/>
      <c r="G183" s="28"/>
      <c r="H183" s="28"/>
      <c r="I183" s="413">
        <v>0</v>
      </c>
      <c r="J183" s="414"/>
      <c r="K183" s="414"/>
      <c r="L183" s="414"/>
      <c r="M183" s="415">
        <f>M182-Q182</f>
        <v>11983455.295969956</v>
      </c>
      <c r="N183" s="416"/>
      <c r="O183" s="416"/>
      <c r="P183" s="417"/>
      <c r="Q183" s="414">
        <f t="shared" si="29"/>
        <v>0</v>
      </c>
      <c r="R183" s="414"/>
      <c r="S183" s="418"/>
      <c r="T183" s="147"/>
    </row>
    <row r="184" spans="2:20">
      <c r="B184" s="5"/>
      <c r="C184" s="157" t="s">
        <v>218</v>
      </c>
      <c r="D184" s="79"/>
      <c r="E184" s="79"/>
      <c r="F184" s="79"/>
      <c r="G184" s="79"/>
      <c r="H184" s="79"/>
      <c r="I184" s="413">
        <f>SUM(I185)</f>
        <v>0</v>
      </c>
      <c r="J184" s="414"/>
      <c r="K184" s="414"/>
      <c r="L184" s="414"/>
      <c r="M184" s="413">
        <f>M183-Q183</f>
        <v>11983455.295969956</v>
      </c>
      <c r="N184" s="414"/>
      <c r="O184" s="414"/>
      <c r="P184" s="419"/>
      <c r="Q184" s="414">
        <f>SUM(Q185)</f>
        <v>0</v>
      </c>
      <c r="R184" s="414"/>
      <c r="S184" s="418"/>
      <c r="T184" s="147"/>
    </row>
    <row r="185" spans="2:20">
      <c r="B185" s="5"/>
      <c r="C185" s="158" t="s">
        <v>219</v>
      </c>
      <c r="D185" s="135"/>
      <c r="E185" s="135"/>
      <c r="F185" s="135"/>
      <c r="G185" s="135"/>
      <c r="H185" s="135"/>
      <c r="I185" s="409">
        <v>0</v>
      </c>
      <c r="J185" s="410"/>
      <c r="K185" s="410"/>
      <c r="L185" s="148"/>
      <c r="M185" s="411">
        <f>IFERROR(I185/$I$184*$M$184,0)</f>
        <v>0</v>
      </c>
      <c r="N185" s="412"/>
      <c r="O185" s="412"/>
      <c r="P185" s="152"/>
      <c r="Q185" s="410">
        <f t="shared" ref="Q185" si="30">I185</f>
        <v>0</v>
      </c>
      <c r="R185" s="410"/>
      <c r="S185" s="150"/>
      <c r="T185" s="147"/>
    </row>
    <row r="186" spans="2:20">
      <c r="B186" s="5"/>
      <c r="C186" s="156" t="s">
        <v>220</v>
      </c>
      <c r="D186" s="28"/>
      <c r="E186" s="28"/>
      <c r="F186" s="28"/>
      <c r="G186" s="28"/>
      <c r="H186" s="28"/>
      <c r="I186" s="415">
        <f>('Servicer Report'!J52*1%/365*$L$12)</f>
        <v>4491006.5520993574</v>
      </c>
      <c r="J186" s="416"/>
      <c r="K186" s="416"/>
      <c r="L186" s="417"/>
      <c r="M186" s="415">
        <f>M184-Q184</f>
        <v>11983455.295969956</v>
      </c>
      <c r="N186" s="416"/>
      <c r="O186" s="416"/>
      <c r="P186" s="417"/>
      <c r="Q186" s="414">
        <f>MIN(I186,M186)</f>
        <v>4491006.5520993574</v>
      </c>
      <c r="R186" s="414"/>
      <c r="S186" s="418"/>
      <c r="T186" s="147"/>
    </row>
    <row r="187" spans="2:20">
      <c r="B187" s="5"/>
      <c r="C187" s="156" t="s">
        <v>221</v>
      </c>
      <c r="D187" s="28"/>
      <c r="E187" s="28"/>
      <c r="F187" s="28"/>
      <c r="G187" s="28"/>
      <c r="H187" s="28"/>
      <c r="I187" s="427">
        <v>0</v>
      </c>
      <c r="J187" s="428"/>
      <c r="K187" s="428"/>
      <c r="L187" s="428"/>
      <c r="M187" s="415">
        <f>M186-Q186</f>
        <v>7492448.7438705983</v>
      </c>
      <c r="N187" s="416"/>
      <c r="O187" s="416"/>
      <c r="P187" s="417"/>
      <c r="Q187" s="414">
        <f t="shared" ref="Q187:Q188" si="31">I187</f>
        <v>0</v>
      </c>
      <c r="R187" s="414"/>
      <c r="S187" s="418"/>
      <c r="T187" s="147"/>
    </row>
    <row r="188" spans="2:20">
      <c r="B188" s="5"/>
      <c r="C188" s="156" t="s">
        <v>222</v>
      </c>
      <c r="D188" s="28"/>
      <c r="E188" s="28"/>
      <c r="F188" s="28"/>
      <c r="G188" s="28"/>
      <c r="H188" s="28"/>
      <c r="I188" s="413">
        <v>0</v>
      </c>
      <c r="J188" s="414"/>
      <c r="K188" s="414"/>
      <c r="L188" s="414"/>
      <c r="M188" s="415">
        <f>M187-Q187</f>
        <v>7492448.7438705983</v>
      </c>
      <c r="N188" s="416"/>
      <c r="O188" s="416"/>
      <c r="P188" s="417"/>
      <c r="Q188" s="414">
        <f t="shared" si="31"/>
        <v>0</v>
      </c>
      <c r="R188" s="414"/>
      <c r="S188" s="418"/>
      <c r="T188" s="147"/>
    </row>
    <row r="189" spans="2:20">
      <c r="B189" s="5"/>
      <c r="C189" s="157" t="s">
        <v>223</v>
      </c>
      <c r="D189" s="79"/>
      <c r="E189" s="79"/>
      <c r="F189" s="79"/>
      <c r="G189" s="79"/>
      <c r="H189" s="79"/>
      <c r="I189" s="427">
        <f>SUM(I190:K191)</f>
        <v>7492449.1227758648</v>
      </c>
      <c r="J189" s="428"/>
      <c r="K189" s="428"/>
      <c r="L189" s="428"/>
      <c r="M189" s="413">
        <f>M188-Q188</f>
        <v>7492448.7438705983</v>
      </c>
      <c r="N189" s="414"/>
      <c r="O189" s="414"/>
      <c r="P189" s="419"/>
      <c r="Q189" s="414">
        <f>SUM(Q190:R191)</f>
        <v>7492448.7438705983</v>
      </c>
      <c r="R189" s="414"/>
      <c r="S189" s="418"/>
      <c r="T189" s="147"/>
    </row>
    <row r="190" spans="2:20">
      <c r="B190" s="5"/>
      <c r="C190" s="57" t="s">
        <v>224</v>
      </c>
      <c r="D190" s="32"/>
      <c r="E190" s="32"/>
      <c r="F190" s="32"/>
      <c r="G190" s="32"/>
      <c r="H190" s="32"/>
      <c r="I190" s="430">
        <f>N232+521457</f>
        <v>7492449.1227758648</v>
      </c>
      <c r="J190" s="431"/>
      <c r="K190" s="431"/>
      <c r="L190" s="148"/>
      <c r="M190" s="409">
        <f>IFERROR(I190/$I$189*$M$189,0)</f>
        <v>7492448.7438705983</v>
      </c>
      <c r="N190" s="410"/>
      <c r="O190" s="410"/>
      <c r="P190" s="149"/>
      <c r="Q190" s="410">
        <f>MIN(I190,M190)</f>
        <v>7492448.7438705983</v>
      </c>
      <c r="R190" s="410"/>
      <c r="S190" s="150"/>
      <c r="T190" s="147"/>
    </row>
    <row r="191" spans="2:20">
      <c r="B191" s="5"/>
      <c r="C191" s="155" t="s">
        <v>225</v>
      </c>
      <c r="D191" s="135"/>
      <c r="E191" s="135"/>
      <c r="F191" s="135"/>
      <c r="G191" s="135"/>
      <c r="H191" s="135"/>
      <c r="I191" s="409">
        <v>0</v>
      </c>
      <c r="J191" s="410"/>
      <c r="K191" s="410"/>
      <c r="L191" s="148"/>
      <c r="M191" s="411">
        <f>IFERROR(I191/$I$189*$M$189,0)</f>
        <v>0</v>
      </c>
      <c r="N191" s="412"/>
      <c r="O191" s="412"/>
      <c r="P191" s="149"/>
      <c r="Q191" s="410">
        <f t="shared" ref="Q191:Q193" si="32">I191</f>
        <v>0</v>
      </c>
      <c r="R191" s="410"/>
      <c r="S191" s="150"/>
      <c r="T191" s="147"/>
    </row>
    <row r="192" spans="2:20">
      <c r="B192" s="5"/>
      <c r="C192" s="127" t="s">
        <v>226</v>
      </c>
      <c r="D192" s="28"/>
      <c r="E192" s="28"/>
      <c r="F192" s="28"/>
      <c r="G192" s="28"/>
      <c r="H192" s="28"/>
      <c r="I192" s="413">
        <v>0</v>
      </c>
      <c r="J192" s="414"/>
      <c r="K192" s="414"/>
      <c r="L192" s="414"/>
      <c r="M192" s="415">
        <f>M189-Q189</f>
        <v>0</v>
      </c>
      <c r="N192" s="416"/>
      <c r="O192" s="416"/>
      <c r="P192" s="417"/>
      <c r="Q192" s="414">
        <f t="shared" si="32"/>
        <v>0</v>
      </c>
      <c r="R192" s="414"/>
      <c r="S192" s="418"/>
      <c r="T192" s="147"/>
    </row>
    <row r="193" spans="2:22">
      <c r="B193" s="5"/>
      <c r="C193" s="127" t="s">
        <v>227</v>
      </c>
      <c r="D193" s="28"/>
      <c r="E193" s="28"/>
      <c r="F193" s="28"/>
      <c r="G193" s="28"/>
      <c r="H193" s="28"/>
      <c r="I193" s="413">
        <v>0</v>
      </c>
      <c r="J193" s="414"/>
      <c r="K193" s="414"/>
      <c r="L193" s="414"/>
      <c r="M193" s="415">
        <f>M192-Q192</f>
        <v>0</v>
      </c>
      <c r="N193" s="416"/>
      <c r="O193" s="416"/>
      <c r="P193" s="417"/>
      <c r="Q193" s="415">
        <f t="shared" si="32"/>
        <v>0</v>
      </c>
      <c r="R193" s="416"/>
      <c r="S193" s="429"/>
      <c r="T193" s="147"/>
    </row>
    <row r="194" spans="2:22" ht="15" thickBot="1">
      <c r="B194" s="5"/>
      <c r="C194" s="159" t="s">
        <v>228</v>
      </c>
      <c r="D194" s="160"/>
      <c r="E194" s="160"/>
      <c r="F194" s="160"/>
      <c r="G194" s="160"/>
      <c r="H194" s="161"/>
      <c r="I194" s="441">
        <f t="shared" ref="I194" si="33">SUM(I142,I143,I146,I149,I153,I154,I155,I159,I160,I161,I162,I163,I164,I165,I166,I173,I174,I175,I178,I179,I180,I182,I184,I186,I187,I188,I189,I192,I193)</f>
        <v>147536668.88990563</v>
      </c>
      <c r="J194" s="442"/>
      <c r="K194" s="442"/>
      <c r="L194" s="443"/>
      <c r="M194" s="441">
        <f>M142</f>
        <v>147536668.51100039</v>
      </c>
      <c r="N194" s="442"/>
      <c r="O194" s="442"/>
      <c r="P194" s="443"/>
      <c r="Q194" s="441">
        <f t="shared" ref="Q194" si="34">SUM(Q142,Q143,Q146,Q149,Q153,Q154,Q155,Q159,Q160,Q161,Q162,Q163,Q164,Q165,Q166,Q173,Q174,Q175,Q178,Q179,Q180,Q182,Q184,Q186,Q187,Q188,Q189,Q192,Q193)</f>
        <v>147536668.51100037</v>
      </c>
      <c r="R194" s="442"/>
      <c r="S194" s="443"/>
      <c r="T194" s="147"/>
      <c r="V194" s="82"/>
    </row>
    <row r="195" spans="2:22" ht="15" thickBot="1">
      <c r="B195" s="5"/>
      <c r="C195" s="112"/>
      <c r="D195" s="7"/>
      <c r="E195" s="7"/>
      <c r="F195" s="7"/>
      <c r="G195" s="7"/>
      <c r="H195" s="7"/>
      <c r="I195" s="7"/>
      <c r="J195" s="7"/>
      <c r="K195" s="7"/>
      <c r="L195" s="7"/>
      <c r="M195" s="7"/>
      <c r="N195" s="7"/>
      <c r="O195" s="7"/>
      <c r="P195" s="7"/>
      <c r="Q195" s="7"/>
      <c r="R195" s="7"/>
      <c r="S195" s="7"/>
      <c r="T195" s="6"/>
    </row>
    <row r="196" spans="2:22">
      <c r="B196" s="5"/>
      <c r="C196" s="327" t="s">
        <v>229</v>
      </c>
      <c r="D196" s="328"/>
      <c r="E196" s="328"/>
      <c r="F196" s="328"/>
      <c r="G196" s="328"/>
      <c r="H196" s="328"/>
      <c r="I196" s="328"/>
      <c r="J196" s="328"/>
      <c r="K196" s="328"/>
      <c r="L196" s="328"/>
      <c r="M196" s="328"/>
      <c r="N196" s="328"/>
      <c r="O196" s="328"/>
      <c r="P196" s="328"/>
      <c r="Q196" s="328"/>
      <c r="R196" s="328"/>
      <c r="S196" s="329"/>
      <c r="T196" s="6"/>
    </row>
    <row r="197" spans="2:22">
      <c r="B197" s="5"/>
      <c r="C197" s="127" t="s">
        <v>230</v>
      </c>
      <c r="D197" s="162"/>
      <c r="E197" s="162"/>
      <c r="F197" s="162"/>
      <c r="G197" s="162"/>
      <c r="H197" s="162"/>
      <c r="I197" s="162"/>
      <c r="J197" s="162"/>
      <c r="K197" s="162"/>
      <c r="L197" s="162"/>
      <c r="M197" s="162"/>
      <c r="N197" s="432">
        <v>35571134.319499999</v>
      </c>
      <c r="O197" s="433"/>
      <c r="P197" s="433"/>
      <c r="Q197" s="433"/>
      <c r="R197" s="433"/>
      <c r="S197" s="434"/>
      <c r="T197" s="6"/>
    </row>
    <row r="198" spans="2:22">
      <c r="B198" s="5"/>
      <c r="C198" s="127" t="s">
        <v>231</v>
      </c>
      <c r="D198" s="21"/>
      <c r="E198" s="21"/>
      <c r="F198" s="21"/>
      <c r="G198" s="21"/>
      <c r="H198" s="21"/>
      <c r="I198" s="21"/>
      <c r="J198" s="21"/>
      <c r="K198" s="21"/>
      <c r="L198" s="21"/>
      <c r="M198" s="21"/>
      <c r="N198" s="432">
        <f>N197</f>
        <v>35571134.319499999</v>
      </c>
      <c r="O198" s="433"/>
      <c r="P198" s="433"/>
      <c r="Q198" s="433"/>
      <c r="R198" s="433"/>
      <c r="S198" s="434"/>
      <c r="T198" s="6"/>
    </row>
    <row r="199" spans="2:22">
      <c r="B199" s="5"/>
      <c r="C199" s="163" t="s">
        <v>232</v>
      </c>
      <c r="D199" s="164"/>
      <c r="E199" s="164"/>
      <c r="F199" s="164"/>
      <c r="G199" s="164"/>
      <c r="H199" s="164"/>
      <c r="I199" s="164"/>
      <c r="J199" s="164"/>
      <c r="K199" s="164"/>
      <c r="L199" s="164"/>
      <c r="M199" s="164"/>
      <c r="N199" s="432">
        <v>35571134.319499999</v>
      </c>
      <c r="O199" s="433"/>
      <c r="P199" s="433"/>
      <c r="Q199" s="433"/>
      <c r="R199" s="433"/>
      <c r="S199" s="434"/>
      <c r="T199" s="6"/>
    </row>
    <row r="200" spans="2:22">
      <c r="B200" s="5"/>
      <c r="C200" s="163" t="s">
        <v>233</v>
      </c>
      <c r="D200" s="164"/>
      <c r="E200" s="164"/>
      <c r="F200" s="164"/>
      <c r="G200" s="164"/>
      <c r="H200" s="164"/>
      <c r="I200" s="164"/>
      <c r="J200" s="164"/>
      <c r="K200" s="164"/>
      <c r="L200" s="164"/>
      <c r="M200" s="164"/>
      <c r="N200" s="432">
        <v>0</v>
      </c>
      <c r="O200" s="433"/>
      <c r="P200" s="433"/>
      <c r="Q200" s="433"/>
      <c r="R200" s="433"/>
      <c r="S200" s="434"/>
      <c r="T200" s="6"/>
    </row>
    <row r="201" spans="2:22">
      <c r="B201" s="5"/>
      <c r="C201" s="163" t="s">
        <v>234</v>
      </c>
      <c r="D201" s="164"/>
      <c r="E201" s="164"/>
      <c r="F201" s="164"/>
      <c r="G201" s="164"/>
      <c r="H201" s="164"/>
      <c r="I201" s="164"/>
      <c r="J201" s="164"/>
      <c r="K201" s="164"/>
      <c r="L201" s="164"/>
      <c r="M201" s="164"/>
      <c r="N201" s="432">
        <v>0</v>
      </c>
      <c r="O201" s="433"/>
      <c r="P201" s="433"/>
      <c r="Q201" s="433"/>
      <c r="R201" s="433"/>
      <c r="S201" s="434"/>
      <c r="T201" s="6"/>
    </row>
    <row r="202" spans="2:22" ht="15" thickBot="1">
      <c r="B202" s="5"/>
      <c r="C202" s="165" t="s">
        <v>235</v>
      </c>
      <c r="D202" s="166"/>
      <c r="E202" s="166"/>
      <c r="F202" s="166"/>
      <c r="G202" s="166"/>
      <c r="H202" s="166"/>
      <c r="I202" s="166"/>
      <c r="J202" s="166"/>
      <c r="K202" s="166"/>
      <c r="L202" s="166"/>
      <c r="M202" s="166"/>
      <c r="N202" s="435">
        <f>N199</f>
        <v>35571134.319499999</v>
      </c>
      <c r="O202" s="436"/>
      <c r="P202" s="436"/>
      <c r="Q202" s="436"/>
      <c r="R202" s="436"/>
      <c r="S202" s="437"/>
      <c r="T202" s="6"/>
    </row>
    <row r="203" spans="2:22" ht="15" thickBot="1">
      <c r="B203" s="5"/>
      <c r="C203" s="167"/>
      <c r="D203" s="167"/>
      <c r="E203" s="167"/>
      <c r="F203" s="167"/>
      <c r="G203" s="167"/>
      <c r="H203" s="167"/>
      <c r="I203" s="167"/>
      <c r="J203" s="167"/>
      <c r="K203" s="167"/>
      <c r="L203" s="167"/>
      <c r="M203" s="167"/>
      <c r="N203" s="167"/>
      <c r="O203" s="167"/>
      <c r="P203" s="167"/>
      <c r="Q203" s="167"/>
      <c r="R203" s="167"/>
      <c r="S203" s="167"/>
      <c r="T203" s="6"/>
    </row>
    <row r="204" spans="2:22">
      <c r="B204" s="5"/>
      <c r="C204" s="438" t="s">
        <v>236</v>
      </c>
      <c r="D204" s="439"/>
      <c r="E204" s="439"/>
      <c r="F204" s="439"/>
      <c r="G204" s="439"/>
      <c r="H204" s="439"/>
      <c r="I204" s="439"/>
      <c r="J204" s="439"/>
      <c r="K204" s="439"/>
      <c r="L204" s="439"/>
      <c r="M204" s="439"/>
      <c r="N204" s="439"/>
      <c r="O204" s="439"/>
      <c r="P204" s="439"/>
      <c r="Q204" s="439"/>
      <c r="R204" s="439"/>
      <c r="S204" s="440"/>
      <c r="T204" s="6"/>
    </row>
    <row r="205" spans="2:22">
      <c r="B205" s="5"/>
      <c r="C205" s="168" t="s">
        <v>237</v>
      </c>
      <c r="D205" s="169"/>
      <c r="E205" s="169"/>
      <c r="F205" s="169"/>
      <c r="G205" s="169"/>
      <c r="H205" s="169"/>
      <c r="I205" s="169"/>
      <c r="J205" s="169"/>
      <c r="K205" s="169"/>
      <c r="L205" s="169"/>
      <c r="M205" s="169"/>
      <c r="N205" s="432">
        <v>0</v>
      </c>
      <c r="O205" s="433"/>
      <c r="P205" s="433"/>
      <c r="Q205" s="433"/>
      <c r="R205" s="433"/>
      <c r="S205" s="434"/>
      <c r="T205" s="6"/>
      <c r="V205" s="82"/>
    </row>
    <row r="206" spans="2:22">
      <c r="B206" s="5"/>
      <c r="C206" s="168" t="s">
        <v>238</v>
      </c>
      <c r="D206" s="169"/>
      <c r="E206" s="169"/>
      <c r="F206" s="169"/>
      <c r="G206" s="169"/>
      <c r="H206" s="169"/>
      <c r="I206" s="164"/>
      <c r="J206" s="164"/>
      <c r="K206" s="164"/>
      <c r="L206" s="164"/>
      <c r="M206" s="164"/>
      <c r="N206" s="432">
        <v>0</v>
      </c>
      <c r="O206" s="433"/>
      <c r="P206" s="433"/>
      <c r="Q206" s="433"/>
      <c r="R206" s="433"/>
      <c r="S206" s="434"/>
      <c r="T206" s="6"/>
      <c r="V206" s="82"/>
    </row>
    <row r="207" spans="2:22">
      <c r="B207" s="5"/>
      <c r="C207" s="127" t="s">
        <v>239</v>
      </c>
      <c r="D207" s="162"/>
      <c r="E207" s="162"/>
      <c r="F207" s="162"/>
      <c r="G207" s="162"/>
      <c r="H207" s="162"/>
      <c r="I207" s="21"/>
      <c r="J207" s="21"/>
      <c r="K207" s="21"/>
      <c r="L207" s="21"/>
      <c r="M207" s="21"/>
      <c r="N207" s="432">
        <f>N205</f>
        <v>0</v>
      </c>
      <c r="O207" s="433"/>
      <c r="P207" s="433"/>
      <c r="Q207" s="433"/>
      <c r="R207" s="433"/>
      <c r="S207" s="434"/>
      <c r="T207" s="6"/>
    </row>
    <row r="208" spans="2:22">
      <c r="B208" s="5"/>
      <c r="C208" s="127" t="s">
        <v>240</v>
      </c>
      <c r="D208" s="162"/>
      <c r="E208" s="162"/>
      <c r="F208" s="162"/>
      <c r="G208" s="162"/>
      <c r="H208" s="162"/>
      <c r="I208" s="21"/>
      <c r="J208" s="21"/>
      <c r="K208" s="21"/>
      <c r="L208" s="21"/>
      <c r="M208" s="21"/>
      <c r="N208" s="432">
        <f>N205+N206-N207</f>
        <v>0</v>
      </c>
      <c r="O208" s="433"/>
      <c r="P208" s="433"/>
      <c r="Q208" s="433"/>
      <c r="R208" s="433"/>
      <c r="S208" s="434"/>
      <c r="T208" s="6"/>
    </row>
    <row r="209" spans="2:22">
      <c r="B209" s="5"/>
      <c r="C209" s="127" t="s">
        <v>241</v>
      </c>
      <c r="D209" s="162"/>
      <c r="E209" s="162"/>
      <c r="F209" s="162"/>
      <c r="G209" s="162"/>
      <c r="H209" s="162"/>
      <c r="I209" s="21"/>
      <c r="J209" s="21"/>
      <c r="K209" s="21"/>
      <c r="L209" s="21"/>
      <c r="M209" s="21"/>
      <c r="N209" s="432">
        <f>N207</f>
        <v>0</v>
      </c>
      <c r="O209" s="433"/>
      <c r="P209" s="433"/>
      <c r="Q209" s="433"/>
      <c r="R209" s="433"/>
      <c r="S209" s="434"/>
      <c r="T209" s="6"/>
    </row>
    <row r="210" spans="2:22">
      <c r="B210" s="5"/>
      <c r="C210" s="127" t="s">
        <v>242</v>
      </c>
      <c r="D210" s="162"/>
      <c r="E210" s="162"/>
      <c r="F210" s="162"/>
      <c r="G210" s="162"/>
      <c r="H210" s="162"/>
      <c r="I210" s="21"/>
      <c r="J210" s="21"/>
      <c r="K210" s="21"/>
      <c r="L210" s="21"/>
      <c r="M210" s="21"/>
      <c r="N210" s="432">
        <v>0</v>
      </c>
      <c r="O210" s="433"/>
      <c r="P210" s="433"/>
      <c r="Q210" s="433"/>
      <c r="R210" s="433"/>
      <c r="S210" s="434"/>
      <c r="T210" s="6"/>
    </row>
    <row r="211" spans="2:22" ht="15" thickBot="1">
      <c r="B211" s="5"/>
      <c r="C211" s="170" t="s">
        <v>243</v>
      </c>
      <c r="D211" s="171"/>
      <c r="E211" s="171"/>
      <c r="F211" s="171"/>
      <c r="G211" s="171"/>
      <c r="H211" s="171"/>
      <c r="I211" s="27"/>
      <c r="J211" s="27"/>
      <c r="K211" s="27"/>
      <c r="L211" s="27"/>
      <c r="M211" s="27"/>
      <c r="N211" s="435">
        <f>N205-N209+N210</f>
        <v>0</v>
      </c>
      <c r="O211" s="436"/>
      <c r="P211" s="436"/>
      <c r="Q211" s="436"/>
      <c r="R211" s="436"/>
      <c r="S211" s="437"/>
      <c r="T211" s="6"/>
    </row>
    <row r="212" spans="2:22">
      <c r="B212" s="5"/>
      <c r="C212" s="172"/>
      <c r="D212" s="173"/>
      <c r="E212" s="173"/>
      <c r="F212" s="173"/>
      <c r="G212" s="173"/>
      <c r="H212" s="173"/>
      <c r="I212" s="173"/>
      <c r="J212" s="173"/>
      <c r="K212" s="174"/>
      <c r="L212" s="174"/>
      <c r="M212" s="174"/>
      <c r="N212" s="174"/>
      <c r="O212" s="174"/>
      <c r="P212" s="174"/>
      <c r="Q212" s="174"/>
      <c r="R212" s="174"/>
      <c r="S212" s="174"/>
      <c r="T212" s="6"/>
    </row>
    <row r="213" spans="2:22" ht="15" thickBot="1">
      <c r="B213" s="5"/>
      <c r="C213" s="167"/>
      <c r="D213" s="167"/>
      <c r="E213" s="167"/>
      <c r="F213" s="167"/>
      <c r="G213" s="167"/>
      <c r="H213" s="167"/>
      <c r="I213" s="167"/>
      <c r="J213" s="167"/>
      <c r="K213" s="167"/>
      <c r="L213" s="167"/>
      <c r="M213" s="167"/>
      <c r="N213" s="167"/>
      <c r="O213" s="167"/>
      <c r="P213" s="167"/>
      <c r="Q213" s="167"/>
      <c r="R213" s="167"/>
      <c r="S213" s="167"/>
      <c r="T213" s="6"/>
    </row>
    <row r="214" spans="2:22">
      <c r="B214" s="5"/>
      <c r="C214" s="444" t="s">
        <v>244</v>
      </c>
      <c r="D214" s="445"/>
      <c r="E214" s="445"/>
      <c r="F214" s="445"/>
      <c r="G214" s="445"/>
      <c r="H214" s="445"/>
      <c r="I214" s="445"/>
      <c r="J214" s="445"/>
      <c r="K214" s="445"/>
      <c r="L214" s="445"/>
      <c r="M214" s="445"/>
      <c r="N214" s="445"/>
      <c r="O214" s="445"/>
      <c r="P214" s="445"/>
      <c r="Q214" s="445"/>
      <c r="R214" s="445"/>
      <c r="S214" s="446"/>
      <c r="T214" s="6"/>
    </row>
    <row r="215" spans="2:22">
      <c r="B215" s="5"/>
      <c r="C215" s="168" t="s">
        <v>245</v>
      </c>
      <c r="D215" s="169"/>
      <c r="E215" s="169"/>
      <c r="F215" s="169"/>
      <c r="G215" s="169"/>
      <c r="H215" s="169"/>
      <c r="I215" s="169"/>
      <c r="J215" s="169"/>
      <c r="K215" s="169"/>
      <c r="L215" s="169"/>
      <c r="M215" s="169"/>
      <c r="N215" s="432">
        <v>9210000</v>
      </c>
      <c r="O215" s="433"/>
      <c r="P215" s="433"/>
      <c r="Q215" s="433"/>
      <c r="R215" s="433"/>
      <c r="S215" s="434"/>
      <c r="T215" s="6"/>
      <c r="V215" s="82"/>
    </row>
    <row r="216" spans="2:22">
      <c r="B216" s="5"/>
      <c r="C216" s="168" t="s">
        <v>246</v>
      </c>
      <c r="D216" s="169"/>
      <c r="E216" s="169"/>
      <c r="F216" s="169"/>
      <c r="G216" s="169"/>
      <c r="H216" s="169"/>
      <c r="I216" s="164"/>
      <c r="J216" s="164"/>
      <c r="K216" s="164"/>
      <c r="L216" s="164"/>
      <c r="M216" s="164"/>
      <c r="N216" s="432">
        <v>0</v>
      </c>
      <c r="O216" s="433"/>
      <c r="P216" s="433"/>
      <c r="Q216" s="433"/>
      <c r="R216" s="433"/>
      <c r="S216" s="434"/>
      <c r="T216" s="6"/>
      <c r="V216" s="82"/>
    </row>
    <row r="217" spans="2:22">
      <c r="B217" s="5"/>
      <c r="C217" s="127" t="s">
        <v>247</v>
      </c>
      <c r="D217" s="162"/>
      <c r="E217" s="162"/>
      <c r="F217" s="162"/>
      <c r="G217" s="162"/>
      <c r="H217" s="162"/>
      <c r="I217" s="21"/>
      <c r="J217" s="21"/>
      <c r="K217" s="21"/>
      <c r="L217" s="21"/>
      <c r="M217" s="21"/>
      <c r="N217" s="432">
        <v>0</v>
      </c>
      <c r="O217" s="433"/>
      <c r="P217" s="433"/>
      <c r="Q217" s="433"/>
      <c r="R217" s="433"/>
      <c r="S217" s="434"/>
      <c r="T217" s="6"/>
    </row>
    <row r="218" spans="2:22">
      <c r="B218" s="5"/>
      <c r="C218" s="127" t="s">
        <v>248</v>
      </c>
      <c r="D218" s="162"/>
      <c r="E218" s="162"/>
      <c r="F218" s="162"/>
      <c r="G218" s="162"/>
      <c r="H218" s="162"/>
      <c r="I218" s="21"/>
      <c r="J218" s="21"/>
      <c r="K218" s="21"/>
      <c r="L218" s="21"/>
      <c r="M218" s="21"/>
      <c r="N218" s="432">
        <f>N215+N216-N217</f>
        <v>9210000</v>
      </c>
      <c r="O218" s="433"/>
      <c r="P218" s="433"/>
      <c r="Q218" s="433"/>
      <c r="R218" s="433"/>
      <c r="S218" s="434"/>
      <c r="T218" s="6"/>
    </row>
    <row r="219" spans="2:22">
      <c r="B219" s="5"/>
      <c r="C219" s="127" t="s">
        <v>249</v>
      </c>
      <c r="D219" s="162"/>
      <c r="E219" s="162"/>
      <c r="F219" s="162"/>
      <c r="G219" s="162"/>
      <c r="H219" s="162"/>
      <c r="I219" s="21"/>
      <c r="J219" s="21"/>
      <c r="K219" s="21"/>
      <c r="L219" s="21"/>
      <c r="M219" s="21"/>
      <c r="N219" s="432">
        <f>I178</f>
        <v>0</v>
      </c>
      <c r="O219" s="433"/>
      <c r="P219" s="433"/>
      <c r="Q219" s="433"/>
      <c r="R219" s="433"/>
      <c r="S219" s="434"/>
      <c r="T219" s="6"/>
    </row>
    <row r="220" spans="2:22">
      <c r="B220" s="5"/>
      <c r="C220" s="127" t="s">
        <v>250</v>
      </c>
      <c r="D220" s="162"/>
      <c r="E220" s="162"/>
      <c r="F220" s="162"/>
      <c r="G220" s="162"/>
      <c r="H220" s="162"/>
      <c r="I220" s="21"/>
      <c r="J220" s="21"/>
      <c r="K220" s="21"/>
      <c r="L220" s="21"/>
      <c r="M220" s="21"/>
      <c r="N220" s="432">
        <f>N228</f>
        <v>0</v>
      </c>
      <c r="O220" s="433"/>
      <c r="P220" s="433"/>
      <c r="Q220" s="433"/>
      <c r="R220" s="433"/>
      <c r="S220" s="434"/>
      <c r="T220" s="6"/>
    </row>
    <row r="221" spans="2:22" ht="15" thickBot="1">
      <c r="B221" s="5"/>
      <c r="C221" s="170" t="s">
        <v>251</v>
      </c>
      <c r="D221" s="171"/>
      <c r="E221" s="171"/>
      <c r="F221" s="171"/>
      <c r="G221" s="171"/>
      <c r="H221" s="171"/>
      <c r="I221" s="27"/>
      <c r="J221" s="27"/>
      <c r="K221" s="27"/>
      <c r="L221" s="27"/>
      <c r="M221" s="27"/>
      <c r="N221" s="435">
        <f>N218-N219+N220</f>
        <v>9210000</v>
      </c>
      <c r="O221" s="436"/>
      <c r="P221" s="436"/>
      <c r="Q221" s="436"/>
      <c r="R221" s="436"/>
      <c r="S221" s="437"/>
      <c r="T221" s="6"/>
    </row>
    <row r="222" spans="2:22" ht="15" thickBot="1">
      <c r="B222" s="5"/>
      <c r="C222" s="172"/>
      <c r="D222" s="173"/>
      <c r="E222" s="173"/>
      <c r="F222" s="173"/>
      <c r="G222" s="173"/>
      <c r="H222" s="173"/>
      <c r="I222" s="173"/>
      <c r="J222" s="173"/>
      <c r="K222" s="174"/>
      <c r="L222" s="174"/>
      <c r="M222" s="174"/>
      <c r="N222" s="174"/>
      <c r="O222" s="174"/>
      <c r="P222" s="174"/>
      <c r="Q222" s="174"/>
      <c r="R222" s="174"/>
      <c r="S222" s="174"/>
      <c r="T222" s="6"/>
    </row>
    <row r="223" spans="2:22">
      <c r="B223" s="5"/>
      <c r="C223" s="461" t="s">
        <v>252</v>
      </c>
      <c r="D223" s="462"/>
      <c r="E223" s="462"/>
      <c r="F223" s="462"/>
      <c r="G223" s="462"/>
      <c r="H223" s="462"/>
      <c r="I223" s="462"/>
      <c r="J223" s="462"/>
      <c r="K223" s="462"/>
      <c r="L223" s="462"/>
      <c r="M223" s="462"/>
      <c r="N223" s="462"/>
      <c r="O223" s="462"/>
      <c r="P223" s="462"/>
      <c r="Q223" s="462"/>
      <c r="R223" s="462"/>
      <c r="S223" s="463"/>
      <c r="T223" s="6"/>
    </row>
    <row r="224" spans="2:22">
      <c r="B224" s="5"/>
      <c r="C224" s="25" t="s">
        <v>253</v>
      </c>
      <c r="D224" s="21"/>
      <c r="E224" s="162"/>
      <c r="F224" s="162"/>
      <c r="G224" s="162"/>
      <c r="H224" s="162"/>
      <c r="I224" s="162"/>
      <c r="J224" s="162"/>
      <c r="K224" s="162"/>
      <c r="L224" s="175"/>
      <c r="M224" s="162"/>
      <c r="N224" s="464">
        <v>0.1</v>
      </c>
      <c r="O224" s="465"/>
      <c r="P224" s="465"/>
      <c r="Q224" s="465"/>
      <c r="R224" s="465"/>
      <c r="S224" s="466"/>
      <c r="T224" s="6"/>
    </row>
    <row r="225" spans="2:22">
      <c r="B225" s="5"/>
      <c r="C225" s="22"/>
      <c r="D225" s="28"/>
      <c r="E225" s="28"/>
      <c r="F225" s="28"/>
      <c r="G225" s="28"/>
      <c r="H225" s="403" t="s">
        <v>254</v>
      </c>
      <c r="I225" s="404"/>
      <c r="J225" s="146"/>
      <c r="K225" s="467" t="s">
        <v>255</v>
      </c>
      <c r="L225" s="468"/>
      <c r="M225" s="177"/>
      <c r="N225" s="467" t="s">
        <v>256</v>
      </c>
      <c r="O225" s="469"/>
      <c r="P225" s="468"/>
      <c r="Q225" s="468" t="s">
        <v>257</v>
      </c>
      <c r="R225" s="470"/>
      <c r="S225" s="471"/>
      <c r="T225" s="6"/>
    </row>
    <row r="226" spans="2:22">
      <c r="B226" s="5"/>
      <c r="C226" s="31" t="s">
        <v>258</v>
      </c>
      <c r="D226" s="32"/>
      <c r="E226" s="32"/>
      <c r="F226" s="32"/>
      <c r="G226" s="32"/>
      <c r="H226" s="447">
        <f>L14</f>
        <v>46069</v>
      </c>
      <c r="I226" s="448"/>
      <c r="J226" s="178"/>
      <c r="K226" s="449">
        <f>$E$29</f>
        <v>6.6669999999999993E-2</v>
      </c>
      <c r="L226" s="369"/>
      <c r="M226" s="133"/>
      <c r="N226" s="450">
        <v>173479175.29012084</v>
      </c>
      <c r="O226" s="451"/>
      <c r="P226" s="452"/>
      <c r="Q226" s="347">
        <f>SUM(N226)</f>
        <v>173479175.29012084</v>
      </c>
      <c r="R226" s="348"/>
      <c r="S226" s="349"/>
      <c r="T226" s="6"/>
    </row>
    <row r="227" spans="2:22">
      <c r="B227" s="5"/>
      <c r="C227" s="78" t="s">
        <v>259</v>
      </c>
      <c r="D227" s="180"/>
      <c r="E227" s="180"/>
      <c r="F227" s="180"/>
      <c r="G227" s="180"/>
      <c r="H227" s="453"/>
      <c r="I227" s="454"/>
      <c r="J227" s="181"/>
      <c r="K227" s="455"/>
      <c r="L227" s="456"/>
      <c r="M227" s="182"/>
      <c r="N227" s="457">
        <f>SUM(N228:O230)</f>
        <v>0</v>
      </c>
      <c r="O227" s="458"/>
      <c r="P227" s="459"/>
      <c r="Q227" s="457">
        <f>SUM(Q228:R230)</f>
        <v>0</v>
      </c>
      <c r="R227" s="458"/>
      <c r="S227" s="460"/>
      <c r="T227" s="6"/>
    </row>
    <row r="228" spans="2:22">
      <c r="B228" s="5"/>
      <c r="C228" s="57" t="s">
        <v>260</v>
      </c>
      <c r="D228" s="32"/>
      <c r="E228" s="32"/>
      <c r="F228" s="32"/>
      <c r="G228" s="32"/>
      <c r="H228" s="472"/>
      <c r="I228" s="473"/>
      <c r="J228" s="183"/>
      <c r="K228" s="474"/>
      <c r="L228" s="475"/>
      <c r="M228" s="184"/>
      <c r="N228" s="476"/>
      <c r="O228" s="477"/>
      <c r="P228" s="185"/>
      <c r="Q228" s="476">
        <f>N228</f>
        <v>0</v>
      </c>
      <c r="R228" s="478"/>
      <c r="S228" s="186"/>
      <c r="T228" s="6"/>
    </row>
    <row r="229" spans="2:22">
      <c r="B229" s="5"/>
      <c r="C229" s="57" t="s">
        <v>261</v>
      </c>
      <c r="D229" s="32"/>
      <c r="E229" s="32"/>
      <c r="F229" s="32"/>
      <c r="G229" s="32"/>
      <c r="H229" s="479">
        <v>0</v>
      </c>
      <c r="I229" s="480"/>
      <c r="J229" s="183"/>
      <c r="K229" s="474"/>
      <c r="L229" s="475"/>
      <c r="M229" s="184"/>
      <c r="N229" s="481">
        <v>0</v>
      </c>
      <c r="O229" s="482"/>
      <c r="P229" s="187"/>
      <c r="Q229" s="483">
        <v>0</v>
      </c>
      <c r="R229" s="484"/>
      <c r="S229" s="188"/>
      <c r="T229" s="6"/>
    </row>
    <row r="230" spans="2:22">
      <c r="B230" s="5"/>
      <c r="C230" s="57" t="s">
        <v>262</v>
      </c>
      <c r="D230" s="135"/>
      <c r="E230" s="135"/>
      <c r="F230" s="135"/>
      <c r="G230" s="135"/>
      <c r="H230" s="489">
        <v>0</v>
      </c>
      <c r="I230" s="490"/>
      <c r="J230" s="189"/>
      <c r="K230" s="491">
        <v>0</v>
      </c>
      <c r="L230" s="492"/>
      <c r="M230" s="184"/>
      <c r="N230" s="481">
        <v>0</v>
      </c>
      <c r="O230" s="482"/>
      <c r="P230" s="190"/>
      <c r="Q230" s="493">
        <v>0</v>
      </c>
      <c r="R230" s="494"/>
      <c r="S230" s="188"/>
      <c r="T230" s="6"/>
    </row>
    <row r="231" spans="2:22">
      <c r="B231" s="5"/>
      <c r="C231" s="78" t="s">
        <v>263</v>
      </c>
      <c r="D231" s="180"/>
      <c r="E231" s="469"/>
      <c r="F231" s="469"/>
      <c r="G231" s="191"/>
      <c r="H231" s="192"/>
      <c r="I231" s="192"/>
      <c r="J231" s="192"/>
      <c r="K231" s="192"/>
      <c r="L231" s="192"/>
      <c r="M231" s="192"/>
      <c r="N231" s="347">
        <f>Q226+Q227</f>
        <v>173479175.29012084</v>
      </c>
      <c r="O231" s="348"/>
      <c r="P231" s="348"/>
      <c r="Q231" s="348"/>
      <c r="R231" s="348"/>
      <c r="S231" s="349"/>
      <c r="T231" s="6"/>
      <c r="V231" s="81"/>
    </row>
    <row r="232" spans="2:22">
      <c r="B232" s="5"/>
      <c r="C232" s="113" t="s">
        <v>264</v>
      </c>
      <c r="D232" s="114"/>
      <c r="E232" s="114"/>
      <c r="F232" s="114"/>
      <c r="G232" s="114"/>
      <c r="H232" s="114"/>
      <c r="I232" s="114"/>
      <c r="J232" s="114"/>
      <c r="K232" s="114"/>
      <c r="L232" s="114"/>
      <c r="M232" s="114"/>
      <c r="N232" s="347">
        <f>(Q226*(K226+$N$224)/365*($L$15-H226))+(Q228*(K228+$N$224)/365*($L$15-H228))</f>
        <v>6970992.1227758648</v>
      </c>
      <c r="O232" s="348"/>
      <c r="P232" s="348"/>
      <c r="Q232" s="348"/>
      <c r="R232" s="348"/>
      <c r="S232" s="349"/>
      <c r="T232" s="6"/>
    </row>
    <row r="233" spans="2:22">
      <c r="B233" s="5"/>
      <c r="C233" s="113" t="s">
        <v>265</v>
      </c>
      <c r="D233" s="114"/>
      <c r="E233" s="114"/>
      <c r="F233" s="114"/>
      <c r="G233" s="114"/>
      <c r="H233" s="114"/>
      <c r="I233" s="114"/>
      <c r="J233" s="114"/>
      <c r="K233" s="114"/>
      <c r="L233" s="114"/>
      <c r="M233" s="114"/>
      <c r="N233" s="450">
        <v>581907.66056411155</v>
      </c>
      <c r="O233" s="451"/>
      <c r="P233" s="451"/>
      <c r="Q233" s="451"/>
      <c r="R233" s="451"/>
      <c r="S233" s="488"/>
      <c r="T233" s="6"/>
    </row>
    <row r="234" spans="2:22">
      <c r="B234" s="5"/>
      <c r="C234" s="127" t="s">
        <v>266</v>
      </c>
      <c r="D234" s="162"/>
      <c r="E234" s="162"/>
      <c r="F234" s="162"/>
      <c r="G234" s="162"/>
      <c r="H234" s="162"/>
      <c r="I234" s="162"/>
      <c r="J234" s="162"/>
      <c r="K234" s="162"/>
      <c r="L234" s="162"/>
      <c r="M234" s="162"/>
      <c r="N234" s="347">
        <f>Q190</f>
        <v>7492448.7438705983</v>
      </c>
      <c r="O234" s="348"/>
      <c r="P234" s="348"/>
      <c r="Q234" s="348"/>
      <c r="R234" s="348"/>
      <c r="S234" s="349"/>
      <c r="T234" s="6"/>
      <c r="V234" s="81"/>
    </row>
    <row r="235" spans="2:22">
      <c r="B235" s="5"/>
      <c r="C235" s="127" t="s">
        <v>267</v>
      </c>
      <c r="D235" s="162"/>
      <c r="E235" s="162"/>
      <c r="F235" s="162"/>
      <c r="G235" s="162"/>
      <c r="H235" s="162"/>
      <c r="I235" s="162"/>
      <c r="J235" s="162"/>
      <c r="K235" s="162"/>
      <c r="L235" s="162"/>
      <c r="M235" s="162"/>
      <c r="N235" s="347">
        <f>N232+N233-N234</f>
        <v>60451.039469378069</v>
      </c>
      <c r="O235" s="348"/>
      <c r="P235" s="348"/>
      <c r="Q235" s="348"/>
      <c r="R235" s="348"/>
      <c r="S235" s="349"/>
      <c r="T235" s="6"/>
    </row>
    <row r="236" spans="2:22">
      <c r="B236" s="5"/>
      <c r="C236" s="127" t="s">
        <v>268</v>
      </c>
      <c r="D236" s="162"/>
      <c r="E236" s="162"/>
      <c r="F236" s="162"/>
      <c r="G236" s="162"/>
      <c r="H236" s="162"/>
      <c r="I236" s="162"/>
      <c r="J236" s="162"/>
      <c r="K236" s="162"/>
      <c r="L236" s="162"/>
      <c r="M236" s="162"/>
      <c r="N236" s="347">
        <v>0</v>
      </c>
      <c r="O236" s="348"/>
      <c r="P236" s="348"/>
      <c r="Q236" s="348"/>
      <c r="R236" s="348"/>
      <c r="S236" s="349"/>
      <c r="T236" s="6"/>
    </row>
    <row r="237" spans="2:22">
      <c r="B237" s="5"/>
      <c r="C237" s="127" t="s">
        <v>269</v>
      </c>
      <c r="D237" s="162"/>
      <c r="E237" s="162"/>
      <c r="F237" s="162"/>
      <c r="G237" s="162"/>
      <c r="H237" s="162"/>
      <c r="I237" s="162"/>
      <c r="J237" s="162"/>
      <c r="K237" s="162"/>
      <c r="L237" s="162"/>
      <c r="M237" s="162"/>
      <c r="N237" s="347">
        <v>0</v>
      </c>
      <c r="O237" s="348"/>
      <c r="P237" s="348"/>
      <c r="Q237" s="348"/>
      <c r="R237" s="348"/>
      <c r="S237" s="349"/>
      <c r="T237" s="6"/>
    </row>
    <row r="238" spans="2:22" ht="15" thickBot="1">
      <c r="B238" s="5"/>
      <c r="C238" s="128" t="s">
        <v>270</v>
      </c>
      <c r="D238" s="193"/>
      <c r="E238" s="193"/>
      <c r="F238" s="193"/>
      <c r="G238" s="193"/>
      <c r="H238" s="193"/>
      <c r="I238" s="193"/>
      <c r="J238" s="193"/>
      <c r="K238" s="193"/>
      <c r="L238" s="193"/>
      <c r="M238" s="193"/>
      <c r="N238" s="485">
        <f>Q226+Q227+N236</f>
        <v>173479175.29012084</v>
      </c>
      <c r="O238" s="486"/>
      <c r="P238" s="486"/>
      <c r="Q238" s="486"/>
      <c r="R238" s="486"/>
      <c r="S238" s="487"/>
      <c r="T238" s="6"/>
    </row>
    <row r="239" spans="2:22" ht="15" thickBot="1">
      <c r="B239" s="194"/>
      <c r="C239" s="77"/>
      <c r="D239" s="77"/>
      <c r="E239" s="77"/>
      <c r="F239" s="77"/>
      <c r="G239" s="77"/>
      <c r="H239" s="77"/>
      <c r="I239" s="77"/>
      <c r="J239" s="77"/>
      <c r="K239" s="77"/>
      <c r="L239" s="77"/>
      <c r="M239" s="77"/>
      <c r="N239" s="77"/>
      <c r="O239" s="77"/>
      <c r="P239" s="77"/>
      <c r="Q239" s="77"/>
      <c r="R239" s="77"/>
      <c r="S239" s="77"/>
      <c r="T239" s="195"/>
    </row>
    <row r="246" spans="17:19">
      <c r="Q246" s="196"/>
      <c r="S246" s="196"/>
    </row>
    <row r="247" spans="17:19">
      <c r="Q247" s="82"/>
      <c r="S247" s="81"/>
    </row>
    <row r="248" spans="17:19">
      <c r="Q248" s="197"/>
    </row>
    <row r="250" spans="17:19">
      <c r="Q250" s="82"/>
      <c r="S250" s="196"/>
    </row>
    <row r="251" spans="17:19">
      <c r="Q251" s="82"/>
      <c r="S251" s="196"/>
    </row>
    <row r="252" spans="17:19">
      <c r="Q252" s="197"/>
      <c r="S252" s="82"/>
    </row>
    <row r="254" spans="17:19">
      <c r="S254" s="82"/>
    </row>
    <row r="255" spans="17:19">
      <c r="Q255" s="82"/>
    </row>
  </sheetData>
  <mergeCells count="335">
    <mergeCell ref="N238:S238"/>
    <mergeCell ref="N232:S232"/>
    <mergeCell ref="N233:S233"/>
    <mergeCell ref="N234:S234"/>
    <mergeCell ref="N235:S235"/>
    <mergeCell ref="N236:S236"/>
    <mergeCell ref="N237:S237"/>
    <mergeCell ref="H230:I230"/>
    <mergeCell ref="K230:L230"/>
    <mergeCell ref="N230:O230"/>
    <mergeCell ref="Q230:R230"/>
    <mergeCell ref="E231:F231"/>
    <mergeCell ref="N231:S231"/>
    <mergeCell ref="H228:I228"/>
    <mergeCell ref="K228:L228"/>
    <mergeCell ref="N228:O228"/>
    <mergeCell ref="Q228:R228"/>
    <mergeCell ref="H229:I229"/>
    <mergeCell ref="K229:L229"/>
    <mergeCell ref="N229:O229"/>
    <mergeCell ref="Q229:R229"/>
    <mergeCell ref="H226:I226"/>
    <mergeCell ref="K226:L226"/>
    <mergeCell ref="N226:P226"/>
    <mergeCell ref="Q226:S226"/>
    <mergeCell ref="H227:I227"/>
    <mergeCell ref="K227:L227"/>
    <mergeCell ref="N227:P227"/>
    <mergeCell ref="Q227:S227"/>
    <mergeCell ref="N220:S220"/>
    <mergeCell ref="N221:S221"/>
    <mergeCell ref="C223:S223"/>
    <mergeCell ref="N224:S224"/>
    <mergeCell ref="H225:I225"/>
    <mergeCell ref="K225:L225"/>
    <mergeCell ref="N225:P225"/>
    <mergeCell ref="Q225:S225"/>
    <mergeCell ref="C214:S214"/>
    <mergeCell ref="N215:S215"/>
    <mergeCell ref="N216:S216"/>
    <mergeCell ref="N217:S217"/>
    <mergeCell ref="N218:S218"/>
    <mergeCell ref="N219:S219"/>
    <mergeCell ref="N206:S206"/>
    <mergeCell ref="N207:S207"/>
    <mergeCell ref="N208:S208"/>
    <mergeCell ref="N209:S209"/>
    <mergeCell ref="N210:S210"/>
    <mergeCell ref="N211:S211"/>
    <mergeCell ref="N199:S199"/>
    <mergeCell ref="N200:S200"/>
    <mergeCell ref="N201:S201"/>
    <mergeCell ref="N202:S202"/>
    <mergeCell ref="C204:S204"/>
    <mergeCell ref="N205:S205"/>
    <mergeCell ref="I194:L194"/>
    <mergeCell ref="M194:P194"/>
    <mergeCell ref="Q194:S194"/>
    <mergeCell ref="C196:S196"/>
    <mergeCell ref="N197:S197"/>
    <mergeCell ref="N198:S198"/>
    <mergeCell ref="I192:L192"/>
    <mergeCell ref="M192:P192"/>
    <mergeCell ref="Q192:S192"/>
    <mergeCell ref="I193:L193"/>
    <mergeCell ref="M193:P193"/>
    <mergeCell ref="Q193:S193"/>
    <mergeCell ref="I190:K190"/>
    <mergeCell ref="M190:O190"/>
    <mergeCell ref="Q190:R190"/>
    <mergeCell ref="I191:K191"/>
    <mergeCell ref="M191:O191"/>
    <mergeCell ref="Q191:R191"/>
    <mergeCell ref="I188:L188"/>
    <mergeCell ref="M188:P188"/>
    <mergeCell ref="Q188:S188"/>
    <mergeCell ref="I189:L189"/>
    <mergeCell ref="M189:P189"/>
    <mergeCell ref="Q189:S189"/>
    <mergeCell ref="I186:L186"/>
    <mergeCell ref="M186:P186"/>
    <mergeCell ref="Q186:S186"/>
    <mergeCell ref="I187:L187"/>
    <mergeCell ref="M187:P187"/>
    <mergeCell ref="Q187:S187"/>
    <mergeCell ref="I184:L184"/>
    <mergeCell ref="M184:P184"/>
    <mergeCell ref="Q184:S184"/>
    <mergeCell ref="I185:K185"/>
    <mergeCell ref="M185:O185"/>
    <mergeCell ref="Q185:R185"/>
    <mergeCell ref="I182:L182"/>
    <mergeCell ref="M182:P182"/>
    <mergeCell ref="Q182:S182"/>
    <mergeCell ref="I183:L183"/>
    <mergeCell ref="M183:P183"/>
    <mergeCell ref="Q183:S183"/>
    <mergeCell ref="I180:L180"/>
    <mergeCell ref="M180:P180"/>
    <mergeCell ref="Q180:S180"/>
    <mergeCell ref="I181:K181"/>
    <mergeCell ref="M181:O181"/>
    <mergeCell ref="Q181:R181"/>
    <mergeCell ref="I178:L178"/>
    <mergeCell ref="M178:P178"/>
    <mergeCell ref="Q178:S178"/>
    <mergeCell ref="I179:L179"/>
    <mergeCell ref="M179:P179"/>
    <mergeCell ref="Q179:S179"/>
    <mergeCell ref="I176:K176"/>
    <mergeCell ref="M176:O176"/>
    <mergeCell ref="Q176:R176"/>
    <mergeCell ref="I177:K177"/>
    <mergeCell ref="M177:O177"/>
    <mergeCell ref="Q177:R177"/>
    <mergeCell ref="I174:L174"/>
    <mergeCell ref="M174:P174"/>
    <mergeCell ref="Q174:S174"/>
    <mergeCell ref="I175:L175"/>
    <mergeCell ref="M175:P175"/>
    <mergeCell ref="Q175:S175"/>
    <mergeCell ref="I172:L172"/>
    <mergeCell ref="M172:O172"/>
    <mergeCell ref="Q172:R172"/>
    <mergeCell ref="I173:L173"/>
    <mergeCell ref="M173:P173"/>
    <mergeCell ref="Q173:S173"/>
    <mergeCell ref="I170:K170"/>
    <mergeCell ref="M170:O170"/>
    <mergeCell ref="Q170:R170"/>
    <mergeCell ref="I171:L171"/>
    <mergeCell ref="M171:O171"/>
    <mergeCell ref="Q171:R171"/>
    <mergeCell ref="I168:K168"/>
    <mergeCell ref="M168:O168"/>
    <mergeCell ref="Q168:R168"/>
    <mergeCell ref="I169:K169"/>
    <mergeCell ref="M169:O169"/>
    <mergeCell ref="Q169:R169"/>
    <mergeCell ref="I166:L166"/>
    <mergeCell ref="M166:P166"/>
    <mergeCell ref="Q166:S166"/>
    <mergeCell ref="I167:K167"/>
    <mergeCell ref="M167:O167"/>
    <mergeCell ref="Q167:R167"/>
    <mergeCell ref="I164:L164"/>
    <mergeCell ref="M164:P164"/>
    <mergeCell ref="Q164:S164"/>
    <mergeCell ref="I165:L165"/>
    <mergeCell ref="M165:P165"/>
    <mergeCell ref="Q165:S165"/>
    <mergeCell ref="I162:L162"/>
    <mergeCell ref="M162:P162"/>
    <mergeCell ref="Q162:S162"/>
    <mergeCell ref="I163:L163"/>
    <mergeCell ref="M163:P163"/>
    <mergeCell ref="Q163:S163"/>
    <mergeCell ref="I160:L160"/>
    <mergeCell ref="M160:P160"/>
    <mergeCell ref="Q160:S160"/>
    <mergeCell ref="I161:L161"/>
    <mergeCell ref="M161:P161"/>
    <mergeCell ref="Q161:S161"/>
    <mergeCell ref="I158:K158"/>
    <mergeCell ref="M158:O158"/>
    <mergeCell ref="Q158:R158"/>
    <mergeCell ref="I159:L159"/>
    <mergeCell ref="M159:P159"/>
    <mergeCell ref="Q159:S159"/>
    <mergeCell ref="I156:K156"/>
    <mergeCell ref="M156:O156"/>
    <mergeCell ref="Q156:R156"/>
    <mergeCell ref="I157:K157"/>
    <mergeCell ref="M157:O157"/>
    <mergeCell ref="Q157:R157"/>
    <mergeCell ref="I154:L154"/>
    <mergeCell ref="M154:P154"/>
    <mergeCell ref="Q154:S154"/>
    <mergeCell ref="I155:L155"/>
    <mergeCell ref="M155:P155"/>
    <mergeCell ref="Q155:S155"/>
    <mergeCell ref="I152:K152"/>
    <mergeCell ref="M152:O152"/>
    <mergeCell ref="Q152:R152"/>
    <mergeCell ref="I153:L153"/>
    <mergeCell ref="M153:P153"/>
    <mergeCell ref="Q153:S153"/>
    <mergeCell ref="I150:K150"/>
    <mergeCell ref="M150:O150"/>
    <mergeCell ref="Q150:R150"/>
    <mergeCell ref="I151:K151"/>
    <mergeCell ref="M151:O151"/>
    <mergeCell ref="Q151:R151"/>
    <mergeCell ref="I148:K148"/>
    <mergeCell ref="M148:O148"/>
    <mergeCell ref="Q148:R148"/>
    <mergeCell ref="I149:L149"/>
    <mergeCell ref="M149:P149"/>
    <mergeCell ref="Q149:S149"/>
    <mergeCell ref="I146:L146"/>
    <mergeCell ref="M146:P146"/>
    <mergeCell ref="Q146:S146"/>
    <mergeCell ref="I147:K147"/>
    <mergeCell ref="M147:O147"/>
    <mergeCell ref="Q147:R147"/>
    <mergeCell ref="I144:K144"/>
    <mergeCell ref="M144:O144"/>
    <mergeCell ref="Q144:R144"/>
    <mergeCell ref="I145:K145"/>
    <mergeCell ref="M145:O145"/>
    <mergeCell ref="Q145:R145"/>
    <mergeCell ref="I142:L142"/>
    <mergeCell ref="M142:P142"/>
    <mergeCell ref="Q142:S142"/>
    <mergeCell ref="I143:L143"/>
    <mergeCell ref="M143:P143"/>
    <mergeCell ref="Q143:S143"/>
    <mergeCell ref="L135:Q135"/>
    <mergeCell ref="L136:S136"/>
    <mergeCell ref="L137:R137"/>
    <mergeCell ref="L138:S138"/>
    <mergeCell ref="C140:S140"/>
    <mergeCell ref="C141:H141"/>
    <mergeCell ref="I141:L141"/>
    <mergeCell ref="M141:P141"/>
    <mergeCell ref="Q141:S141"/>
    <mergeCell ref="L129:Q129"/>
    <mergeCell ref="L130:Q130"/>
    <mergeCell ref="L131:Q131"/>
    <mergeCell ref="L132:Q132"/>
    <mergeCell ref="L133:Q133"/>
    <mergeCell ref="L134:Q134"/>
    <mergeCell ref="C123:S123"/>
    <mergeCell ref="L124:R124"/>
    <mergeCell ref="L125:R125"/>
    <mergeCell ref="L126:R126"/>
    <mergeCell ref="L127:S127"/>
    <mergeCell ref="L128:R128"/>
    <mergeCell ref="K120:L120"/>
    <mergeCell ref="N120:O120"/>
    <mergeCell ref="P120:Q120"/>
    <mergeCell ref="R120:S120"/>
    <mergeCell ref="K121:L121"/>
    <mergeCell ref="N121:O121"/>
    <mergeCell ref="P121:Q121"/>
    <mergeCell ref="R121:S121"/>
    <mergeCell ref="K114:S114"/>
    <mergeCell ref="K115:S115"/>
    <mergeCell ref="K116:S116"/>
    <mergeCell ref="C118:S118"/>
    <mergeCell ref="K119:L119"/>
    <mergeCell ref="N119:O119"/>
    <mergeCell ref="P119:Q119"/>
    <mergeCell ref="R119:S119"/>
    <mergeCell ref="L107:R107"/>
    <mergeCell ref="L108:R108"/>
    <mergeCell ref="L109:R109"/>
    <mergeCell ref="L110:R110"/>
    <mergeCell ref="L111:R111"/>
    <mergeCell ref="C113:S113"/>
    <mergeCell ref="L100:O100"/>
    <mergeCell ref="L101:O101"/>
    <mergeCell ref="L102:O102"/>
    <mergeCell ref="C104:S104"/>
    <mergeCell ref="L105:S105"/>
    <mergeCell ref="L106:R106"/>
    <mergeCell ref="L94:O94"/>
    <mergeCell ref="L95:O95"/>
    <mergeCell ref="L96:O96"/>
    <mergeCell ref="C97:S97"/>
    <mergeCell ref="L98:S98"/>
    <mergeCell ref="L99:O99"/>
    <mergeCell ref="L88:O88"/>
    <mergeCell ref="L89:N89"/>
    <mergeCell ref="L90:N90"/>
    <mergeCell ref="L91:N91"/>
    <mergeCell ref="L92:O92"/>
    <mergeCell ref="L93:O93"/>
    <mergeCell ref="L82:O82"/>
    <mergeCell ref="L83:S83"/>
    <mergeCell ref="C84:S84"/>
    <mergeCell ref="L85:S85"/>
    <mergeCell ref="L86:O86"/>
    <mergeCell ref="L87:O87"/>
    <mergeCell ref="L76:O76"/>
    <mergeCell ref="L77:N77"/>
    <mergeCell ref="L78:N78"/>
    <mergeCell ref="L79:O79"/>
    <mergeCell ref="L80:N80"/>
    <mergeCell ref="L81:N81"/>
    <mergeCell ref="L71:O71"/>
    <mergeCell ref="L72:O72"/>
    <mergeCell ref="L73:O73"/>
    <mergeCell ref="L74:N74"/>
    <mergeCell ref="P74:Q74"/>
    <mergeCell ref="L75:N75"/>
    <mergeCell ref="P75:Q75"/>
    <mergeCell ref="L66:O66"/>
    <mergeCell ref="L67:O67"/>
    <mergeCell ref="L68:S68"/>
    <mergeCell ref="L69:O69"/>
    <mergeCell ref="P69:S69"/>
    <mergeCell ref="L70:O70"/>
    <mergeCell ref="P70:S70"/>
    <mergeCell ref="L60:O60"/>
    <mergeCell ref="C61:S61"/>
    <mergeCell ref="L62:S62"/>
    <mergeCell ref="L63:O63"/>
    <mergeCell ref="L64:O64"/>
    <mergeCell ref="L65:S65"/>
    <mergeCell ref="C54:S54"/>
    <mergeCell ref="L55:S55"/>
    <mergeCell ref="L56:S56"/>
    <mergeCell ref="L57:S57"/>
    <mergeCell ref="L58:O58"/>
    <mergeCell ref="L59:O59"/>
    <mergeCell ref="L19:S19"/>
    <mergeCell ref="L20:S20"/>
    <mergeCell ref="C22:S22"/>
    <mergeCell ref="C53:S53"/>
    <mergeCell ref="L12:S12"/>
    <mergeCell ref="L13:S13"/>
    <mergeCell ref="C14:E15"/>
    <mergeCell ref="L14:S14"/>
    <mergeCell ref="L15:S15"/>
    <mergeCell ref="L16:S16"/>
    <mergeCell ref="C3:S4"/>
    <mergeCell ref="C6:S6"/>
    <mergeCell ref="L8:S8"/>
    <mergeCell ref="L9:S9"/>
    <mergeCell ref="C10:E11"/>
    <mergeCell ref="L10:S10"/>
    <mergeCell ref="L11:S11"/>
    <mergeCell ref="L17:S17"/>
    <mergeCell ref="L18:S18"/>
  </mergeCells>
  <printOptions horizontalCentered="1"/>
  <pageMargins left="0.23622047244094491" right="0.23622047244094491" top="0.74803149606299213" bottom="0.74803149606299213" header="0.31496062992125984" footer="0.31496062992125984"/>
  <pageSetup paperSize="9" scale="32" fitToHeight="0" orientation="portrait" r:id="rId1"/>
  <rowBreaks count="2" manualBreakCount="2">
    <brk id="83" min="1" max="16" man="1"/>
    <brk id="139" min="1"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B4BEF-E669-4824-AD93-E8B5400C8B31}">
  <dimension ref="B1:Y190"/>
  <sheetViews>
    <sheetView showGridLines="0" view="pageBreakPreview" zoomScale="110" zoomScaleNormal="90" zoomScaleSheetLayoutView="110" workbookViewId="0">
      <selection activeCell="O3" sqref="O3"/>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5" width="10.44140625" style="1" customWidth="1"/>
    <col min="16" max="16" width="20.109375" style="81" customWidth="1"/>
    <col min="17" max="17" width="16.88671875" style="7" bestFit="1" customWidth="1"/>
    <col min="18" max="18" width="16" style="1" customWidth="1"/>
    <col min="19" max="19" width="16.77734375" style="1" customWidth="1"/>
    <col min="20" max="21" width="14.33203125" style="1" bestFit="1" customWidth="1"/>
    <col min="22" max="22" width="13.6640625" style="1" bestFit="1" customWidth="1"/>
    <col min="23" max="23" width="17.33203125" style="1" customWidth="1"/>
    <col min="24" max="24" width="10.5546875" style="1" bestFit="1" customWidth="1"/>
    <col min="25" max="25" width="11.5546875" style="1" bestFit="1" customWidth="1"/>
    <col min="26" max="16384" width="9.33203125" style="1"/>
  </cols>
  <sheetData>
    <row r="1" spans="2:18" ht="15" thickBot="1"/>
    <row r="2" spans="2:18" ht="15" thickBot="1">
      <c r="B2" s="2"/>
      <c r="C2" s="3"/>
      <c r="D2" s="3"/>
      <c r="E2" s="3"/>
      <c r="F2" s="3"/>
      <c r="G2" s="3"/>
      <c r="H2" s="3"/>
      <c r="I2" s="3"/>
      <c r="J2" s="3"/>
      <c r="K2" s="3"/>
      <c r="L2" s="3"/>
      <c r="M2" s="3"/>
      <c r="N2" s="3"/>
      <c r="O2" s="7"/>
      <c r="P2" s="198"/>
    </row>
    <row r="3" spans="2:18" ht="20.25" customHeight="1">
      <c r="B3" s="5"/>
      <c r="C3" s="295" t="s">
        <v>0</v>
      </c>
      <c r="D3" s="296"/>
      <c r="E3" s="296"/>
      <c r="F3" s="296"/>
      <c r="G3" s="296"/>
      <c r="H3" s="296"/>
      <c r="I3" s="296"/>
      <c r="J3" s="296"/>
      <c r="K3" s="296"/>
      <c r="L3" s="296"/>
      <c r="M3" s="296"/>
      <c r="N3" s="297"/>
      <c r="O3" s="199"/>
      <c r="P3" s="198"/>
    </row>
    <row r="4" spans="2:18" ht="20.25" customHeight="1" thickBot="1">
      <c r="B4" s="5"/>
      <c r="C4" s="298"/>
      <c r="D4" s="299"/>
      <c r="E4" s="299"/>
      <c r="F4" s="299"/>
      <c r="G4" s="299"/>
      <c r="H4" s="299"/>
      <c r="I4" s="299"/>
      <c r="J4" s="299"/>
      <c r="K4" s="299"/>
      <c r="L4" s="299"/>
      <c r="M4" s="299"/>
      <c r="N4" s="300"/>
      <c r="O4" s="199"/>
      <c r="P4" s="198"/>
    </row>
    <row r="5" spans="2:18" ht="15" thickBot="1">
      <c r="B5" s="5"/>
      <c r="C5" s="7"/>
      <c r="D5" s="7"/>
      <c r="E5" s="7"/>
      <c r="F5" s="7"/>
      <c r="G5" s="7"/>
      <c r="H5" s="7"/>
      <c r="I5" s="7"/>
      <c r="J5" s="7"/>
      <c r="K5" s="7"/>
      <c r="L5" s="7"/>
      <c r="M5" s="7"/>
      <c r="N5" s="7"/>
      <c r="O5" s="7"/>
      <c r="P5" s="198"/>
    </row>
    <row r="6" spans="2:18" ht="15" thickBot="1">
      <c r="B6" s="5"/>
      <c r="C6" s="301" t="s">
        <v>271</v>
      </c>
      <c r="D6" s="302"/>
      <c r="E6" s="302"/>
      <c r="F6" s="302"/>
      <c r="G6" s="302"/>
      <c r="H6" s="302"/>
      <c r="I6" s="302"/>
      <c r="J6" s="302"/>
      <c r="K6" s="302"/>
      <c r="L6" s="302"/>
      <c r="M6" s="302"/>
      <c r="N6" s="303"/>
      <c r="O6" s="200"/>
      <c r="P6" s="198"/>
    </row>
    <row r="7" spans="2:18" ht="15" thickBot="1">
      <c r="B7" s="5"/>
      <c r="C7" s="7"/>
      <c r="D7" s="7"/>
      <c r="E7" s="7"/>
      <c r="F7" s="7"/>
      <c r="G7" s="7"/>
      <c r="H7" s="7"/>
      <c r="I7" s="7"/>
      <c r="J7" s="7"/>
      <c r="K7" s="7"/>
      <c r="L7" s="7"/>
      <c r="M7" s="7"/>
      <c r="N7" s="7"/>
      <c r="O7" s="7"/>
      <c r="P7" s="198"/>
    </row>
    <row r="8" spans="2:18">
      <c r="B8" s="5"/>
      <c r="C8" s="8" t="s">
        <v>272</v>
      </c>
      <c r="D8" s="9"/>
      <c r="E8" s="9"/>
      <c r="F8" s="9"/>
      <c r="G8" s="9"/>
      <c r="H8" s="9"/>
      <c r="I8" s="10"/>
      <c r="J8" s="304">
        <v>46152</v>
      </c>
      <c r="K8" s="304"/>
      <c r="L8" s="304"/>
      <c r="M8" s="304"/>
      <c r="N8" s="305"/>
      <c r="O8" s="201"/>
      <c r="P8" s="198"/>
    </row>
    <row r="9" spans="2:18">
      <c r="B9" s="5"/>
      <c r="C9" s="11" t="s">
        <v>273</v>
      </c>
      <c r="D9" s="12"/>
      <c r="E9" s="12"/>
      <c r="F9" s="12"/>
      <c r="G9" s="12"/>
      <c r="H9" s="12"/>
      <c r="I9" s="13"/>
      <c r="J9" s="306">
        <v>46142</v>
      </c>
      <c r="K9" s="306"/>
      <c r="L9" s="306"/>
      <c r="M9" s="306"/>
      <c r="N9" s="307"/>
      <c r="O9" s="202"/>
      <c r="P9" s="198"/>
    </row>
    <row r="10" spans="2:18">
      <c r="B10" s="5"/>
      <c r="C10" s="308" t="s">
        <v>4</v>
      </c>
      <c r="D10" s="309"/>
      <c r="E10" s="310"/>
      <c r="F10" s="15" t="s">
        <v>274</v>
      </c>
      <c r="G10" s="12"/>
      <c r="H10" s="12"/>
      <c r="I10" s="13"/>
      <c r="J10" s="314">
        <v>46053</v>
      </c>
      <c r="K10" s="314"/>
      <c r="L10" s="314"/>
      <c r="M10" s="314"/>
      <c r="N10" s="315"/>
      <c r="O10" s="202"/>
      <c r="P10" s="198"/>
      <c r="R10" s="123"/>
    </row>
    <row r="11" spans="2:18">
      <c r="B11" s="5"/>
      <c r="C11" s="311"/>
      <c r="D11" s="312"/>
      <c r="E11" s="313"/>
      <c r="F11" s="18" t="s">
        <v>275</v>
      </c>
      <c r="G11" s="12"/>
      <c r="H11" s="12"/>
      <c r="I11" s="13"/>
      <c r="J11" s="306">
        <f>J9</f>
        <v>46142</v>
      </c>
      <c r="K11" s="306"/>
      <c r="L11" s="306"/>
      <c r="M11" s="306"/>
      <c r="N11" s="307"/>
      <c r="O11" s="202"/>
      <c r="P11" s="198"/>
    </row>
    <row r="12" spans="2:18">
      <c r="B12" s="5"/>
      <c r="C12" s="203" t="s">
        <v>276</v>
      </c>
      <c r="D12" s="19"/>
      <c r="E12" s="14"/>
      <c r="F12" s="21"/>
      <c r="G12" s="12"/>
      <c r="H12" s="12"/>
      <c r="I12" s="13"/>
      <c r="J12" s="497">
        <f>J11-J10</f>
        <v>89</v>
      </c>
      <c r="K12" s="497"/>
      <c r="L12" s="497"/>
      <c r="M12" s="497"/>
      <c r="N12" s="498"/>
      <c r="O12" s="204"/>
      <c r="P12" s="198"/>
    </row>
    <row r="13" spans="2:18">
      <c r="B13" s="5"/>
      <c r="C13" s="308" t="s">
        <v>277</v>
      </c>
      <c r="D13" s="309"/>
      <c r="E13" s="310"/>
      <c r="F13" s="15" t="s">
        <v>278</v>
      </c>
      <c r="G13" s="21"/>
      <c r="H13" s="21"/>
      <c r="I13" s="23"/>
      <c r="J13" s="306" t="s">
        <v>279</v>
      </c>
      <c r="K13" s="306"/>
      <c r="L13" s="306"/>
      <c r="M13" s="306"/>
      <c r="N13" s="307"/>
      <c r="O13" s="201"/>
      <c r="P13" s="198"/>
    </row>
    <row r="14" spans="2:18">
      <c r="B14" s="5"/>
      <c r="C14" s="311"/>
      <c r="D14" s="312"/>
      <c r="E14" s="332"/>
      <c r="F14" s="15" t="s">
        <v>280</v>
      </c>
      <c r="G14" s="21"/>
      <c r="H14" s="21"/>
      <c r="I14" s="23"/>
      <c r="J14" s="306" t="s">
        <v>279</v>
      </c>
      <c r="K14" s="306"/>
      <c r="L14" s="306"/>
      <c r="M14" s="306"/>
      <c r="N14" s="307"/>
      <c r="O14" s="201"/>
      <c r="P14" s="198"/>
    </row>
    <row r="15" spans="2:18">
      <c r="B15" s="5"/>
      <c r="C15" s="16" t="s">
        <v>281</v>
      </c>
      <c r="D15" s="17"/>
      <c r="E15" s="17"/>
      <c r="F15" s="21"/>
      <c r="G15" s="21"/>
      <c r="H15" s="21"/>
      <c r="I15" s="23"/>
      <c r="J15" s="306">
        <v>47345</v>
      </c>
      <c r="K15" s="306"/>
      <c r="L15" s="306"/>
      <c r="M15" s="306"/>
      <c r="N15" s="307"/>
      <c r="O15" s="202"/>
      <c r="P15" s="198"/>
    </row>
    <row r="16" spans="2:18">
      <c r="B16" s="5"/>
      <c r="C16" s="16" t="s">
        <v>282</v>
      </c>
      <c r="D16" s="17"/>
      <c r="E16" s="17"/>
      <c r="F16" s="21"/>
      <c r="G16" s="21"/>
      <c r="H16" s="21"/>
      <c r="I16" s="23"/>
      <c r="J16" s="499">
        <v>6.6669999999999993E-2</v>
      </c>
      <c r="K16" s="499"/>
      <c r="L16" s="499"/>
      <c r="M16" s="499"/>
      <c r="N16" s="500"/>
      <c r="O16" s="205"/>
      <c r="P16" s="198"/>
    </row>
    <row r="17" spans="2:25">
      <c r="B17" s="5"/>
      <c r="C17" s="308" t="s">
        <v>283</v>
      </c>
      <c r="D17" s="309"/>
      <c r="E17" s="310"/>
      <c r="F17" s="21" t="s">
        <v>284</v>
      </c>
      <c r="G17" s="21"/>
      <c r="H17" s="21"/>
      <c r="I17" s="23"/>
      <c r="J17" s="306">
        <v>46069</v>
      </c>
      <c r="K17" s="306"/>
      <c r="L17" s="306"/>
      <c r="M17" s="306"/>
      <c r="N17" s="307"/>
      <c r="O17" s="202"/>
      <c r="P17" s="198"/>
    </row>
    <row r="18" spans="2:25">
      <c r="B18" s="5"/>
      <c r="C18" s="311"/>
      <c r="D18" s="312"/>
      <c r="E18" s="332"/>
      <c r="F18" s="21" t="s">
        <v>285</v>
      </c>
      <c r="G18" s="21"/>
      <c r="H18" s="21"/>
      <c r="I18" s="23"/>
      <c r="J18" s="306">
        <v>46157</v>
      </c>
      <c r="K18" s="306"/>
      <c r="L18" s="306"/>
      <c r="M18" s="306"/>
      <c r="N18" s="307"/>
      <c r="O18" s="202"/>
      <c r="P18" s="198"/>
    </row>
    <row r="19" spans="2:25">
      <c r="B19" s="5"/>
      <c r="C19" s="22" t="s">
        <v>286</v>
      </c>
      <c r="D19" s="21"/>
      <c r="E19" s="21"/>
      <c r="F19" s="21"/>
      <c r="G19" s="21"/>
      <c r="H19" s="21"/>
      <c r="I19" s="23"/>
      <c r="J19" s="495" t="s">
        <v>287</v>
      </c>
      <c r="K19" s="495"/>
      <c r="L19" s="495"/>
      <c r="M19" s="495"/>
      <c r="N19" s="496"/>
      <c r="O19" s="142"/>
      <c r="P19" s="198"/>
    </row>
    <row r="20" spans="2:25" ht="15" thickBot="1">
      <c r="B20" s="5"/>
      <c r="C20" s="71" t="s">
        <v>288</v>
      </c>
      <c r="D20" s="206"/>
      <c r="E20" s="206"/>
      <c r="F20" s="206"/>
      <c r="G20" s="206"/>
      <c r="H20" s="206"/>
      <c r="I20" s="206"/>
      <c r="J20" s="322" t="s">
        <v>289</v>
      </c>
      <c r="K20" s="322"/>
      <c r="L20" s="322"/>
      <c r="M20" s="322"/>
      <c r="N20" s="323"/>
      <c r="O20" s="142"/>
      <c r="P20" s="198"/>
    </row>
    <row r="21" spans="2:25" ht="15" thickBot="1">
      <c r="B21" s="5"/>
      <c r="C21" s="5"/>
      <c r="D21" s="7"/>
      <c r="E21" s="7"/>
      <c r="F21" s="7"/>
      <c r="G21" s="7"/>
      <c r="H21" s="7"/>
      <c r="I21" s="7"/>
      <c r="J21" s="7"/>
      <c r="K21" s="7"/>
      <c r="L21" s="7"/>
      <c r="M21" s="7"/>
      <c r="N21" s="6"/>
      <c r="O21" s="7"/>
      <c r="P21" s="198"/>
    </row>
    <row r="22" spans="2:25">
      <c r="B22" s="5"/>
      <c r="C22" s="327" t="s">
        <v>290</v>
      </c>
      <c r="D22" s="328"/>
      <c r="E22" s="328"/>
      <c r="F22" s="328"/>
      <c r="G22" s="328"/>
      <c r="H22" s="328"/>
      <c r="I22" s="328"/>
      <c r="J22" s="328"/>
      <c r="K22" s="328"/>
      <c r="L22" s="328"/>
      <c r="M22" s="328"/>
      <c r="N22" s="329"/>
      <c r="O22" s="207"/>
      <c r="P22" s="198"/>
    </row>
    <row r="23" spans="2:25">
      <c r="B23" s="5"/>
      <c r="C23" s="337" t="s">
        <v>291</v>
      </c>
      <c r="D23" s="338"/>
      <c r="E23" s="338"/>
      <c r="F23" s="338"/>
      <c r="G23" s="338"/>
      <c r="H23" s="338"/>
      <c r="I23" s="338"/>
      <c r="J23" s="338"/>
      <c r="K23" s="338"/>
      <c r="L23" s="338"/>
      <c r="M23" s="338"/>
      <c r="N23" s="339"/>
      <c r="O23" s="132"/>
      <c r="P23" s="198"/>
    </row>
    <row r="24" spans="2:25">
      <c r="B24" s="5"/>
      <c r="C24" s="113" t="s">
        <v>292</v>
      </c>
      <c r="D24" s="208"/>
      <c r="E24" s="208"/>
      <c r="F24" s="208"/>
      <c r="G24" s="208"/>
      <c r="H24" s="208"/>
      <c r="I24" s="209"/>
      <c r="J24" s="507">
        <v>1893207241.0389998</v>
      </c>
      <c r="K24" s="507"/>
      <c r="L24" s="507"/>
      <c r="M24" s="507"/>
      <c r="N24" s="508"/>
      <c r="O24" s="210"/>
      <c r="P24" s="211"/>
      <c r="R24" s="196"/>
      <c r="S24" s="82"/>
    </row>
    <row r="25" spans="2:25">
      <c r="B25" s="5"/>
      <c r="C25" s="337" t="s">
        <v>293</v>
      </c>
      <c r="D25" s="338"/>
      <c r="E25" s="338"/>
      <c r="F25" s="338"/>
      <c r="G25" s="338"/>
      <c r="H25" s="338"/>
      <c r="I25" s="338"/>
      <c r="J25" s="338"/>
      <c r="K25" s="338"/>
      <c r="L25" s="338"/>
      <c r="M25" s="338"/>
      <c r="N25" s="339"/>
      <c r="O25" s="132"/>
      <c r="P25" s="198"/>
    </row>
    <row r="26" spans="2:25">
      <c r="B26" s="5"/>
      <c r="C26" s="212" t="s">
        <v>294</v>
      </c>
      <c r="D26" s="213"/>
      <c r="E26" s="213"/>
      <c r="F26" s="213"/>
      <c r="G26" s="213"/>
      <c r="H26" s="213"/>
      <c r="I26" s="213"/>
      <c r="J26" s="350">
        <f>SUM(J27:M28)</f>
        <v>25748198.259999998</v>
      </c>
      <c r="K26" s="351"/>
      <c r="L26" s="351"/>
      <c r="M26" s="351"/>
      <c r="N26" s="352"/>
      <c r="O26" s="214"/>
      <c r="P26" s="198"/>
      <c r="R26" s="196"/>
      <c r="T26" s="81"/>
      <c r="U26" s="82"/>
    </row>
    <row r="27" spans="2:25">
      <c r="B27" s="5"/>
      <c r="C27" s="215" t="s">
        <v>295</v>
      </c>
      <c r="D27" s="213"/>
      <c r="E27" s="213"/>
      <c r="F27" s="213"/>
      <c r="G27" s="213"/>
      <c r="H27" s="213"/>
      <c r="I27" s="213"/>
      <c r="J27" s="501">
        <v>0</v>
      </c>
      <c r="K27" s="502"/>
      <c r="L27" s="502"/>
      <c r="M27" s="502"/>
      <c r="N27" s="216"/>
      <c r="O27" s="217"/>
      <c r="P27" s="198"/>
      <c r="R27" s="196"/>
      <c r="S27" s="81"/>
      <c r="T27" s="82"/>
    </row>
    <row r="28" spans="2:25">
      <c r="B28" s="5"/>
      <c r="C28" s="215" t="s">
        <v>296</v>
      </c>
      <c r="D28" s="213"/>
      <c r="E28" s="213"/>
      <c r="F28" s="213"/>
      <c r="G28" s="213"/>
      <c r="H28" s="213"/>
      <c r="I28" s="213"/>
      <c r="J28" s="501">
        <v>25748198.259999998</v>
      </c>
      <c r="K28" s="502"/>
      <c r="L28" s="502"/>
      <c r="M28" s="502"/>
      <c r="N28" s="218"/>
      <c r="O28" s="217"/>
      <c r="P28" s="198"/>
      <c r="R28" s="196"/>
      <c r="S28" s="81"/>
      <c r="T28" s="82"/>
    </row>
    <row r="29" spans="2:25">
      <c r="B29" s="5"/>
      <c r="C29" s="212" t="s">
        <v>297</v>
      </c>
      <c r="D29" s="213"/>
      <c r="E29" s="213"/>
      <c r="F29" s="213"/>
      <c r="G29" s="213"/>
      <c r="H29" s="213"/>
      <c r="I29" s="213"/>
      <c r="J29" s="501">
        <f>SUM(J30:M31)</f>
        <v>6899713.9274999993</v>
      </c>
      <c r="K29" s="502"/>
      <c r="L29" s="502"/>
      <c r="M29" s="502"/>
      <c r="N29" s="502"/>
      <c r="O29" s="214"/>
      <c r="P29" s="198"/>
      <c r="R29" s="196"/>
    </row>
    <row r="30" spans="2:25">
      <c r="B30" s="5"/>
      <c r="C30" s="215" t="s">
        <v>298</v>
      </c>
      <c r="D30" s="213"/>
      <c r="E30" s="213"/>
      <c r="F30" s="213"/>
      <c r="G30" s="213"/>
      <c r="H30" s="213"/>
      <c r="I30" s="213"/>
      <c r="J30" s="501">
        <v>5888136.5299999993</v>
      </c>
      <c r="K30" s="502"/>
      <c r="L30" s="502"/>
      <c r="M30" s="502"/>
      <c r="N30" s="218"/>
      <c r="O30" s="217"/>
      <c r="P30" s="179"/>
      <c r="R30" s="196"/>
      <c r="S30" s="58"/>
      <c r="U30" s="58"/>
      <c r="W30" s="219"/>
      <c r="X30" s="219"/>
      <c r="Y30" s="219"/>
    </row>
    <row r="31" spans="2:25" ht="13.2" customHeight="1">
      <c r="B31" s="5"/>
      <c r="C31" s="215" t="s">
        <v>299</v>
      </c>
      <c r="D31" s="213"/>
      <c r="E31" s="213"/>
      <c r="F31" s="213"/>
      <c r="G31" s="213"/>
      <c r="H31" s="213"/>
      <c r="I31" s="213"/>
      <c r="J31" s="503">
        <v>1011577.3975000003</v>
      </c>
      <c r="K31" s="504"/>
      <c r="L31" s="504"/>
      <c r="M31" s="504"/>
      <c r="N31" s="220"/>
      <c r="O31" s="217"/>
      <c r="P31" s="198"/>
      <c r="R31" s="196"/>
      <c r="S31" s="58"/>
      <c r="U31" s="58"/>
    </row>
    <row r="32" spans="2:25">
      <c r="B32" s="5"/>
      <c r="C32" s="337" t="s">
        <v>300</v>
      </c>
      <c r="D32" s="338"/>
      <c r="E32" s="338"/>
      <c r="F32" s="338"/>
      <c r="G32" s="338"/>
      <c r="H32" s="338"/>
      <c r="I32" s="338"/>
      <c r="J32" s="338"/>
      <c r="K32" s="338"/>
      <c r="L32" s="338"/>
      <c r="M32" s="338"/>
      <c r="N32" s="339"/>
      <c r="O32" s="132"/>
      <c r="P32" s="198"/>
      <c r="T32" s="82"/>
      <c r="U32" s="58"/>
    </row>
    <row r="33" spans="2:23">
      <c r="B33" s="5"/>
      <c r="C33" s="113" t="s">
        <v>301</v>
      </c>
      <c r="D33" s="208"/>
      <c r="E33" s="208"/>
      <c r="F33" s="208"/>
      <c r="G33" s="208"/>
      <c r="H33" s="208"/>
      <c r="I33" s="208"/>
      <c r="J33" s="350">
        <f>SUM(J34:M36)</f>
        <v>73609390.550000012</v>
      </c>
      <c r="K33" s="351"/>
      <c r="L33" s="351"/>
      <c r="M33" s="351"/>
      <c r="N33" s="352"/>
      <c r="O33" s="214"/>
      <c r="P33" s="198"/>
      <c r="T33" s="82"/>
      <c r="V33" s="219"/>
    </row>
    <row r="34" spans="2:23">
      <c r="B34" s="5"/>
      <c r="C34" s="57" t="s">
        <v>302</v>
      </c>
      <c r="D34" s="213"/>
      <c r="E34" s="213"/>
      <c r="F34" s="213"/>
      <c r="G34" s="213"/>
      <c r="H34" s="213"/>
      <c r="I34" s="221"/>
      <c r="J34" s="505">
        <v>16500236.109999992</v>
      </c>
      <c r="K34" s="506"/>
      <c r="L34" s="506"/>
      <c r="M34" s="506"/>
      <c r="N34" s="216"/>
      <c r="O34" s="217"/>
      <c r="P34" s="198"/>
      <c r="T34" s="82"/>
    </row>
    <row r="35" spans="2:23">
      <c r="B35" s="5"/>
      <c r="C35" s="57" t="s">
        <v>303</v>
      </c>
      <c r="D35" s="213"/>
      <c r="E35" s="213"/>
      <c r="F35" s="213"/>
      <c r="G35" s="213"/>
      <c r="H35" s="213"/>
      <c r="I35" s="221"/>
      <c r="J35" s="506">
        <v>57034160.640000023</v>
      </c>
      <c r="K35" s="506"/>
      <c r="L35" s="506"/>
      <c r="M35" s="506"/>
      <c r="N35" s="222"/>
      <c r="O35" s="223"/>
      <c r="P35" s="198"/>
      <c r="R35" s="196"/>
      <c r="T35" s="81"/>
      <c r="U35" s="58"/>
      <c r="W35" s="81"/>
    </row>
    <row r="36" spans="2:23">
      <c r="B36" s="5"/>
      <c r="C36" s="155" t="s">
        <v>304</v>
      </c>
      <c r="D36" s="224"/>
      <c r="E36" s="224"/>
      <c r="F36" s="224"/>
      <c r="G36" s="224"/>
      <c r="H36" s="224"/>
      <c r="I36" s="225"/>
      <c r="J36" s="506">
        <v>74993.799999999799</v>
      </c>
      <c r="K36" s="506"/>
      <c r="L36" s="506"/>
      <c r="M36" s="506"/>
      <c r="N36" s="222"/>
      <c r="O36" s="223"/>
      <c r="P36" s="198"/>
      <c r="R36" s="196"/>
      <c r="S36" s="81"/>
      <c r="T36" s="81"/>
      <c r="U36" s="81"/>
    </row>
    <row r="37" spans="2:23">
      <c r="B37" s="5"/>
      <c r="C37" s="337" t="s">
        <v>305</v>
      </c>
      <c r="D37" s="338"/>
      <c r="E37" s="338"/>
      <c r="F37" s="338"/>
      <c r="G37" s="338"/>
      <c r="H37" s="338"/>
      <c r="I37" s="338"/>
      <c r="J37" s="338"/>
      <c r="K37" s="338"/>
      <c r="L37" s="338"/>
      <c r="M37" s="338"/>
      <c r="N37" s="339"/>
      <c r="O37" s="132"/>
      <c r="P37" s="198"/>
    </row>
    <row r="38" spans="2:23">
      <c r="B38" s="5"/>
      <c r="C38" s="113" t="s">
        <v>306</v>
      </c>
      <c r="D38" s="208"/>
      <c r="E38" s="208"/>
      <c r="F38" s="208"/>
      <c r="G38" s="208"/>
      <c r="H38" s="208"/>
      <c r="I38" s="209"/>
      <c r="J38" s="507">
        <f>SUM(J39:M41)</f>
        <v>72816796.575000033</v>
      </c>
      <c r="K38" s="507"/>
      <c r="L38" s="507"/>
      <c r="M38" s="507"/>
      <c r="N38" s="508"/>
      <c r="O38" s="214"/>
      <c r="P38" s="179"/>
      <c r="Q38" s="198"/>
      <c r="R38" s="226"/>
      <c r="S38" s="58"/>
      <c r="T38" s="81"/>
      <c r="V38" s="219"/>
      <c r="W38" s="81"/>
    </row>
    <row r="39" spans="2:23">
      <c r="B39" s="5"/>
      <c r="C39" s="57" t="s">
        <v>307</v>
      </c>
      <c r="D39" s="213"/>
      <c r="E39" s="213"/>
      <c r="F39" s="213"/>
      <c r="G39" s="213"/>
      <c r="H39" s="213"/>
      <c r="I39" s="221"/>
      <c r="J39" s="502">
        <v>15309842.205000028</v>
      </c>
      <c r="K39" s="502"/>
      <c r="L39" s="502"/>
      <c r="M39" s="502"/>
      <c r="N39" s="218"/>
      <c r="O39" s="217"/>
      <c r="P39" s="198"/>
    </row>
    <row r="40" spans="2:23">
      <c r="B40" s="5"/>
      <c r="C40" s="57" t="s">
        <v>308</v>
      </c>
      <c r="D40" s="213"/>
      <c r="E40" s="213"/>
      <c r="F40" s="213"/>
      <c r="G40" s="213"/>
      <c r="H40" s="213"/>
      <c r="I40" s="221"/>
      <c r="J40" s="502">
        <v>57431960.57</v>
      </c>
      <c r="K40" s="502"/>
      <c r="L40" s="502"/>
      <c r="M40" s="502"/>
      <c r="N40" s="218"/>
      <c r="O40" s="227"/>
      <c r="P40" s="198"/>
      <c r="R40" s="81"/>
      <c r="W40" s="81"/>
    </row>
    <row r="41" spans="2:23">
      <c r="B41" s="5"/>
      <c r="C41" s="155" t="s">
        <v>309</v>
      </c>
      <c r="D41" s="224"/>
      <c r="E41" s="224"/>
      <c r="F41" s="224"/>
      <c r="G41" s="224"/>
      <c r="H41" s="224"/>
      <c r="I41" s="225"/>
      <c r="J41" s="502">
        <v>74993.799999999799</v>
      </c>
      <c r="K41" s="502"/>
      <c r="L41" s="502"/>
      <c r="M41" s="502"/>
      <c r="N41" s="218"/>
      <c r="O41" s="227"/>
      <c r="P41" s="198"/>
    </row>
    <row r="42" spans="2:23">
      <c r="B42" s="5"/>
      <c r="C42" s="212" t="s">
        <v>310</v>
      </c>
      <c r="D42" s="213"/>
      <c r="E42" s="213"/>
      <c r="F42" s="213"/>
      <c r="G42" s="213"/>
      <c r="H42" s="213"/>
      <c r="I42" s="221"/>
      <c r="J42" s="450">
        <v>39556387.320999995</v>
      </c>
      <c r="K42" s="451"/>
      <c r="L42" s="451"/>
      <c r="M42" s="451"/>
      <c r="N42" s="488"/>
      <c r="O42" s="214"/>
      <c r="P42" s="198"/>
      <c r="Q42" s="228"/>
      <c r="R42" s="226"/>
      <c r="W42" s="81"/>
    </row>
    <row r="43" spans="2:23">
      <c r="B43" s="5"/>
      <c r="C43" s="127" t="s">
        <v>311</v>
      </c>
      <c r="D43" s="229"/>
      <c r="E43" s="229"/>
      <c r="F43" s="229"/>
      <c r="G43" s="229"/>
      <c r="H43" s="229"/>
      <c r="I43" s="230"/>
      <c r="J43" s="450">
        <v>0</v>
      </c>
      <c r="K43" s="451"/>
      <c r="L43" s="451"/>
      <c r="M43" s="451"/>
      <c r="N43" s="488"/>
      <c r="O43" s="210"/>
      <c r="P43" s="198"/>
    </row>
    <row r="44" spans="2:23">
      <c r="B44" s="5"/>
      <c r="C44" s="127" t="s">
        <v>312</v>
      </c>
      <c r="D44" s="229"/>
      <c r="E44" s="229"/>
      <c r="F44" s="229"/>
      <c r="G44" s="229"/>
      <c r="H44" s="229"/>
      <c r="I44" s="230"/>
      <c r="J44" s="450">
        <v>0</v>
      </c>
      <c r="K44" s="451"/>
      <c r="L44" s="451"/>
      <c r="M44" s="451"/>
      <c r="N44" s="488"/>
      <c r="O44" s="214"/>
      <c r="P44" s="198"/>
    </row>
    <row r="45" spans="2:23" ht="13.95" customHeight="1">
      <c r="B45" s="5"/>
      <c r="C45" s="113" t="s">
        <v>313</v>
      </c>
      <c r="D45" s="208"/>
      <c r="E45" s="208"/>
      <c r="F45" s="208"/>
      <c r="G45" s="208"/>
      <c r="H45" s="208"/>
      <c r="I45" s="208"/>
      <c r="J45" s="509">
        <f>SUM(J46:M47)</f>
        <v>29562033.318999995</v>
      </c>
      <c r="K45" s="507"/>
      <c r="L45" s="507"/>
      <c r="M45" s="507"/>
      <c r="N45" s="508"/>
      <c r="O45" s="214"/>
      <c r="P45" s="198"/>
      <c r="Q45" s="167"/>
      <c r="R45" s="58"/>
    </row>
    <row r="46" spans="2:23">
      <c r="B46" s="5"/>
      <c r="C46" s="215" t="s">
        <v>116</v>
      </c>
      <c r="D46" s="213"/>
      <c r="E46" s="213"/>
      <c r="F46" s="213"/>
      <c r="G46" s="213"/>
      <c r="H46" s="213"/>
      <c r="I46" s="213"/>
      <c r="J46" s="510">
        <v>0</v>
      </c>
      <c r="K46" s="511"/>
      <c r="L46" s="511"/>
      <c r="M46" s="511"/>
      <c r="N46" s="231"/>
      <c r="O46" s="214"/>
      <c r="P46" s="198"/>
    </row>
    <row r="47" spans="2:23">
      <c r="B47" s="5"/>
      <c r="C47" s="215" t="s">
        <v>117</v>
      </c>
      <c r="D47" s="213"/>
      <c r="E47" s="213"/>
      <c r="F47" s="213"/>
      <c r="G47" s="213"/>
      <c r="H47" s="213"/>
      <c r="I47" s="221"/>
      <c r="J47" s="501">
        <f>SUM(J48:M50)</f>
        <v>29562033.318999995</v>
      </c>
      <c r="K47" s="502"/>
      <c r="L47" s="502"/>
      <c r="M47" s="502"/>
      <c r="N47" s="515"/>
      <c r="O47" s="210"/>
      <c r="P47" s="198"/>
      <c r="R47" s="82"/>
    </row>
    <row r="48" spans="2:23">
      <c r="B48" s="5"/>
      <c r="C48" s="232" t="s">
        <v>314</v>
      </c>
      <c r="D48" s="213"/>
      <c r="E48" s="213"/>
      <c r="F48" s="213"/>
      <c r="G48" s="213"/>
      <c r="H48" s="213"/>
      <c r="I48" s="221"/>
      <c r="J48" s="511">
        <v>0.318999994546175</v>
      </c>
      <c r="K48" s="511"/>
      <c r="L48" s="511"/>
      <c r="M48" s="511"/>
      <c r="N48" s="231"/>
      <c r="O48" s="214"/>
      <c r="P48" s="198"/>
      <c r="R48" s="226"/>
    </row>
    <row r="49" spans="2:23">
      <c r="B49" s="5"/>
      <c r="C49" s="232" t="s">
        <v>315</v>
      </c>
      <c r="D49" s="213"/>
      <c r="E49" s="213"/>
      <c r="F49" s="213"/>
      <c r="G49" s="213"/>
      <c r="H49" s="213"/>
      <c r="I49" s="221"/>
      <c r="J49" s="511">
        <v>0</v>
      </c>
      <c r="K49" s="511"/>
      <c r="L49" s="511"/>
      <c r="M49" s="511"/>
      <c r="N49" s="231"/>
      <c r="O49" s="214"/>
      <c r="P49" s="198"/>
      <c r="R49" s="81"/>
    </row>
    <row r="50" spans="2:23">
      <c r="B50" s="5"/>
      <c r="C50" s="233" t="s">
        <v>316</v>
      </c>
      <c r="D50" s="224"/>
      <c r="E50" s="224"/>
      <c r="F50" s="224"/>
      <c r="G50" s="224"/>
      <c r="H50" s="224"/>
      <c r="I50" s="225"/>
      <c r="J50" s="516">
        <v>29562033</v>
      </c>
      <c r="K50" s="517"/>
      <c r="L50" s="517"/>
      <c r="M50" s="517"/>
      <c r="N50" s="234"/>
      <c r="O50" s="214"/>
      <c r="P50" s="198"/>
      <c r="R50" s="81"/>
    </row>
    <row r="51" spans="2:23">
      <c r="B51" s="5"/>
      <c r="C51" s="518" t="s">
        <v>317</v>
      </c>
      <c r="D51" s="519"/>
      <c r="E51" s="519"/>
      <c r="F51" s="519"/>
      <c r="G51" s="519"/>
      <c r="H51" s="519"/>
      <c r="I51" s="519"/>
      <c r="J51" s="519"/>
      <c r="K51" s="519"/>
      <c r="L51" s="519"/>
      <c r="M51" s="519"/>
      <c r="N51" s="520"/>
      <c r="O51" s="132"/>
      <c r="P51" s="198"/>
    </row>
    <row r="52" spans="2:23" ht="15" thickBot="1">
      <c r="B52" s="5"/>
      <c r="C52" s="170" t="s">
        <v>318</v>
      </c>
      <c r="D52" s="235"/>
      <c r="E52" s="235"/>
      <c r="F52" s="235"/>
      <c r="G52" s="235"/>
      <c r="H52" s="235"/>
      <c r="I52" s="236"/>
      <c r="J52" s="521">
        <v>1841817293.8385007</v>
      </c>
      <c r="K52" s="521"/>
      <c r="L52" s="521"/>
      <c r="M52" s="521"/>
      <c r="N52" s="522"/>
      <c r="O52" s="214"/>
      <c r="P52" s="198"/>
      <c r="Q52" s="237"/>
      <c r="R52" s="196"/>
    </row>
    <row r="53" spans="2:23" ht="15" thickBot="1">
      <c r="B53" s="5"/>
      <c r="C53" s="238"/>
      <c r="D53" s="238"/>
      <c r="E53" s="238"/>
      <c r="F53" s="238"/>
      <c r="G53" s="238"/>
      <c r="H53" s="238"/>
      <c r="I53" s="238"/>
      <c r="J53" s="238"/>
      <c r="K53" s="238"/>
      <c r="L53" s="238"/>
      <c r="M53" s="238"/>
      <c r="N53" s="238"/>
      <c r="O53" s="238"/>
      <c r="P53" s="198"/>
    </row>
    <row r="54" spans="2:23">
      <c r="B54" s="5"/>
      <c r="C54" s="327" t="s">
        <v>319</v>
      </c>
      <c r="D54" s="328"/>
      <c r="E54" s="328"/>
      <c r="F54" s="328"/>
      <c r="G54" s="328"/>
      <c r="H54" s="328"/>
      <c r="I54" s="328"/>
      <c r="J54" s="328"/>
      <c r="K54" s="328"/>
      <c r="L54" s="328"/>
      <c r="M54" s="328"/>
      <c r="N54" s="329"/>
      <c r="O54" s="207"/>
      <c r="Q54" s="198"/>
      <c r="R54" s="239"/>
      <c r="W54" s="219"/>
    </row>
    <row r="55" spans="2:23">
      <c r="B55" s="5"/>
      <c r="C55" s="240"/>
      <c r="D55" s="162"/>
      <c r="E55" s="162"/>
      <c r="F55" s="162"/>
      <c r="G55" s="162"/>
      <c r="H55" s="162"/>
      <c r="I55" s="467" t="s">
        <v>320</v>
      </c>
      <c r="J55" s="469"/>
      <c r="K55" s="468"/>
      <c r="L55" s="467" t="s">
        <v>321</v>
      </c>
      <c r="M55" s="469"/>
      <c r="N55" s="512"/>
      <c r="O55" s="241"/>
      <c r="P55" s="198"/>
      <c r="Q55" s="237"/>
    </row>
    <row r="56" spans="2:23">
      <c r="B56" s="5"/>
      <c r="C56" s="127" t="s">
        <v>322</v>
      </c>
      <c r="D56" s="177"/>
      <c r="E56" s="177"/>
      <c r="F56" s="177"/>
      <c r="G56" s="177"/>
      <c r="H56" s="177"/>
      <c r="I56" s="347">
        <f>I66-I57-I61</f>
        <v>1720261380.9985003</v>
      </c>
      <c r="J56" s="348"/>
      <c r="K56" s="513"/>
      <c r="L56" s="351">
        <f>L66-L57-L61</f>
        <v>1687556450.3250008</v>
      </c>
      <c r="M56" s="351"/>
      <c r="N56" s="352"/>
      <c r="O56" s="214"/>
      <c r="P56" s="198"/>
    </row>
    <row r="57" spans="2:23">
      <c r="B57" s="5"/>
      <c r="C57" s="113" t="s">
        <v>323</v>
      </c>
      <c r="D57" s="191"/>
      <c r="E57" s="191"/>
      <c r="F57" s="191"/>
      <c r="G57" s="191"/>
      <c r="H57" s="191"/>
      <c r="I57" s="350">
        <f>SUM(I58:J60)</f>
        <v>168858594.39800003</v>
      </c>
      <c r="J57" s="351"/>
      <c r="K57" s="514"/>
      <c r="L57" s="350">
        <f>SUM(L58:M60)</f>
        <v>148397547.69999999</v>
      </c>
      <c r="M57" s="351"/>
      <c r="N57" s="352"/>
      <c r="O57" s="214"/>
      <c r="P57" s="198"/>
      <c r="R57" s="58"/>
      <c r="S57" s="58"/>
    </row>
    <row r="58" spans="2:23">
      <c r="B58" s="5"/>
      <c r="C58" s="57" t="s">
        <v>324</v>
      </c>
      <c r="D58" s="241"/>
      <c r="E58" s="241"/>
      <c r="F58" s="241"/>
      <c r="G58" s="241"/>
      <c r="H58" s="241"/>
      <c r="I58" s="501">
        <v>125134697.06350002</v>
      </c>
      <c r="J58" s="523"/>
      <c r="K58" s="242"/>
      <c r="L58" s="501">
        <v>84205358.577499986</v>
      </c>
      <c r="M58" s="502"/>
      <c r="N58" s="216"/>
      <c r="O58" s="217"/>
      <c r="P58" s="198"/>
      <c r="Q58" s="167"/>
    </row>
    <row r="59" spans="2:23">
      <c r="B59" s="5"/>
      <c r="C59" s="243" t="s">
        <v>325</v>
      </c>
      <c r="D59" s="241"/>
      <c r="E59" s="241"/>
      <c r="F59" s="241"/>
      <c r="G59" s="241"/>
      <c r="H59" s="241"/>
      <c r="I59" s="501">
        <v>12358046.761</v>
      </c>
      <c r="J59" s="523"/>
      <c r="K59" s="242"/>
      <c r="L59" s="501">
        <v>30819244.629499998</v>
      </c>
      <c r="M59" s="502"/>
      <c r="N59" s="216"/>
      <c r="O59" s="217"/>
      <c r="P59" s="198"/>
      <c r="R59" s="58"/>
    </row>
    <row r="60" spans="2:23">
      <c r="B60" s="5"/>
      <c r="C60" s="244" t="s">
        <v>326</v>
      </c>
      <c r="D60" s="245"/>
      <c r="E60" s="245"/>
      <c r="F60" s="245"/>
      <c r="G60" s="245"/>
      <c r="H60" s="245"/>
      <c r="I60" s="524">
        <v>31365850.5735</v>
      </c>
      <c r="J60" s="525"/>
      <c r="K60" s="246"/>
      <c r="L60" s="501">
        <v>33372944.493000001</v>
      </c>
      <c r="M60" s="502"/>
      <c r="N60" s="220"/>
      <c r="O60" s="217"/>
      <c r="P60" s="198"/>
      <c r="Q60" s="167"/>
    </row>
    <row r="61" spans="2:23">
      <c r="B61" s="5"/>
      <c r="C61" s="247" t="s">
        <v>327</v>
      </c>
      <c r="D61" s="191"/>
      <c r="E61" s="191"/>
      <c r="F61" s="191"/>
      <c r="G61" s="191"/>
      <c r="H61" s="191"/>
      <c r="I61" s="350">
        <f>SUM(I62:J65)</f>
        <v>4087265.6524999999</v>
      </c>
      <c r="J61" s="351"/>
      <c r="K61" s="514"/>
      <c r="L61" s="350">
        <f>SUM(L62:M65)</f>
        <v>5863295.8135000002</v>
      </c>
      <c r="M61" s="351"/>
      <c r="N61" s="514"/>
      <c r="O61" s="214"/>
      <c r="P61" s="198"/>
    </row>
    <row r="62" spans="2:23">
      <c r="B62" s="5"/>
      <c r="C62" s="243" t="s">
        <v>328</v>
      </c>
      <c r="D62" s="241"/>
      <c r="E62" s="241"/>
      <c r="F62" s="241"/>
      <c r="G62" s="241"/>
      <c r="H62" s="241"/>
      <c r="I62" s="501">
        <v>0</v>
      </c>
      <c r="J62" s="523"/>
      <c r="K62" s="242"/>
      <c r="L62" s="505">
        <v>0</v>
      </c>
      <c r="M62" s="506"/>
      <c r="N62" s="242"/>
      <c r="O62" s="217"/>
      <c r="P62" s="198"/>
      <c r="R62" s="81"/>
    </row>
    <row r="63" spans="2:23">
      <c r="B63" s="5"/>
      <c r="C63" s="243" t="s">
        <v>329</v>
      </c>
      <c r="D63" s="241"/>
      <c r="E63" s="241"/>
      <c r="F63" s="241"/>
      <c r="G63" s="241"/>
      <c r="H63" s="241"/>
      <c r="I63" s="501">
        <v>4087265.6524999999</v>
      </c>
      <c r="J63" s="523"/>
      <c r="K63" s="242"/>
      <c r="L63" s="505">
        <v>5863295.8135000002</v>
      </c>
      <c r="M63" s="506"/>
      <c r="N63" s="242"/>
      <c r="O63" s="217"/>
      <c r="P63" s="198"/>
      <c r="Q63" s="237"/>
      <c r="S63" s="82"/>
    </row>
    <row r="64" spans="2:23">
      <c r="B64" s="5"/>
      <c r="C64" s="243" t="s">
        <v>330</v>
      </c>
      <c r="D64" s="241"/>
      <c r="E64" s="241"/>
      <c r="F64" s="241"/>
      <c r="G64" s="241"/>
      <c r="H64" s="241"/>
      <c r="I64" s="501">
        <v>0</v>
      </c>
      <c r="J64" s="523"/>
      <c r="K64" s="242"/>
      <c r="L64" s="505">
        <v>0</v>
      </c>
      <c r="M64" s="506"/>
      <c r="N64" s="242"/>
      <c r="O64" s="217"/>
      <c r="P64" s="198"/>
    </row>
    <row r="65" spans="2:18">
      <c r="B65" s="5"/>
      <c r="C65" s="244" t="s">
        <v>331</v>
      </c>
      <c r="D65" s="245"/>
      <c r="E65" s="245"/>
      <c r="F65" s="245"/>
      <c r="G65" s="245"/>
      <c r="H65" s="245"/>
      <c r="I65" s="501">
        <v>0</v>
      </c>
      <c r="J65" s="523"/>
      <c r="K65" s="246"/>
      <c r="L65" s="524">
        <v>0</v>
      </c>
      <c r="M65" s="525"/>
      <c r="N65" s="246"/>
      <c r="O65" s="217"/>
      <c r="P65" s="198"/>
    </row>
    <row r="66" spans="2:18" ht="15" thickBot="1">
      <c r="B66" s="5"/>
      <c r="C66" s="128" t="s">
        <v>332</v>
      </c>
      <c r="D66" s="248"/>
      <c r="E66" s="248"/>
      <c r="F66" s="248"/>
      <c r="G66" s="248"/>
      <c r="H66" s="248"/>
      <c r="I66" s="485">
        <v>1893207241.0490003</v>
      </c>
      <c r="J66" s="486"/>
      <c r="K66" s="535"/>
      <c r="L66" s="536">
        <f>J52</f>
        <v>1841817293.8385007</v>
      </c>
      <c r="M66" s="537"/>
      <c r="N66" s="538"/>
      <c r="O66" s="214"/>
      <c r="P66" s="198"/>
    </row>
    <row r="67" spans="2:18" ht="15" thickBot="1">
      <c r="B67" s="5"/>
      <c r="C67" s="238"/>
      <c r="D67" s="238"/>
      <c r="E67" s="238"/>
      <c r="F67" s="238"/>
      <c r="G67" s="238"/>
      <c r="H67" s="238"/>
      <c r="I67" s="238"/>
      <c r="J67" s="238"/>
      <c r="K67" s="238"/>
      <c r="L67" s="238"/>
      <c r="M67" s="238"/>
      <c r="N67" s="238"/>
      <c r="O67" s="238"/>
      <c r="P67" s="198"/>
    </row>
    <row r="68" spans="2:18">
      <c r="B68" s="5"/>
      <c r="C68" s="327" t="s">
        <v>333</v>
      </c>
      <c r="D68" s="328"/>
      <c r="E68" s="328"/>
      <c r="F68" s="328"/>
      <c r="G68" s="328"/>
      <c r="H68" s="328"/>
      <c r="I68" s="328"/>
      <c r="J68" s="328"/>
      <c r="K68" s="328"/>
      <c r="L68" s="328"/>
      <c r="M68" s="328"/>
      <c r="N68" s="329"/>
      <c r="O68" s="207"/>
      <c r="P68" s="198"/>
    </row>
    <row r="69" spans="2:18">
      <c r="B69" s="5"/>
      <c r="C69" s="249"/>
      <c r="D69" s="229"/>
      <c r="E69" s="229"/>
      <c r="F69" s="467" t="s">
        <v>151</v>
      </c>
      <c r="G69" s="469"/>
      <c r="H69" s="468"/>
      <c r="I69" s="467" t="s">
        <v>334</v>
      </c>
      <c r="J69" s="469"/>
      <c r="K69" s="468"/>
      <c r="L69" s="467" t="s">
        <v>335</v>
      </c>
      <c r="M69" s="469"/>
      <c r="N69" s="512"/>
      <c r="O69" s="241"/>
      <c r="P69" s="198"/>
    </row>
    <row r="70" spans="2:18">
      <c r="B70" s="5"/>
      <c r="C70" s="127" t="s">
        <v>336</v>
      </c>
      <c r="D70" s="229"/>
      <c r="E70" s="230"/>
      <c r="F70" s="526" t="s">
        <v>337</v>
      </c>
      <c r="G70" s="527"/>
      <c r="H70" s="528"/>
      <c r="I70" s="529">
        <v>0.47296598981565624</v>
      </c>
      <c r="J70" s="530"/>
      <c r="K70" s="531"/>
      <c r="L70" s="532">
        <v>0.62611824260713744</v>
      </c>
      <c r="M70" s="533"/>
      <c r="N70" s="534"/>
      <c r="O70" s="250"/>
      <c r="P70" s="198"/>
    </row>
    <row r="71" spans="2:18">
      <c r="B71" s="5"/>
      <c r="C71" s="127" t="s">
        <v>338</v>
      </c>
      <c r="D71" s="229"/>
      <c r="E71" s="230"/>
      <c r="F71" s="539" t="s">
        <v>339</v>
      </c>
      <c r="G71" s="527"/>
      <c r="H71" s="528"/>
      <c r="I71" s="529">
        <v>0.29389939248394148</v>
      </c>
      <c r="J71" s="530"/>
      <c r="K71" s="531"/>
      <c r="L71" s="546">
        <f>I94</f>
        <v>0.2812030045393929</v>
      </c>
      <c r="M71" s="547"/>
      <c r="N71" s="548"/>
      <c r="O71" s="250"/>
      <c r="P71" s="198"/>
    </row>
    <row r="72" spans="2:18">
      <c r="B72" s="5"/>
      <c r="C72" s="127" t="s">
        <v>340</v>
      </c>
      <c r="D72" s="229"/>
      <c r="E72" s="230"/>
      <c r="F72" s="539" t="s">
        <v>341</v>
      </c>
      <c r="G72" s="527"/>
      <c r="H72" s="528"/>
      <c r="I72" s="549">
        <v>31.592967930108632</v>
      </c>
      <c r="J72" s="550"/>
      <c r="K72" s="550"/>
      <c r="L72" s="551">
        <v>34.185773885435339</v>
      </c>
      <c r="M72" s="552"/>
      <c r="N72" s="553"/>
      <c r="O72" s="251"/>
      <c r="P72" s="198"/>
    </row>
    <row r="73" spans="2:18">
      <c r="B73" s="5"/>
      <c r="C73" s="212" t="s">
        <v>342</v>
      </c>
      <c r="D73" s="241"/>
      <c r="E73" s="241"/>
      <c r="F73" s="539" t="s">
        <v>343</v>
      </c>
      <c r="G73" s="527"/>
      <c r="H73" s="528"/>
      <c r="I73" s="529">
        <v>2.6696440762528161E-2</v>
      </c>
      <c r="J73" s="530"/>
      <c r="K73" s="531"/>
      <c r="L73" s="540">
        <v>2.6687481763063854E-2</v>
      </c>
      <c r="M73" s="541"/>
      <c r="N73" s="542"/>
      <c r="O73" s="252"/>
      <c r="P73" s="198"/>
    </row>
    <row r="74" spans="2:18">
      <c r="B74" s="5"/>
      <c r="C74" s="127" t="s">
        <v>344</v>
      </c>
      <c r="D74" s="177"/>
      <c r="E74" s="176"/>
      <c r="F74" s="543">
        <v>0.22</v>
      </c>
      <c r="G74" s="544">
        <v>0.22</v>
      </c>
      <c r="H74" s="545">
        <v>0.22</v>
      </c>
      <c r="I74" s="529">
        <v>0.11098670163208063</v>
      </c>
      <c r="J74" s="530"/>
      <c r="K74" s="531"/>
      <c r="L74" s="540">
        <v>0.11402576759517338</v>
      </c>
      <c r="M74" s="541"/>
      <c r="N74" s="542"/>
      <c r="O74" s="252"/>
      <c r="P74" s="198"/>
      <c r="R74" s="253"/>
    </row>
    <row r="75" spans="2:18">
      <c r="B75" s="5"/>
      <c r="C75" s="127" t="s">
        <v>345</v>
      </c>
      <c r="D75" s="241"/>
      <c r="E75" s="241"/>
      <c r="F75" s="543">
        <v>0.27</v>
      </c>
      <c r="G75" s="544">
        <v>0.27</v>
      </c>
      <c r="H75" s="545">
        <v>0.27</v>
      </c>
      <c r="I75" s="529">
        <v>0.14198386870264598</v>
      </c>
      <c r="J75" s="530"/>
      <c r="K75" s="531"/>
      <c r="L75" s="540">
        <v>0.14599376982941822</v>
      </c>
      <c r="M75" s="541"/>
      <c r="N75" s="542"/>
      <c r="O75" s="252"/>
      <c r="P75" s="198"/>
      <c r="R75" s="253"/>
    </row>
    <row r="76" spans="2:18">
      <c r="B76" s="5"/>
      <c r="C76" s="127" t="s">
        <v>346</v>
      </c>
      <c r="D76" s="177"/>
      <c r="E76" s="176"/>
      <c r="F76" s="543">
        <v>0.32</v>
      </c>
      <c r="G76" s="544">
        <v>0.32</v>
      </c>
      <c r="H76" s="545">
        <v>0.32</v>
      </c>
      <c r="I76" s="529">
        <v>0.17202467861339152</v>
      </c>
      <c r="J76" s="530"/>
      <c r="K76" s="531"/>
      <c r="L76" s="540">
        <v>0.17760894128252427</v>
      </c>
      <c r="M76" s="541"/>
      <c r="N76" s="542"/>
      <c r="O76" s="252"/>
      <c r="P76" s="198"/>
      <c r="R76" s="253"/>
    </row>
    <row r="77" spans="2:18">
      <c r="B77" s="5"/>
      <c r="C77" s="127" t="s">
        <v>347</v>
      </c>
      <c r="D77" s="177"/>
      <c r="E77" s="176"/>
      <c r="F77" s="543">
        <v>0.36</v>
      </c>
      <c r="G77" s="544">
        <v>0.36</v>
      </c>
      <c r="H77" s="545">
        <v>0.36</v>
      </c>
      <c r="I77" s="529">
        <v>0.2001181007949642</v>
      </c>
      <c r="J77" s="530"/>
      <c r="K77" s="531"/>
      <c r="L77" s="540">
        <v>0.20647162372547745</v>
      </c>
      <c r="M77" s="541"/>
      <c r="N77" s="542"/>
      <c r="O77" s="252"/>
      <c r="P77" s="198"/>
      <c r="R77" s="253"/>
    </row>
    <row r="78" spans="2:18" ht="15" thickBot="1">
      <c r="B78" s="5"/>
      <c r="C78" s="128" t="s">
        <v>348</v>
      </c>
      <c r="D78" s="248"/>
      <c r="E78" s="248"/>
      <c r="F78" s="554">
        <v>0.47</v>
      </c>
      <c r="G78" s="555">
        <v>0.47</v>
      </c>
      <c r="H78" s="556">
        <v>0.47</v>
      </c>
      <c r="I78" s="557">
        <v>0.22737307500392059</v>
      </c>
      <c r="J78" s="558"/>
      <c r="K78" s="559"/>
      <c r="L78" s="540">
        <v>0.23427098415676767</v>
      </c>
      <c r="M78" s="541"/>
      <c r="N78" s="542"/>
      <c r="O78" s="252"/>
      <c r="P78" s="198"/>
      <c r="R78" s="253"/>
    </row>
    <row r="79" spans="2:18" ht="15" thickBot="1">
      <c r="B79" s="5"/>
      <c r="C79" s="238"/>
      <c r="D79" s="238"/>
      <c r="E79" s="238"/>
      <c r="F79" s="238"/>
      <c r="G79" s="238"/>
      <c r="H79" s="238"/>
      <c r="I79" s="238"/>
      <c r="J79" s="238"/>
      <c r="K79" s="238"/>
      <c r="L79" s="238"/>
      <c r="M79" s="238"/>
      <c r="N79" s="238"/>
      <c r="O79" s="238"/>
      <c r="P79" s="198"/>
    </row>
    <row r="80" spans="2:18">
      <c r="B80" s="5"/>
      <c r="C80" s="327" t="s">
        <v>349</v>
      </c>
      <c r="D80" s="328"/>
      <c r="E80" s="328"/>
      <c r="F80" s="328"/>
      <c r="G80" s="462"/>
      <c r="H80" s="462"/>
      <c r="I80" s="328"/>
      <c r="J80" s="328"/>
      <c r="K80" s="328"/>
      <c r="L80" s="328"/>
      <c r="M80" s="328"/>
      <c r="N80" s="329"/>
      <c r="O80" s="207"/>
      <c r="P80" s="198"/>
    </row>
    <row r="81" spans="2:18">
      <c r="B81" s="5"/>
      <c r="C81" s="254" t="s">
        <v>350</v>
      </c>
      <c r="D81" s="177"/>
      <c r="E81" s="177"/>
      <c r="F81" s="177"/>
      <c r="G81" s="560" t="s">
        <v>351</v>
      </c>
      <c r="H81" s="561"/>
      <c r="I81" s="467" t="s">
        <v>352</v>
      </c>
      <c r="J81" s="468"/>
      <c r="K81" s="560" t="s">
        <v>353</v>
      </c>
      <c r="L81" s="561"/>
      <c r="M81" s="469" t="s">
        <v>354</v>
      </c>
      <c r="N81" s="468"/>
      <c r="O81" s="241"/>
      <c r="P81" s="198"/>
    </row>
    <row r="82" spans="2:18">
      <c r="B82" s="5"/>
      <c r="C82" s="255" t="s">
        <v>355</v>
      </c>
      <c r="D82" s="213"/>
      <c r="E82" s="213"/>
      <c r="F82" s="213"/>
      <c r="G82" s="562">
        <v>1241391641.0694997</v>
      </c>
      <c r="H82" s="563"/>
      <c r="I82" s="564">
        <f>G82/$G$87</f>
        <v>0.67400368387373366</v>
      </c>
      <c r="J82" s="564"/>
      <c r="K82" s="562">
        <v>192</v>
      </c>
      <c r="L82" s="563"/>
      <c r="M82" s="564">
        <f>K82/$K$87</f>
        <v>0.69314079422382668</v>
      </c>
      <c r="N82" s="565"/>
      <c r="O82" s="256"/>
      <c r="P82" s="198"/>
      <c r="R82" s="196"/>
    </row>
    <row r="83" spans="2:18">
      <c r="B83" s="5"/>
      <c r="C83" s="255" t="s">
        <v>356</v>
      </c>
      <c r="D83" s="213"/>
      <c r="E83" s="213"/>
      <c r="F83" s="213"/>
      <c r="G83" s="566">
        <v>212983583.30000001</v>
      </c>
      <c r="H83" s="567"/>
      <c r="I83" s="564">
        <f t="shared" ref="I83:I86" si="0">G83/$G$87</f>
        <v>0.11563773671389771</v>
      </c>
      <c r="J83" s="564"/>
      <c r="K83" s="566">
        <v>31</v>
      </c>
      <c r="L83" s="567"/>
      <c r="M83" s="564">
        <f t="shared" ref="M83:M86" si="1">K83/$K$87</f>
        <v>0.11191335740072202</v>
      </c>
      <c r="N83" s="565"/>
      <c r="O83" s="256"/>
      <c r="P83" s="198"/>
      <c r="Q83" s="257"/>
      <c r="R83" s="196"/>
    </row>
    <row r="84" spans="2:18">
      <c r="B84" s="5"/>
      <c r="C84" s="255" t="s">
        <v>357</v>
      </c>
      <c r="D84" s="213"/>
      <c r="E84" s="213"/>
      <c r="F84" s="213"/>
      <c r="G84" s="566">
        <v>387442069.46900004</v>
      </c>
      <c r="H84" s="567"/>
      <c r="I84" s="564">
        <f t="shared" si="0"/>
        <v>0.21035857941236868</v>
      </c>
      <c r="J84" s="564"/>
      <c r="K84" s="566">
        <v>54</v>
      </c>
      <c r="L84" s="567"/>
      <c r="M84" s="564">
        <f t="shared" si="1"/>
        <v>0.19494584837545126</v>
      </c>
      <c r="N84" s="565"/>
      <c r="O84" s="256"/>
      <c r="P84" s="198"/>
      <c r="R84" s="196"/>
    </row>
    <row r="85" spans="2:18">
      <c r="B85" s="5"/>
      <c r="C85" s="255" t="s">
        <v>358</v>
      </c>
      <c r="D85" s="213"/>
      <c r="E85" s="213"/>
      <c r="F85" s="213"/>
      <c r="G85" s="566">
        <v>0</v>
      </c>
      <c r="H85" s="567"/>
      <c r="I85" s="564">
        <f t="shared" si="0"/>
        <v>0</v>
      </c>
      <c r="J85" s="564"/>
      <c r="K85" s="566">
        <v>0</v>
      </c>
      <c r="L85" s="567"/>
      <c r="M85" s="564">
        <f t="shared" si="1"/>
        <v>0</v>
      </c>
      <c r="N85" s="565"/>
      <c r="O85" s="256"/>
      <c r="P85" s="198"/>
      <c r="R85" s="196"/>
    </row>
    <row r="86" spans="2:18">
      <c r="B86" s="5"/>
      <c r="C86" s="255" t="s">
        <v>359</v>
      </c>
      <c r="D86" s="213"/>
      <c r="E86" s="213"/>
      <c r="F86" s="213"/>
      <c r="G86" s="568">
        <v>0</v>
      </c>
      <c r="H86" s="569"/>
      <c r="I86" s="564">
        <f t="shared" si="0"/>
        <v>0</v>
      </c>
      <c r="J86" s="564"/>
      <c r="K86" s="568">
        <v>0</v>
      </c>
      <c r="L86" s="569"/>
      <c r="M86" s="564">
        <f t="shared" si="1"/>
        <v>0</v>
      </c>
      <c r="N86" s="565"/>
      <c r="O86" s="256"/>
      <c r="P86" s="198"/>
      <c r="R86" s="196"/>
    </row>
    <row r="87" spans="2:18">
      <c r="B87" s="5"/>
      <c r="C87" s="254" t="s">
        <v>360</v>
      </c>
      <c r="D87" s="177"/>
      <c r="E87" s="177"/>
      <c r="F87" s="177"/>
      <c r="G87" s="576">
        <f>SUM(G82:H86)</f>
        <v>1841817293.8384998</v>
      </c>
      <c r="H87" s="577"/>
      <c r="I87" s="578">
        <f>SUM(I82:J86)</f>
        <v>1</v>
      </c>
      <c r="J87" s="579"/>
      <c r="K87" s="576">
        <f>SUM(K82:L86)</f>
        <v>277</v>
      </c>
      <c r="L87" s="577"/>
      <c r="M87" s="580">
        <f>SUM(M82:N86)</f>
        <v>1</v>
      </c>
      <c r="N87" s="581"/>
      <c r="O87" s="258"/>
      <c r="P87" s="198"/>
    </row>
    <row r="88" spans="2:18">
      <c r="B88" s="5"/>
      <c r="C88" s="238"/>
      <c r="D88" s="238"/>
      <c r="E88" s="238"/>
      <c r="F88" s="238"/>
      <c r="G88" s="238"/>
      <c r="H88" s="238"/>
      <c r="I88" s="238"/>
      <c r="J88" s="238"/>
      <c r="K88" s="238"/>
      <c r="L88" s="238"/>
      <c r="M88" s="238"/>
      <c r="N88" s="238"/>
      <c r="O88" s="238"/>
      <c r="P88" s="198"/>
    </row>
    <row r="89" spans="2:18">
      <c r="B89" s="5"/>
      <c r="C89" s="254" t="s">
        <v>361</v>
      </c>
      <c r="D89" s="177"/>
      <c r="E89" s="177"/>
      <c r="F89" s="177"/>
      <c r="G89" s="560" t="s">
        <v>351</v>
      </c>
      <c r="H89" s="561"/>
      <c r="I89" s="467" t="s">
        <v>352</v>
      </c>
      <c r="J89" s="468"/>
      <c r="K89" s="560" t="s">
        <v>353</v>
      </c>
      <c r="L89" s="561"/>
      <c r="M89" s="469" t="s">
        <v>354</v>
      </c>
      <c r="N89" s="468"/>
      <c r="O89" s="241"/>
      <c r="P89" s="198"/>
    </row>
    <row r="90" spans="2:18">
      <c r="B90" s="5"/>
      <c r="C90" s="255" t="s">
        <v>362</v>
      </c>
      <c r="D90" s="213"/>
      <c r="E90" s="213"/>
      <c r="F90" s="213"/>
      <c r="G90" s="570">
        <v>36314200.09449999</v>
      </c>
      <c r="H90" s="571"/>
      <c r="I90" s="564">
        <f>G90/$G$95</f>
        <v>1.9716505114803318E-2</v>
      </c>
      <c r="J90" s="564"/>
      <c r="K90" s="570">
        <v>51</v>
      </c>
      <c r="L90" s="571"/>
      <c r="M90" s="572">
        <f>K90/$K$95</f>
        <v>0.18411552346570398</v>
      </c>
      <c r="N90" s="573"/>
      <c r="O90" s="256"/>
      <c r="P90" s="198"/>
    </row>
    <row r="91" spans="2:18">
      <c r="B91" s="5"/>
      <c r="C91" s="255" t="s">
        <v>363</v>
      </c>
      <c r="D91" s="213"/>
      <c r="E91" s="213"/>
      <c r="F91" s="213"/>
      <c r="G91" s="574">
        <v>419398869.616</v>
      </c>
      <c r="H91" s="575"/>
      <c r="I91" s="564">
        <f t="shared" ref="I91:I94" si="2">G91/$G$95</f>
        <v>0.22770926900243074</v>
      </c>
      <c r="J91" s="564"/>
      <c r="K91" s="574">
        <v>92</v>
      </c>
      <c r="L91" s="575"/>
      <c r="M91" s="564">
        <f t="shared" ref="M91:M94" si="3">K91/$K$95</f>
        <v>0.33212996389891697</v>
      </c>
      <c r="N91" s="565"/>
      <c r="O91" s="256"/>
      <c r="P91" s="198"/>
    </row>
    <row r="92" spans="2:18">
      <c r="B92" s="5"/>
      <c r="C92" s="255" t="s">
        <v>364</v>
      </c>
      <c r="D92" s="213"/>
      <c r="E92" s="213"/>
      <c r="F92" s="213"/>
      <c r="G92" s="574">
        <v>421255856.3859998</v>
      </c>
      <c r="H92" s="575"/>
      <c r="I92" s="564">
        <f t="shared" si="2"/>
        <v>0.22871750514844374</v>
      </c>
      <c r="J92" s="564"/>
      <c r="K92" s="574">
        <v>67</v>
      </c>
      <c r="L92" s="575"/>
      <c r="M92" s="564">
        <f t="shared" si="3"/>
        <v>0.24187725631768953</v>
      </c>
      <c r="N92" s="565"/>
      <c r="O92" s="256"/>
      <c r="P92" s="198"/>
    </row>
    <row r="93" spans="2:18">
      <c r="B93" s="5"/>
      <c r="C93" s="255" t="s">
        <v>365</v>
      </c>
      <c r="D93" s="213"/>
      <c r="E93" s="213"/>
      <c r="F93" s="213"/>
      <c r="G93" s="574">
        <v>446923810.90200001</v>
      </c>
      <c r="H93" s="575"/>
      <c r="I93" s="564">
        <f t="shared" si="2"/>
        <v>0.24265371619492929</v>
      </c>
      <c r="J93" s="564"/>
      <c r="K93" s="574">
        <v>45</v>
      </c>
      <c r="L93" s="575"/>
      <c r="M93" s="564">
        <f t="shared" si="3"/>
        <v>0.16245487364620939</v>
      </c>
      <c r="N93" s="565"/>
      <c r="O93" s="256"/>
      <c r="P93" s="198"/>
    </row>
    <row r="94" spans="2:18">
      <c r="B94" s="5"/>
      <c r="C94" s="255" t="s">
        <v>366</v>
      </c>
      <c r="D94" s="213"/>
      <c r="E94" s="213"/>
      <c r="F94" s="213"/>
      <c r="G94" s="582">
        <v>517924556.83999997</v>
      </c>
      <c r="H94" s="583"/>
      <c r="I94" s="584">
        <f t="shared" si="2"/>
        <v>0.2812030045393929</v>
      </c>
      <c r="J94" s="584"/>
      <c r="K94" s="582">
        <v>22</v>
      </c>
      <c r="L94" s="583"/>
      <c r="M94" s="585">
        <f t="shared" si="3"/>
        <v>7.9422382671480149E-2</v>
      </c>
      <c r="N94" s="586"/>
      <c r="O94" s="256"/>
      <c r="P94" s="198"/>
    </row>
    <row r="95" spans="2:18">
      <c r="B95" s="5"/>
      <c r="C95" s="254" t="s">
        <v>360</v>
      </c>
      <c r="D95" s="177"/>
      <c r="E95" s="177"/>
      <c r="F95" s="177"/>
      <c r="G95" s="576">
        <f>SUM(G90:H94)</f>
        <v>1841817293.8384998</v>
      </c>
      <c r="H95" s="577"/>
      <c r="I95" s="580">
        <f>SUM(I90:J94)</f>
        <v>1</v>
      </c>
      <c r="J95" s="587"/>
      <c r="K95" s="588">
        <f>SUM(K90:L94)</f>
        <v>277</v>
      </c>
      <c r="L95" s="589"/>
      <c r="M95" s="578">
        <f>SUM(M90:N94)</f>
        <v>1</v>
      </c>
      <c r="N95" s="579"/>
      <c r="O95" s="259"/>
      <c r="P95" s="198"/>
    </row>
    <row r="96" spans="2:18">
      <c r="B96" s="5"/>
      <c r="C96" s="7"/>
      <c r="D96" s="7"/>
      <c r="E96" s="7"/>
      <c r="F96" s="7"/>
      <c r="G96" s="7"/>
      <c r="H96" s="7"/>
      <c r="I96" s="7"/>
      <c r="J96" s="7"/>
      <c r="K96" s="7"/>
      <c r="L96" s="7"/>
      <c r="M96" s="7"/>
      <c r="N96" s="7"/>
      <c r="O96" s="7"/>
      <c r="P96" s="198"/>
    </row>
    <row r="97" spans="2:16">
      <c r="B97" s="5"/>
      <c r="C97" s="254" t="s">
        <v>367</v>
      </c>
      <c r="D97" s="177"/>
      <c r="E97" s="177"/>
      <c r="F97" s="177"/>
      <c r="G97" s="467" t="s">
        <v>351</v>
      </c>
      <c r="H97" s="468"/>
      <c r="I97" s="469" t="s">
        <v>352</v>
      </c>
      <c r="J97" s="468"/>
      <c r="K97" s="560" t="s">
        <v>353</v>
      </c>
      <c r="L97" s="561"/>
      <c r="M97" s="590" t="s">
        <v>354</v>
      </c>
      <c r="N97" s="561"/>
      <c r="O97" s="241"/>
      <c r="P97" s="198"/>
    </row>
    <row r="98" spans="2:16">
      <c r="B98" s="5"/>
      <c r="C98" s="255">
        <v>2007</v>
      </c>
      <c r="D98" s="213"/>
      <c r="E98" s="213"/>
      <c r="F98" s="213"/>
      <c r="G98" s="574">
        <v>0</v>
      </c>
      <c r="H98" s="575"/>
      <c r="I98" s="564">
        <f t="shared" ref="I98:I117" si="4">G98/$G$118</f>
        <v>0</v>
      </c>
      <c r="J98" s="564"/>
      <c r="K98" s="570">
        <v>0</v>
      </c>
      <c r="L98" s="571"/>
      <c r="M98" s="572">
        <f t="shared" ref="M98:M117" si="5">K98/$K$118</f>
        <v>0</v>
      </c>
      <c r="N98" s="573"/>
      <c r="O98" s="256"/>
      <c r="P98" s="198"/>
    </row>
    <row r="99" spans="2:16">
      <c r="B99" s="5"/>
      <c r="C99" s="255">
        <v>2008</v>
      </c>
      <c r="D99" s="213"/>
      <c r="E99" s="213"/>
      <c r="F99" s="213"/>
      <c r="G99" s="574">
        <v>0</v>
      </c>
      <c r="H99" s="575"/>
      <c r="I99" s="564">
        <f t="shared" si="4"/>
        <v>0</v>
      </c>
      <c r="J99" s="564"/>
      <c r="K99" s="574">
        <v>0</v>
      </c>
      <c r="L99" s="575"/>
      <c r="M99" s="564">
        <f t="shared" si="5"/>
        <v>0</v>
      </c>
      <c r="N99" s="565"/>
      <c r="O99" s="256"/>
      <c r="P99" s="198"/>
    </row>
    <row r="100" spans="2:16">
      <c r="B100" s="5"/>
      <c r="C100" s="255">
        <v>2009</v>
      </c>
      <c r="D100" s="213"/>
      <c r="E100" s="213"/>
      <c r="F100" s="213"/>
      <c r="G100" s="574">
        <v>0</v>
      </c>
      <c r="H100" s="575"/>
      <c r="I100" s="564">
        <f t="shared" si="4"/>
        <v>0</v>
      </c>
      <c r="J100" s="564"/>
      <c r="K100" s="574">
        <v>0</v>
      </c>
      <c r="L100" s="575"/>
      <c r="M100" s="564">
        <f t="shared" si="5"/>
        <v>0</v>
      </c>
      <c r="N100" s="565"/>
      <c r="O100" s="256"/>
      <c r="P100" s="198"/>
    </row>
    <row r="101" spans="2:16">
      <c r="B101" s="5"/>
      <c r="C101" s="255">
        <v>2010</v>
      </c>
      <c r="D101" s="213"/>
      <c r="E101" s="213"/>
      <c r="F101" s="213"/>
      <c r="G101" s="574">
        <v>0</v>
      </c>
      <c r="H101" s="575"/>
      <c r="I101" s="564">
        <f t="shared" si="4"/>
        <v>0</v>
      </c>
      <c r="J101" s="564"/>
      <c r="K101" s="574">
        <v>0</v>
      </c>
      <c r="L101" s="575"/>
      <c r="M101" s="564">
        <f t="shared" si="5"/>
        <v>0</v>
      </c>
      <c r="N101" s="565"/>
      <c r="O101" s="256"/>
      <c r="P101" s="198"/>
    </row>
    <row r="102" spans="2:16">
      <c r="B102" s="5"/>
      <c r="C102" s="255">
        <v>2011</v>
      </c>
      <c r="D102" s="213"/>
      <c r="E102" s="213"/>
      <c r="F102" s="213"/>
      <c r="G102" s="574">
        <v>526715.30000000005</v>
      </c>
      <c r="H102" s="575"/>
      <c r="I102" s="564">
        <f t="shared" si="4"/>
        <v>2.8597586837849791E-4</v>
      </c>
      <c r="J102" s="564"/>
      <c r="K102" s="574">
        <v>4</v>
      </c>
      <c r="L102" s="575"/>
      <c r="M102" s="564">
        <f t="shared" si="5"/>
        <v>1.444043321299639E-2</v>
      </c>
      <c r="N102" s="565"/>
      <c r="O102" s="256"/>
      <c r="P102" s="198"/>
    </row>
    <row r="103" spans="2:16">
      <c r="B103" s="5"/>
      <c r="C103" s="255">
        <v>2012</v>
      </c>
      <c r="D103" s="213"/>
      <c r="E103" s="213"/>
      <c r="F103" s="213"/>
      <c r="G103" s="574">
        <v>2114146.8110000002</v>
      </c>
      <c r="H103" s="575"/>
      <c r="I103" s="564">
        <f t="shared" si="4"/>
        <v>1.1478591378594036E-3</v>
      </c>
      <c r="J103" s="564"/>
      <c r="K103" s="574">
        <v>7</v>
      </c>
      <c r="L103" s="575"/>
      <c r="M103" s="564">
        <f t="shared" si="5"/>
        <v>2.5270758122743681E-2</v>
      </c>
      <c r="N103" s="565"/>
      <c r="O103" s="256"/>
      <c r="P103" s="198"/>
    </row>
    <row r="104" spans="2:16">
      <c r="B104" s="5"/>
      <c r="C104" s="255">
        <v>2013</v>
      </c>
      <c r="D104" s="213"/>
      <c r="E104" s="213"/>
      <c r="F104" s="213"/>
      <c r="G104" s="574">
        <v>14512055.670000002</v>
      </c>
      <c r="H104" s="575"/>
      <c r="I104" s="564">
        <f t="shared" si="4"/>
        <v>7.8792048041614795E-3</v>
      </c>
      <c r="J104" s="564"/>
      <c r="K104" s="574">
        <v>12</v>
      </c>
      <c r="L104" s="575"/>
      <c r="M104" s="564">
        <f t="shared" si="5"/>
        <v>4.3321299638989168E-2</v>
      </c>
      <c r="N104" s="565"/>
      <c r="O104" s="256"/>
      <c r="P104" s="198"/>
    </row>
    <row r="105" spans="2:16">
      <c r="B105" s="5"/>
      <c r="C105" s="255">
        <v>2014</v>
      </c>
      <c r="D105" s="213"/>
      <c r="E105" s="213"/>
      <c r="F105" s="213"/>
      <c r="G105" s="574">
        <v>16848723.412999999</v>
      </c>
      <c r="H105" s="575"/>
      <c r="I105" s="564">
        <f t="shared" si="4"/>
        <v>9.1478799060931079E-3</v>
      </c>
      <c r="J105" s="564"/>
      <c r="K105" s="574">
        <v>11</v>
      </c>
      <c r="L105" s="575"/>
      <c r="M105" s="564">
        <f t="shared" si="5"/>
        <v>3.9711191335740074E-2</v>
      </c>
      <c r="N105" s="565"/>
      <c r="O105" s="256"/>
      <c r="P105" s="198"/>
    </row>
    <row r="106" spans="2:16">
      <c r="B106" s="5"/>
      <c r="C106" s="255">
        <v>2015</v>
      </c>
      <c r="D106" s="213"/>
      <c r="E106" s="213"/>
      <c r="F106" s="213"/>
      <c r="G106" s="574">
        <v>10540632.640000002</v>
      </c>
      <c r="H106" s="575"/>
      <c r="I106" s="564">
        <f t="shared" si="4"/>
        <v>5.7229523662645446E-3</v>
      </c>
      <c r="J106" s="564"/>
      <c r="K106" s="574">
        <v>11</v>
      </c>
      <c r="L106" s="575"/>
      <c r="M106" s="564">
        <f t="shared" si="5"/>
        <v>3.9711191335740074E-2</v>
      </c>
      <c r="N106" s="565"/>
      <c r="O106" s="256"/>
      <c r="P106" s="198"/>
    </row>
    <row r="107" spans="2:16">
      <c r="B107" s="5"/>
      <c r="C107" s="255">
        <v>2016</v>
      </c>
      <c r="D107" s="213"/>
      <c r="E107" s="213"/>
      <c r="F107" s="213"/>
      <c r="G107" s="574">
        <v>43215448.204500005</v>
      </c>
      <c r="H107" s="575"/>
      <c r="I107" s="564">
        <f t="shared" si="4"/>
        <v>2.3463482696720384E-2</v>
      </c>
      <c r="J107" s="564"/>
      <c r="K107" s="574">
        <v>20</v>
      </c>
      <c r="L107" s="575"/>
      <c r="M107" s="564">
        <f t="shared" si="5"/>
        <v>7.2202166064981949E-2</v>
      </c>
      <c r="N107" s="565"/>
      <c r="O107" s="256"/>
      <c r="P107" s="198"/>
    </row>
    <row r="108" spans="2:16">
      <c r="B108" s="5"/>
      <c r="C108" s="255">
        <v>2017</v>
      </c>
      <c r="D108" s="213"/>
      <c r="E108" s="213"/>
      <c r="F108" s="213"/>
      <c r="G108" s="574">
        <v>42395922.030999996</v>
      </c>
      <c r="H108" s="575"/>
      <c r="I108" s="564">
        <f t="shared" si="4"/>
        <v>2.3018527501521818E-2</v>
      </c>
      <c r="J108" s="564"/>
      <c r="K108" s="574">
        <v>20</v>
      </c>
      <c r="L108" s="575"/>
      <c r="M108" s="564">
        <f t="shared" si="5"/>
        <v>7.2202166064981949E-2</v>
      </c>
      <c r="N108" s="565"/>
      <c r="O108" s="256"/>
      <c r="P108" s="198"/>
    </row>
    <row r="109" spans="2:16">
      <c r="B109" s="5"/>
      <c r="C109" s="255">
        <v>2018</v>
      </c>
      <c r="D109" s="213"/>
      <c r="E109" s="213"/>
      <c r="F109" s="213"/>
      <c r="G109" s="574">
        <v>116113436.46450002</v>
      </c>
      <c r="H109" s="575"/>
      <c r="I109" s="564">
        <f t="shared" si="4"/>
        <v>6.3042863617872757E-2</v>
      </c>
      <c r="J109" s="564"/>
      <c r="K109" s="574">
        <v>28</v>
      </c>
      <c r="L109" s="575"/>
      <c r="M109" s="564">
        <f t="shared" si="5"/>
        <v>0.10108303249097472</v>
      </c>
      <c r="N109" s="565"/>
      <c r="O109" s="256"/>
      <c r="P109" s="198"/>
    </row>
    <row r="110" spans="2:16">
      <c r="B110" s="5"/>
      <c r="C110" s="255">
        <v>2019</v>
      </c>
      <c r="D110" s="213"/>
      <c r="E110" s="213"/>
      <c r="F110" s="213"/>
      <c r="G110" s="574">
        <v>54448572.642000005</v>
      </c>
      <c r="H110" s="575"/>
      <c r="I110" s="564">
        <f t="shared" si="4"/>
        <v>2.9562417957605704E-2</v>
      </c>
      <c r="J110" s="564"/>
      <c r="K110" s="574">
        <v>11</v>
      </c>
      <c r="L110" s="575"/>
      <c r="M110" s="564">
        <f t="shared" si="5"/>
        <v>3.9711191335740074E-2</v>
      </c>
      <c r="N110" s="565"/>
      <c r="O110" s="256"/>
      <c r="P110" s="198"/>
    </row>
    <row r="111" spans="2:16">
      <c r="B111" s="5"/>
      <c r="C111" s="255">
        <v>2020</v>
      </c>
      <c r="D111" s="213"/>
      <c r="E111" s="213"/>
      <c r="F111" s="213"/>
      <c r="G111" s="574">
        <v>107297721.9805</v>
      </c>
      <c r="H111" s="575"/>
      <c r="I111" s="564">
        <f t="shared" si="4"/>
        <v>5.8256441797700065E-2</v>
      </c>
      <c r="J111" s="564"/>
      <c r="K111" s="574">
        <v>7</v>
      </c>
      <c r="L111" s="575"/>
      <c r="M111" s="564">
        <f t="shared" si="5"/>
        <v>2.5270758122743681E-2</v>
      </c>
      <c r="N111" s="565"/>
      <c r="O111" s="256"/>
      <c r="P111" s="198"/>
    </row>
    <row r="112" spans="2:16">
      <c r="B112" s="5"/>
      <c r="C112" s="255">
        <v>2021</v>
      </c>
      <c r="D112" s="213"/>
      <c r="E112" s="213"/>
      <c r="F112" s="213"/>
      <c r="G112" s="574">
        <v>2073756.85</v>
      </c>
      <c r="H112" s="575"/>
      <c r="I112" s="564">
        <f t="shared" si="4"/>
        <v>1.1259297308899294E-3</v>
      </c>
      <c r="J112" s="564"/>
      <c r="K112" s="574">
        <v>1</v>
      </c>
      <c r="L112" s="575"/>
      <c r="M112" s="564">
        <f t="shared" si="5"/>
        <v>3.6101083032490976E-3</v>
      </c>
      <c r="N112" s="565"/>
      <c r="O112" s="256"/>
      <c r="P112" s="198"/>
    </row>
    <row r="113" spans="2:17">
      <c r="B113" s="5"/>
      <c r="C113" s="255">
        <v>2022</v>
      </c>
      <c r="D113" s="213"/>
      <c r="E113" s="213"/>
      <c r="F113" s="213"/>
      <c r="G113" s="574">
        <v>71325149.219999999</v>
      </c>
      <c r="H113" s="575"/>
      <c r="I113" s="564">
        <f t="shared" si="4"/>
        <v>3.8725420517337246E-2</v>
      </c>
      <c r="J113" s="564"/>
      <c r="K113" s="574">
        <v>10</v>
      </c>
      <c r="L113" s="575"/>
      <c r="M113" s="564">
        <f t="shared" si="5"/>
        <v>3.6101083032490974E-2</v>
      </c>
      <c r="N113" s="565"/>
      <c r="O113" s="256"/>
      <c r="P113" s="198"/>
    </row>
    <row r="114" spans="2:17">
      <c r="B114" s="5"/>
      <c r="C114" s="255">
        <v>2023</v>
      </c>
      <c r="D114" s="213"/>
      <c r="E114" s="213"/>
      <c r="F114" s="213"/>
      <c r="G114" s="574">
        <v>373988896.23749995</v>
      </c>
      <c r="H114" s="575"/>
      <c r="I114" s="564">
        <f t="shared" si="4"/>
        <v>0.20305428637716616</v>
      </c>
      <c r="J114" s="564"/>
      <c r="K114" s="574">
        <v>41</v>
      </c>
      <c r="L114" s="575"/>
      <c r="M114" s="564">
        <f t="shared" si="5"/>
        <v>0.14801444043321299</v>
      </c>
      <c r="N114" s="565"/>
      <c r="O114" s="256"/>
      <c r="P114" s="198"/>
    </row>
    <row r="115" spans="2:17">
      <c r="B115" s="5"/>
      <c r="C115" s="255">
        <v>2024</v>
      </c>
      <c r="D115" s="213"/>
      <c r="E115" s="213"/>
      <c r="F115" s="213"/>
      <c r="G115" s="574">
        <v>393736995.89499986</v>
      </c>
      <c r="H115" s="575"/>
      <c r="I115" s="564">
        <f t="shared" si="4"/>
        <v>0.21377635947505919</v>
      </c>
      <c r="J115" s="564"/>
      <c r="K115" s="574">
        <v>53</v>
      </c>
      <c r="L115" s="575"/>
      <c r="M115" s="564">
        <f t="shared" si="5"/>
        <v>0.19133574007220217</v>
      </c>
      <c r="N115" s="565"/>
      <c r="O115" s="256"/>
      <c r="P115" s="198"/>
    </row>
    <row r="116" spans="2:17">
      <c r="B116" s="5"/>
      <c r="C116" s="255">
        <v>2025</v>
      </c>
      <c r="D116" s="213"/>
      <c r="E116" s="213"/>
      <c r="F116" s="213"/>
      <c r="G116" s="574">
        <v>588598327.17949998</v>
      </c>
      <c r="H116" s="575"/>
      <c r="I116" s="564">
        <f t="shared" si="4"/>
        <v>0.31957476409226909</v>
      </c>
      <c r="J116" s="564"/>
      <c r="K116" s="574">
        <v>40</v>
      </c>
      <c r="L116" s="575"/>
      <c r="M116" s="564">
        <f t="shared" si="5"/>
        <v>0.1444043321299639</v>
      </c>
      <c r="N116" s="565"/>
      <c r="O116" s="256"/>
      <c r="P116" s="198"/>
    </row>
    <row r="117" spans="2:17">
      <c r="B117" s="5"/>
      <c r="C117" s="255">
        <v>2026</v>
      </c>
      <c r="D117" s="213"/>
      <c r="E117" s="213"/>
      <c r="F117" s="213"/>
      <c r="G117" s="574">
        <v>4080793.3</v>
      </c>
      <c r="H117" s="575"/>
      <c r="I117" s="564">
        <f t="shared" si="4"/>
        <v>2.2156341531006521E-3</v>
      </c>
      <c r="J117" s="564"/>
      <c r="K117" s="574">
        <v>1</v>
      </c>
      <c r="L117" s="575"/>
      <c r="M117" s="564">
        <f t="shared" si="5"/>
        <v>3.6101083032490976E-3</v>
      </c>
      <c r="N117" s="565"/>
      <c r="O117" s="256"/>
      <c r="P117" s="198"/>
    </row>
    <row r="118" spans="2:17">
      <c r="B118" s="5"/>
      <c r="C118" s="254" t="s">
        <v>360</v>
      </c>
      <c r="D118" s="177"/>
      <c r="E118" s="177"/>
      <c r="F118" s="177"/>
      <c r="G118" s="591">
        <f>SUM(G98:H117)</f>
        <v>1841817293.8384998</v>
      </c>
      <c r="H118" s="592"/>
      <c r="I118" s="593">
        <f>SUM(I98:J117)</f>
        <v>1</v>
      </c>
      <c r="J118" s="587"/>
      <c r="K118" s="591">
        <f>SUM(K98:L117)</f>
        <v>277</v>
      </c>
      <c r="L118" s="592"/>
      <c r="M118" s="580">
        <f>SUM(M98:N117)</f>
        <v>1.0000000000000002</v>
      </c>
      <c r="N118" s="581"/>
      <c r="O118" s="258"/>
      <c r="P118" s="198"/>
    </row>
    <row r="119" spans="2:17">
      <c r="B119" s="5"/>
      <c r="C119" s="7"/>
      <c r="D119" s="7"/>
      <c r="E119" s="7"/>
      <c r="F119" s="7"/>
      <c r="G119" s="7"/>
      <c r="H119" s="7"/>
      <c r="I119" s="7"/>
      <c r="J119" s="7"/>
      <c r="K119" s="7"/>
      <c r="L119" s="7"/>
      <c r="M119" s="7"/>
      <c r="N119" s="7"/>
      <c r="O119" s="7"/>
      <c r="P119" s="198"/>
    </row>
    <row r="120" spans="2:17">
      <c r="B120" s="5"/>
      <c r="C120" s="254" t="s">
        <v>368</v>
      </c>
      <c r="D120" s="177"/>
      <c r="E120" s="177"/>
      <c r="F120" s="177"/>
      <c r="G120" s="467" t="s">
        <v>351</v>
      </c>
      <c r="H120" s="468"/>
      <c r="I120" s="467" t="s">
        <v>352</v>
      </c>
      <c r="J120" s="468"/>
      <c r="K120" s="467" t="s">
        <v>353</v>
      </c>
      <c r="L120" s="468"/>
      <c r="M120" s="469" t="s">
        <v>354</v>
      </c>
      <c r="N120" s="468"/>
      <c r="O120" s="241"/>
      <c r="P120" s="198"/>
    </row>
    <row r="121" spans="2:17">
      <c r="B121" s="5"/>
      <c r="C121" s="255" t="s">
        <v>369</v>
      </c>
      <c r="D121" s="213"/>
      <c r="E121" s="213"/>
      <c r="F121" s="213"/>
      <c r="G121" s="566">
        <v>191482763</v>
      </c>
      <c r="H121" s="567"/>
      <c r="I121" s="564">
        <f>G121/$G$127</f>
        <v>0.10396403793176143</v>
      </c>
      <c r="J121" s="564"/>
      <c r="K121" s="566">
        <v>8</v>
      </c>
      <c r="L121" s="567"/>
      <c r="M121" s="572">
        <f t="shared" ref="M121:M126" si="6">K121/$K$127</f>
        <v>2.8880866425992781E-2</v>
      </c>
      <c r="N121" s="573"/>
      <c r="O121" s="594"/>
      <c r="P121" s="564"/>
      <c r="Q121" s="564"/>
    </row>
    <row r="122" spans="2:17">
      <c r="B122" s="5"/>
      <c r="C122" s="255" t="s">
        <v>370</v>
      </c>
      <c r="D122" s="213"/>
      <c r="E122" s="213"/>
      <c r="F122" s="213"/>
      <c r="G122" s="566">
        <v>446430024.75999999</v>
      </c>
      <c r="H122" s="567"/>
      <c r="I122" s="564">
        <f t="shared" ref="I122:I126" si="7">G122/$G$127</f>
        <v>0.24238561895007663</v>
      </c>
      <c r="J122" s="564"/>
      <c r="K122" s="566">
        <v>18</v>
      </c>
      <c r="L122" s="567"/>
      <c r="M122" s="564">
        <f t="shared" si="6"/>
        <v>6.4981949458483748E-2</v>
      </c>
      <c r="N122" s="565"/>
      <c r="O122" s="256"/>
      <c r="P122" s="198"/>
    </row>
    <row r="123" spans="2:17">
      <c r="B123" s="5"/>
      <c r="C123" s="255" t="s">
        <v>371</v>
      </c>
      <c r="D123" s="213"/>
      <c r="E123" s="213"/>
      <c r="F123" s="213"/>
      <c r="G123" s="566">
        <v>532917775.41450012</v>
      </c>
      <c r="H123" s="567"/>
      <c r="I123" s="564">
        <f t="shared" si="7"/>
        <v>0.28934345290235347</v>
      </c>
      <c r="J123" s="564"/>
      <c r="K123" s="566">
        <v>49</v>
      </c>
      <c r="L123" s="567"/>
      <c r="M123" s="564">
        <f t="shared" si="6"/>
        <v>0.17689530685920576</v>
      </c>
      <c r="N123" s="565"/>
      <c r="O123" s="256"/>
      <c r="P123" s="198"/>
    </row>
    <row r="124" spans="2:17">
      <c r="B124" s="5"/>
      <c r="C124" s="255" t="s">
        <v>372</v>
      </c>
      <c r="D124" s="213"/>
      <c r="E124" s="213"/>
      <c r="F124" s="213"/>
      <c r="G124" s="566">
        <v>498230160.75149983</v>
      </c>
      <c r="H124" s="567"/>
      <c r="I124" s="564">
        <f t="shared" si="7"/>
        <v>0.27051008936567583</v>
      </c>
      <c r="J124" s="564"/>
      <c r="K124" s="566">
        <v>146</v>
      </c>
      <c r="L124" s="567"/>
      <c r="M124" s="564">
        <f t="shared" si="6"/>
        <v>0.52707581227436828</v>
      </c>
      <c r="N124" s="565"/>
      <c r="O124" s="256"/>
      <c r="P124" s="198"/>
    </row>
    <row r="125" spans="2:17">
      <c r="B125" s="5"/>
      <c r="C125" s="255" t="s">
        <v>373</v>
      </c>
      <c r="D125" s="213"/>
      <c r="E125" s="213"/>
      <c r="F125" s="213"/>
      <c r="G125" s="566">
        <v>171050340.6825</v>
      </c>
      <c r="H125" s="567"/>
      <c r="I125" s="564">
        <f t="shared" si="7"/>
        <v>9.2870417307254677E-2</v>
      </c>
      <c r="J125" s="564"/>
      <c r="K125" s="566">
        <v>53</v>
      </c>
      <c r="L125" s="567"/>
      <c r="M125" s="564">
        <f t="shared" si="6"/>
        <v>0.19133574007220217</v>
      </c>
      <c r="N125" s="565"/>
      <c r="O125" s="256"/>
      <c r="P125" s="198"/>
    </row>
    <row r="126" spans="2:17">
      <c r="B126" s="5"/>
      <c r="C126" s="255" t="s">
        <v>374</v>
      </c>
      <c r="D126" s="213"/>
      <c r="E126" s="213"/>
      <c r="F126" s="213"/>
      <c r="G126" s="566">
        <v>1706229.23</v>
      </c>
      <c r="H126" s="567"/>
      <c r="I126" s="585">
        <f t="shared" si="7"/>
        <v>9.2638354287795659E-4</v>
      </c>
      <c r="J126" s="585"/>
      <c r="K126" s="566">
        <v>3</v>
      </c>
      <c r="L126" s="567"/>
      <c r="M126" s="585">
        <f t="shared" si="6"/>
        <v>1.0830324909747292E-2</v>
      </c>
      <c r="N126" s="586"/>
      <c r="O126" s="256"/>
      <c r="P126" s="198"/>
    </row>
    <row r="127" spans="2:17">
      <c r="B127" s="5"/>
      <c r="C127" s="254" t="s">
        <v>360</v>
      </c>
      <c r="D127" s="177"/>
      <c r="E127" s="177"/>
      <c r="F127" s="177"/>
      <c r="G127" s="595">
        <f>SUM(G121:H126)</f>
        <v>1841817293.8385</v>
      </c>
      <c r="H127" s="596"/>
      <c r="I127" s="580">
        <f>SUM(I121:J126)</f>
        <v>1</v>
      </c>
      <c r="J127" s="581"/>
      <c r="K127" s="597">
        <f>SUM(K121:L126)</f>
        <v>277</v>
      </c>
      <c r="L127" s="598"/>
      <c r="M127" s="599">
        <f>SUM(M121:N126)</f>
        <v>1</v>
      </c>
      <c r="N127" s="600"/>
      <c r="O127" s="259"/>
      <c r="P127" s="198"/>
    </row>
    <row r="128" spans="2:17" ht="15" thickBot="1">
      <c r="B128" s="194"/>
      <c r="C128" s="77"/>
      <c r="D128" s="77"/>
      <c r="E128" s="77"/>
      <c r="F128" s="77"/>
      <c r="G128" s="77"/>
      <c r="H128" s="77"/>
      <c r="I128" s="77"/>
      <c r="J128" s="77"/>
      <c r="K128" s="77"/>
      <c r="L128" s="77"/>
      <c r="M128" s="77"/>
      <c r="N128" s="77"/>
      <c r="O128" s="7"/>
      <c r="P128" s="198"/>
    </row>
    <row r="190" spans="11:11">
      <c r="K190" s="1">
        <v>2457389.4</v>
      </c>
    </row>
  </sheetData>
  <mergeCells count="283">
    <mergeCell ref="G126:H126"/>
    <mergeCell ref="I126:J126"/>
    <mergeCell ref="K126:L126"/>
    <mergeCell ref="M126:N126"/>
    <mergeCell ref="G127:H127"/>
    <mergeCell ref="I127:J127"/>
    <mergeCell ref="K127:L127"/>
    <mergeCell ref="M127:N127"/>
    <mergeCell ref="G124:H124"/>
    <mergeCell ref="I124:J124"/>
    <mergeCell ref="K124:L124"/>
    <mergeCell ref="M124:N124"/>
    <mergeCell ref="G125:H125"/>
    <mergeCell ref="I125:J125"/>
    <mergeCell ref="K125:L125"/>
    <mergeCell ref="M125:N125"/>
    <mergeCell ref="O121:Q121"/>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17:H117"/>
    <mergeCell ref="I117:J117"/>
    <mergeCell ref="K117:L117"/>
    <mergeCell ref="M117:N117"/>
    <mergeCell ref="G118:H118"/>
    <mergeCell ref="I118:J118"/>
    <mergeCell ref="K118:L118"/>
    <mergeCell ref="M118:N118"/>
    <mergeCell ref="G115:H115"/>
    <mergeCell ref="I115:J115"/>
    <mergeCell ref="K115:L115"/>
    <mergeCell ref="M115:N115"/>
    <mergeCell ref="G116:H116"/>
    <mergeCell ref="I116:J116"/>
    <mergeCell ref="K116:L116"/>
    <mergeCell ref="M116:N116"/>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F77:H77"/>
    <mergeCell ref="I77:K77"/>
    <mergeCell ref="L77:N77"/>
    <mergeCell ref="F78:H78"/>
    <mergeCell ref="I78:K78"/>
    <mergeCell ref="L78:N78"/>
    <mergeCell ref="F75:H75"/>
    <mergeCell ref="I75:K75"/>
    <mergeCell ref="L75:N75"/>
    <mergeCell ref="F76:H76"/>
    <mergeCell ref="I76:K76"/>
    <mergeCell ref="L76:N76"/>
    <mergeCell ref="F73:H73"/>
    <mergeCell ref="I73:K73"/>
    <mergeCell ref="L73:N73"/>
    <mergeCell ref="F74:H74"/>
    <mergeCell ref="I74:K74"/>
    <mergeCell ref="L74:N74"/>
    <mergeCell ref="F71:H71"/>
    <mergeCell ref="I71:K71"/>
    <mergeCell ref="L71:N71"/>
    <mergeCell ref="F72:H72"/>
    <mergeCell ref="I72:K72"/>
    <mergeCell ref="L72:N72"/>
    <mergeCell ref="C68:N68"/>
    <mergeCell ref="F69:H69"/>
    <mergeCell ref="I69:K69"/>
    <mergeCell ref="L69:N69"/>
    <mergeCell ref="F70:H70"/>
    <mergeCell ref="I70:K70"/>
    <mergeCell ref="L70:N70"/>
    <mergeCell ref="I64:J64"/>
    <mergeCell ref="L64:M64"/>
    <mergeCell ref="I65:J65"/>
    <mergeCell ref="L65:M65"/>
    <mergeCell ref="I66:K66"/>
    <mergeCell ref="L66:N66"/>
    <mergeCell ref="I61:K61"/>
    <mergeCell ref="L61:N61"/>
    <mergeCell ref="I62:J62"/>
    <mergeCell ref="L62:M62"/>
    <mergeCell ref="I63:J63"/>
    <mergeCell ref="L63:M63"/>
    <mergeCell ref="I58:J58"/>
    <mergeCell ref="L58:M58"/>
    <mergeCell ref="I59:J59"/>
    <mergeCell ref="L59:M59"/>
    <mergeCell ref="I60:J60"/>
    <mergeCell ref="L60:M60"/>
    <mergeCell ref="C54:N54"/>
    <mergeCell ref="I55:K55"/>
    <mergeCell ref="L55:N55"/>
    <mergeCell ref="I56:K56"/>
    <mergeCell ref="L56:N56"/>
    <mergeCell ref="I57:K57"/>
    <mergeCell ref="L57:N57"/>
    <mergeCell ref="J47:N47"/>
    <mergeCell ref="J48:M48"/>
    <mergeCell ref="J49:M49"/>
    <mergeCell ref="J50:M50"/>
    <mergeCell ref="C51:N51"/>
    <mergeCell ref="J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scale="57" orientation="portrait" r:id="rId1"/>
  <rowBreaks count="1" manualBreakCount="1">
    <brk id="78" min="1"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A7736-605E-41FB-B8F6-205081D59AE8}">
  <dimension ref="A3:C84"/>
  <sheetViews>
    <sheetView topLeftCell="A3" workbookViewId="0">
      <selection activeCell="I190" sqref="I190:K190"/>
    </sheetView>
  </sheetViews>
  <sheetFormatPr defaultColWidth="8.88671875" defaultRowHeight="14.4"/>
  <cols>
    <col min="1" max="1" width="65.5546875" style="261" bestFit="1" customWidth="1"/>
    <col min="2" max="2" width="4.44140625" style="261" bestFit="1" customWidth="1"/>
    <col min="3" max="3" width="23.44140625" style="261" customWidth="1"/>
    <col min="4" max="16384" width="8.88671875" style="261"/>
  </cols>
  <sheetData>
    <row r="3" spans="1:3" ht="15.6">
      <c r="A3" s="260" t="s">
        <v>375</v>
      </c>
    </row>
    <row r="4" spans="1:3">
      <c r="A4" s="262" t="s">
        <v>376</v>
      </c>
      <c r="B4" s="263"/>
      <c r="C4" s="264" t="s">
        <v>377</v>
      </c>
    </row>
    <row r="5" spans="1:3">
      <c r="A5" s="262" t="s">
        <v>378</v>
      </c>
      <c r="B5" s="265"/>
      <c r="C5" s="266">
        <v>46053</v>
      </c>
    </row>
    <row r="6" spans="1:3">
      <c r="A6" s="262" t="s">
        <v>379</v>
      </c>
      <c r="B6" s="265"/>
      <c r="C6" s="264" t="s">
        <v>380</v>
      </c>
    </row>
    <row r="7" spans="1:3">
      <c r="A7" s="262" t="s">
        <v>381</v>
      </c>
      <c r="B7" s="265"/>
      <c r="C7" s="264" t="s">
        <v>380</v>
      </c>
    </row>
    <row r="8" spans="1:3">
      <c r="A8" s="262" t="s">
        <v>382</v>
      </c>
      <c r="B8" s="265"/>
      <c r="C8" s="264" t="s">
        <v>383</v>
      </c>
    </row>
    <row r="9" spans="1:3">
      <c r="A9" s="262" t="s">
        <v>384</v>
      </c>
      <c r="B9" s="265"/>
      <c r="C9" s="267" t="s">
        <v>385</v>
      </c>
    </row>
    <row r="10" spans="1:3">
      <c r="A10" s="262" t="s">
        <v>386</v>
      </c>
      <c r="B10" s="265"/>
      <c r="C10" s="268" t="s">
        <v>387</v>
      </c>
    </row>
    <row r="11" spans="1:3">
      <c r="A11" s="262" t="s">
        <v>388</v>
      </c>
      <c r="B11" s="265"/>
      <c r="C11" s="264" t="s">
        <v>389</v>
      </c>
    </row>
    <row r="12" spans="1:3">
      <c r="A12" s="262" t="s">
        <v>390</v>
      </c>
      <c r="B12" s="265"/>
      <c r="C12" s="264" t="s">
        <v>391</v>
      </c>
    </row>
    <row r="13" spans="1:3">
      <c r="A13" s="262" t="s">
        <v>392</v>
      </c>
      <c r="B13" s="265"/>
      <c r="C13" s="264" t="s">
        <v>393</v>
      </c>
    </row>
    <row r="14" spans="1:3">
      <c r="A14" s="262" t="s">
        <v>394</v>
      </c>
      <c r="B14" s="265"/>
      <c r="C14" s="264" t="s">
        <v>395</v>
      </c>
    </row>
    <row r="15" spans="1:3">
      <c r="A15" s="262" t="s">
        <v>396</v>
      </c>
      <c r="B15" s="265"/>
      <c r="C15" s="264" t="s">
        <v>155</v>
      </c>
    </row>
    <row r="16" spans="1:3">
      <c r="A16" s="262" t="s">
        <v>397</v>
      </c>
      <c r="B16" s="265"/>
      <c r="C16" s="269">
        <f>'Admin Report'!M142-'Admin Report'!L102-'Admin Report'!L105</f>
        <v>59294656.036750384</v>
      </c>
    </row>
    <row r="17" spans="1:3">
      <c r="A17" s="262" t="s">
        <v>398</v>
      </c>
      <c r="B17" s="265"/>
      <c r="C17" s="264" t="s">
        <v>159</v>
      </c>
    </row>
    <row r="18" spans="1:3">
      <c r="A18" s="262" t="s">
        <v>399</v>
      </c>
      <c r="B18" s="265"/>
      <c r="C18" s="270">
        <f>'Servicer Report'!J52/'Admin Report'!L19</f>
        <v>1.0845161243705059</v>
      </c>
    </row>
    <row r="19" spans="1:3">
      <c r="A19" s="262" t="s">
        <v>400</v>
      </c>
      <c r="B19" s="265"/>
      <c r="C19" s="271">
        <v>4.5719676391095865E-2</v>
      </c>
    </row>
    <row r="20" spans="1:3">
      <c r="A20" s="262" t="s">
        <v>401</v>
      </c>
      <c r="B20" s="265"/>
      <c r="C20" s="264">
        <v>0</v>
      </c>
    </row>
    <row r="21" spans="1:3">
      <c r="A21" s="262" t="s">
        <v>402</v>
      </c>
      <c r="B21" s="265"/>
      <c r="C21" s="264">
        <v>0</v>
      </c>
    </row>
    <row r="22" spans="1:3">
      <c r="A22" s="262" t="s">
        <v>403</v>
      </c>
      <c r="B22" s="265"/>
      <c r="C22" s="264">
        <v>0</v>
      </c>
    </row>
    <row r="23" spans="1:3">
      <c r="A23" s="262" t="s">
        <v>404</v>
      </c>
      <c r="B23" s="265"/>
      <c r="C23" s="270">
        <v>0</v>
      </c>
    </row>
    <row r="24" spans="1:3">
      <c r="A24" s="262" t="s">
        <v>405</v>
      </c>
      <c r="B24" s="265"/>
      <c r="C24" s="264">
        <v>0</v>
      </c>
    </row>
    <row r="25" spans="1:3">
      <c r="A25" s="262" t="s">
        <v>406</v>
      </c>
      <c r="B25" s="265"/>
      <c r="C25" s="271">
        <f>'Servicer Report'!L58/'Servicer Report'!L66</f>
        <v>4.5718627390021409E-2</v>
      </c>
    </row>
    <row r="26" spans="1:3">
      <c r="A26" s="262" t="s">
        <v>407</v>
      </c>
      <c r="B26" s="265"/>
      <c r="C26" s="271">
        <f>'Servicer Report'!L59/'Servicer Report'!L66</f>
        <v>1.6733062900756091E-2</v>
      </c>
    </row>
    <row r="27" spans="1:3">
      <c r="A27" s="262" t="s">
        <v>408</v>
      </c>
      <c r="B27" s="265"/>
      <c r="C27" s="271">
        <f>'Servicer Report'!L60/'Servicer Report'!L66</f>
        <v>1.8119573860362666E-2</v>
      </c>
    </row>
    <row r="28" spans="1:3">
      <c r="A28" s="262" t="s">
        <v>409</v>
      </c>
      <c r="B28" s="265"/>
      <c r="C28" s="270">
        <v>0</v>
      </c>
    </row>
    <row r="29" spans="1:3">
      <c r="A29" s="262" t="s">
        <v>410</v>
      </c>
      <c r="B29" s="265"/>
      <c r="C29" s="270">
        <v>0</v>
      </c>
    </row>
    <row r="30" spans="1:3">
      <c r="A30" s="262" t="s">
        <v>411</v>
      </c>
      <c r="B30" s="265"/>
      <c r="C30" s="270">
        <v>0</v>
      </c>
    </row>
    <row r="31" spans="1:3">
      <c r="A31" s="262" t="s">
        <v>412</v>
      </c>
      <c r="B31" s="265"/>
      <c r="C31" s="270">
        <v>0</v>
      </c>
    </row>
    <row r="32" spans="1:3" ht="15.6">
      <c r="A32" s="260" t="s">
        <v>413</v>
      </c>
      <c r="B32" s="265"/>
    </row>
    <row r="33" spans="1:3">
      <c r="A33" s="272" t="s">
        <v>414</v>
      </c>
      <c r="B33" s="265"/>
      <c r="C33" s="264" t="s">
        <v>380</v>
      </c>
    </row>
    <row r="34" spans="1:3">
      <c r="A34" s="273" t="s">
        <v>415</v>
      </c>
      <c r="B34" s="265"/>
    </row>
    <row r="35" spans="1:3">
      <c r="A35" s="274" t="s">
        <v>416</v>
      </c>
      <c r="B35" s="265"/>
      <c r="C35" s="261" t="s">
        <v>417</v>
      </c>
    </row>
    <row r="36" spans="1:3">
      <c r="A36" s="274" t="s">
        <v>418</v>
      </c>
      <c r="B36" s="265"/>
      <c r="C36" s="261" t="s">
        <v>417</v>
      </c>
    </row>
    <row r="37" spans="1:3">
      <c r="A37" s="274" t="s">
        <v>419</v>
      </c>
      <c r="B37" s="265"/>
      <c r="C37" s="261" t="s">
        <v>417</v>
      </c>
    </row>
    <row r="38" spans="1:3">
      <c r="A38" s="274" t="s">
        <v>420</v>
      </c>
      <c r="B38" s="265"/>
      <c r="C38" s="261" t="s">
        <v>417</v>
      </c>
    </row>
    <row r="39" spans="1:3">
      <c r="A39" s="274" t="s">
        <v>421</v>
      </c>
      <c r="B39" s="265"/>
      <c r="C39" s="261" t="s">
        <v>417</v>
      </c>
    </row>
    <row r="40" spans="1:3">
      <c r="A40" s="274" t="s">
        <v>422</v>
      </c>
      <c r="B40" s="265"/>
      <c r="C40" s="261" t="s">
        <v>417</v>
      </c>
    </row>
    <row r="41" spans="1:3">
      <c r="A41" s="273" t="s">
        <v>423</v>
      </c>
      <c r="B41" s="265"/>
    </row>
    <row r="42" spans="1:3">
      <c r="A42" s="274" t="s">
        <v>416</v>
      </c>
      <c r="B42" s="265"/>
      <c r="C42" s="261" t="s">
        <v>417</v>
      </c>
    </row>
    <row r="43" spans="1:3">
      <c r="A43" s="274" t="s">
        <v>418</v>
      </c>
      <c r="B43" s="265"/>
      <c r="C43" s="261" t="s">
        <v>417</v>
      </c>
    </row>
    <row r="44" spans="1:3">
      <c r="A44" s="274" t="s">
        <v>419</v>
      </c>
      <c r="B44" s="265"/>
      <c r="C44" s="261" t="s">
        <v>417</v>
      </c>
    </row>
    <row r="45" spans="1:3">
      <c r="A45" s="274" t="s">
        <v>420</v>
      </c>
      <c r="B45" s="265"/>
      <c r="C45" s="261" t="s">
        <v>417</v>
      </c>
    </row>
    <row r="46" spans="1:3">
      <c r="A46" s="274" t="s">
        <v>421</v>
      </c>
      <c r="B46" s="265"/>
      <c r="C46" s="261" t="s">
        <v>417</v>
      </c>
    </row>
    <row r="47" spans="1:3">
      <c r="A47" s="274" t="s">
        <v>422</v>
      </c>
      <c r="B47" s="265"/>
      <c r="C47" s="261" t="s">
        <v>417</v>
      </c>
    </row>
    <row r="48" spans="1:3">
      <c r="A48" s="273" t="s">
        <v>424</v>
      </c>
      <c r="B48" s="265"/>
    </row>
    <row r="49" spans="1:3">
      <c r="A49" s="274" t="s">
        <v>416</v>
      </c>
      <c r="B49" s="265"/>
      <c r="C49" s="261" t="s">
        <v>425</v>
      </c>
    </row>
    <row r="50" spans="1:3">
      <c r="A50" s="274" t="s">
        <v>418</v>
      </c>
      <c r="B50" s="265"/>
      <c r="C50" s="261" t="s">
        <v>426</v>
      </c>
    </row>
    <row r="51" spans="1:3">
      <c r="A51" s="274" t="s">
        <v>419</v>
      </c>
      <c r="B51" s="265"/>
      <c r="C51" s="261" t="s">
        <v>427</v>
      </c>
    </row>
    <row r="52" spans="1:3">
      <c r="A52" s="274" t="s">
        <v>420</v>
      </c>
      <c r="B52" s="265"/>
      <c r="C52" s="261" t="s">
        <v>428</v>
      </c>
    </row>
    <row r="53" spans="1:3">
      <c r="A53" s="274" t="s">
        <v>421</v>
      </c>
      <c r="B53" s="265"/>
      <c r="C53" s="261" t="s">
        <v>429</v>
      </c>
    </row>
    <row r="54" spans="1:3">
      <c r="A54" s="274" t="s">
        <v>422</v>
      </c>
      <c r="B54" s="265"/>
      <c r="C54" s="261" t="s">
        <v>430</v>
      </c>
    </row>
    <row r="55" spans="1:3">
      <c r="A55" s="272" t="s">
        <v>431</v>
      </c>
      <c r="B55" s="265"/>
      <c r="C55" s="264" t="s">
        <v>155</v>
      </c>
    </row>
    <row r="56" spans="1:3">
      <c r="A56" s="272" t="s">
        <v>432</v>
      </c>
      <c r="B56" s="265"/>
      <c r="C56" s="261" t="s">
        <v>433</v>
      </c>
    </row>
    <row r="57" spans="1:3" ht="15.6">
      <c r="A57" s="260" t="s">
        <v>434</v>
      </c>
      <c r="B57" s="265"/>
    </row>
    <row r="58" spans="1:3">
      <c r="A58" s="262" t="s">
        <v>435</v>
      </c>
      <c r="B58" s="265"/>
      <c r="C58" s="264" t="s">
        <v>380</v>
      </c>
    </row>
    <row r="59" spans="1:3">
      <c r="A59" s="272" t="s">
        <v>436</v>
      </c>
      <c r="B59" s="265"/>
      <c r="C59" s="261" t="s">
        <v>437</v>
      </c>
    </row>
    <row r="60" spans="1:3">
      <c r="A60" s="272" t="s">
        <v>438</v>
      </c>
      <c r="B60" s="265"/>
      <c r="C60" s="261" t="s">
        <v>437</v>
      </c>
    </row>
    <row r="61" spans="1:3">
      <c r="A61" s="272" t="s">
        <v>439</v>
      </c>
      <c r="B61" s="265"/>
      <c r="C61" s="261" t="s">
        <v>437</v>
      </c>
    </row>
    <row r="62" spans="1:3">
      <c r="A62" s="262" t="s">
        <v>440</v>
      </c>
      <c r="B62" s="265"/>
      <c r="C62" s="261" t="s">
        <v>437</v>
      </c>
    </row>
    <row r="63" spans="1:3">
      <c r="A63" s="262" t="s">
        <v>441</v>
      </c>
      <c r="B63" s="265"/>
      <c r="C63" s="261" t="s">
        <v>437</v>
      </c>
    </row>
    <row r="64" spans="1:3">
      <c r="A64" s="275" t="s">
        <v>442</v>
      </c>
    </row>
    <row r="65" spans="1:3">
      <c r="A65" s="261" t="s">
        <v>443</v>
      </c>
      <c r="C65" s="261" t="s">
        <v>442</v>
      </c>
    </row>
    <row r="66" spans="1:3">
      <c r="A66" s="261" t="s">
        <v>444</v>
      </c>
      <c r="C66" s="261" t="s">
        <v>442</v>
      </c>
    </row>
    <row r="67" spans="1:3">
      <c r="A67" s="261" t="s">
        <v>445</v>
      </c>
      <c r="C67" s="261" t="s">
        <v>442</v>
      </c>
    </row>
    <row r="68" spans="1:3">
      <c r="A68" s="261" t="s">
        <v>446</v>
      </c>
      <c r="C68" s="261" t="s">
        <v>442</v>
      </c>
    </row>
    <row r="69" spans="1:3">
      <c r="A69" s="261" t="s">
        <v>447</v>
      </c>
      <c r="C69" s="261" t="s">
        <v>442</v>
      </c>
    </row>
    <row r="70" spans="1:3">
      <c r="A70" s="261" t="s">
        <v>448</v>
      </c>
      <c r="C70" s="261" t="s">
        <v>442</v>
      </c>
    </row>
    <row r="71" spans="1:3">
      <c r="A71" s="261" t="s">
        <v>449</v>
      </c>
      <c r="C71" s="261" t="s">
        <v>442</v>
      </c>
    </row>
    <row r="72" spans="1:3">
      <c r="A72" s="261" t="s">
        <v>450</v>
      </c>
      <c r="C72" s="261" t="s">
        <v>442</v>
      </c>
    </row>
    <row r="73" spans="1:3">
      <c r="A73" s="261" t="s">
        <v>451</v>
      </c>
      <c r="C73" s="261" t="s">
        <v>442</v>
      </c>
    </row>
    <row r="74" spans="1:3">
      <c r="A74" s="261" t="s">
        <v>452</v>
      </c>
      <c r="C74" s="261" t="s">
        <v>442</v>
      </c>
    </row>
    <row r="75" spans="1:3">
      <c r="A75" s="261" t="s">
        <v>453</v>
      </c>
      <c r="C75" s="261" t="s">
        <v>442</v>
      </c>
    </row>
    <row r="76" spans="1:3">
      <c r="A76" s="261" t="s">
        <v>454</v>
      </c>
      <c r="C76" s="261" t="s">
        <v>442</v>
      </c>
    </row>
    <row r="77" spans="1:3">
      <c r="A77" s="261" t="s">
        <v>455</v>
      </c>
      <c r="C77" s="261" t="s">
        <v>442</v>
      </c>
    </row>
    <row r="78" spans="1:3">
      <c r="A78" s="261" t="s">
        <v>456</v>
      </c>
      <c r="C78" s="261" t="s">
        <v>442</v>
      </c>
    </row>
    <row r="79" spans="1:3">
      <c r="A79" s="261" t="s">
        <v>457</v>
      </c>
      <c r="C79" s="261" t="s">
        <v>442</v>
      </c>
    </row>
    <row r="80" spans="1:3">
      <c r="A80" s="261" t="s">
        <v>458</v>
      </c>
      <c r="C80" s="261" t="s">
        <v>442</v>
      </c>
    </row>
    <row r="81" spans="1:3">
      <c r="A81" s="261" t="s">
        <v>459</v>
      </c>
      <c r="C81" s="261" t="s">
        <v>442</v>
      </c>
    </row>
    <row r="82" spans="1:3">
      <c r="A82" s="261" t="s">
        <v>460</v>
      </c>
      <c r="C82" s="261" t="s">
        <v>442</v>
      </c>
    </row>
    <row r="83" spans="1:3">
      <c r="A83" s="261" t="s">
        <v>461</v>
      </c>
      <c r="C83" s="261" t="s">
        <v>442</v>
      </c>
    </row>
    <row r="84" spans="1:3">
      <c r="A84" s="261" t="s">
        <v>462</v>
      </c>
      <c r="C84" s="261" t="s">
        <v>442</v>
      </c>
    </row>
  </sheetData>
  <hyperlinks>
    <hyperlink ref="C10" r:id="rId1" xr:uid="{3AAF091B-CF75-48FC-A68A-FEB7178820F7}"/>
  </hyperlinks>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A54C-DCF8-4E2A-9B1C-3ACED4B62FD5}">
  <dimension ref="A1:DD280"/>
  <sheetViews>
    <sheetView workbookViewId="0">
      <pane xSplit="2" ySplit="2" topLeftCell="C255" activePane="bottomRight" state="frozen"/>
      <selection activeCell="I190" sqref="I190:K190"/>
      <selection pane="topRight" activeCell="I190" sqref="I190:K190"/>
      <selection pane="bottomLeft" activeCell="I190" sqref="I190:K190"/>
      <selection pane="bottomRight" activeCell="I190" sqref="I190:K190"/>
    </sheetView>
  </sheetViews>
  <sheetFormatPr defaultColWidth="8.88671875" defaultRowHeight="14.4"/>
  <cols>
    <col min="1" max="1" width="23.44140625" style="261" bestFit="1" customWidth="1"/>
    <col min="2" max="3" width="22.44140625" style="261" bestFit="1" customWidth="1"/>
    <col min="4" max="5" width="29.5546875" style="261" bestFit="1" customWidth="1"/>
    <col min="6" max="6" width="15.5546875" style="261" bestFit="1" customWidth="1"/>
    <col min="7" max="7" width="8.88671875" style="261"/>
    <col min="8" max="8" width="11.109375" style="261" customWidth="1"/>
    <col min="9" max="9" width="13.5546875" style="261" customWidth="1"/>
    <col min="10" max="10" width="12.5546875" style="261" customWidth="1"/>
    <col min="11" max="11" width="8.88671875" style="261"/>
    <col min="12" max="12" width="14.5546875" style="261" bestFit="1" customWidth="1"/>
    <col min="13" max="14" width="8.88671875" style="261"/>
    <col min="15" max="15" width="11.88671875" style="261" bestFit="1" customWidth="1"/>
    <col min="16" max="16" width="15.109375" style="261" bestFit="1" customWidth="1"/>
    <col min="17" max="18" width="8.88671875" style="261" customWidth="1"/>
    <col min="19" max="19" width="11.5546875" style="261" customWidth="1"/>
    <col min="20" max="20" width="13.5546875" style="261" customWidth="1"/>
    <col min="21" max="21" width="14" style="261" customWidth="1"/>
    <col min="22" max="23" width="8.88671875" style="261" customWidth="1"/>
    <col min="24" max="25" width="12.44140625" style="261" customWidth="1"/>
    <col min="26" max="26" width="13.44140625" style="261" customWidth="1"/>
    <col min="27" max="27" width="23.44140625" style="261" customWidth="1"/>
    <col min="28" max="30" width="22.44140625" style="261" customWidth="1"/>
    <col min="31" max="32" width="12" style="261" customWidth="1"/>
    <col min="33" max="33" width="14.5546875" style="289" customWidth="1"/>
    <col min="34" max="34" width="10.5546875" style="261" customWidth="1"/>
    <col min="35" max="35" width="10.44140625" style="261" bestFit="1" customWidth="1"/>
    <col min="36" max="36" width="13.44140625" style="261" customWidth="1"/>
    <col min="37" max="37" width="12.5546875" style="261" bestFit="1" customWidth="1"/>
    <col min="38" max="38" width="22.5546875" style="261" bestFit="1" customWidth="1"/>
    <col min="39" max="39" width="10.5546875" style="261" customWidth="1"/>
    <col min="40" max="40" width="24.88671875" style="261" bestFit="1" customWidth="1"/>
    <col min="41" max="41" width="9.44140625" style="261" customWidth="1"/>
    <col min="42" max="42" width="10.44140625" style="261" customWidth="1"/>
    <col min="43" max="43" width="8.88671875" style="261"/>
    <col min="44" max="44" width="0" style="261" hidden="1" customWidth="1"/>
    <col min="45" max="45" width="10.33203125" style="261" bestFit="1" customWidth="1"/>
    <col min="46" max="47" width="8.88671875" style="261"/>
    <col min="48" max="49" width="13.6640625" style="261" bestFit="1" customWidth="1"/>
    <col min="50" max="51" width="8.88671875" style="261"/>
    <col min="52" max="52" width="13.6640625" style="261" bestFit="1" customWidth="1"/>
    <col min="53" max="56" width="8.88671875" style="261"/>
    <col min="57" max="57" width="11.21875" style="261" bestFit="1" customWidth="1"/>
    <col min="58" max="79" width="8.88671875" style="261"/>
    <col min="80" max="80" width="9.88671875" style="261" bestFit="1" customWidth="1"/>
    <col min="81" max="81" width="13.6640625" style="261" bestFit="1" customWidth="1"/>
    <col min="82" max="98" width="8.88671875" style="261"/>
    <col min="99" max="99" width="26.88671875" style="261" bestFit="1" customWidth="1"/>
    <col min="100" max="102" width="8.88671875" style="261"/>
    <col min="103" max="103" width="14.6640625" style="261" bestFit="1" customWidth="1"/>
    <col min="104" max="104" width="10.33203125" style="261" bestFit="1" customWidth="1"/>
    <col min="105" max="16384" width="8.88671875" style="261"/>
  </cols>
  <sheetData>
    <row r="1" spans="1:108" ht="15.6">
      <c r="A1" s="276" t="s">
        <v>463</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7" t="s">
        <v>464</v>
      </c>
      <c r="AB1" s="277"/>
      <c r="AC1" s="277"/>
      <c r="AD1" s="277"/>
      <c r="AE1" s="277"/>
      <c r="AF1" s="277"/>
      <c r="AG1" s="278"/>
      <c r="AH1" s="277"/>
      <c r="AI1" s="277"/>
      <c r="AJ1" s="277"/>
      <c r="AL1" s="279"/>
      <c r="AS1" s="279"/>
      <c r="BE1" s="261">
        <v>367</v>
      </c>
      <c r="CB1" s="280"/>
      <c r="CC1" s="280"/>
      <c r="CD1" s="280"/>
      <c r="CE1" s="280"/>
      <c r="CF1" s="280"/>
      <c r="CG1" s="280"/>
      <c r="CH1" s="280"/>
      <c r="CU1" s="279"/>
    </row>
    <row r="2" spans="1:108" ht="115.2">
      <c r="A2" s="281" t="s">
        <v>465</v>
      </c>
      <c r="B2" s="282" t="s">
        <v>466</v>
      </c>
      <c r="C2" s="282" t="s">
        <v>467</v>
      </c>
      <c r="D2" s="281" t="s">
        <v>468</v>
      </c>
      <c r="E2" s="281" t="s">
        <v>469</v>
      </c>
      <c r="F2" s="282" t="s">
        <v>470</v>
      </c>
      <c r="G2" s="282" t="s">
        <v>471</v>
      </c>
      <c r="H2" s="282" t="s">
        <v>472</v>
      </c>
      <c r="I2" s="282" t="s">
        <v>473</v>
      </c>
      <c r="J2" s="282" t="s">
        <v>474</v>
      </c>
      <c r="K2" s="282" t="s">
        <v>475</v>
      </c>
      <c r="L2" s="282" t="s">
        <v>476</v>
      </c>
      <c r="M2" s="282" t="s">
        <v>477</v>
      </c>
      <c r="N2" s="282" t="s">
        <v>478</v>
      </c>
      <c r="O2" s="282" t="s">
        <v>479</v>
      </c>
      <c r="P2" s="282" t="s">
        <v>480</v>
      </c>
      <c r="Q2" s="282" t="s">
        <v>481</v>
      </c>
      <c r="R2" s="282" t="s">
        <v>482</v>
      </c>
      <c r="S2" s="282" t="s">
        <v>483</v>
      </c>
      <c r="T2" s="282" t="s">
        <v>484</v>
      </c>
      <c r="U2" s="282" t="s">
        <v>485</v>
      </c>
      <c r="V2" s="282" t="s">
        <v>486</v>
      </c>
      <c r="W2" s="282" t="s">
        <v>487</v>
      </c>
      <c r="X2" s="282" t="s">
        <v>488</v>
      </c>
      <c r="Y2" s="282" t="s">
        <v>489</v>
      </c>
      <c r="Z2" s="282" t="s">
        <v>490</v>
      </c>
      <c r="AA2" s="282" t="s">
        <v>491</v>
      </c>
      <c r="AB2" s="282" t="s">
        <v>492</v>
      </c>
      <c r="AC2" s="282" t="s">
        <v>493</v>
      </c>
      <c r="AD2" s="282" t="s">
        <v>494</v>
      </c>
      <c r="AE2" s="282" t="s">
        <v>495</v>
      </c>
      <c r="AF2" s="282" t="s">
        <v>496</v>
      </c>
      <c r="AG2" s="283" t="s">
        <v>497</v>
      </c>
      <c r="AH2" s="282" t="s">
        <v>498</v>
      </c>
      <c r="AI2" s="282" t="s">
        <v>499</v>
      </c>
      <c r="AJ2" s="282" t="s">
        <v>500</v>
      </c>
      <c r="AK2" s="282" t="s">
        <v>501</v>
      </c>
      <c r="AL2" s="282" t="s">
        <v>502</v>
      </c>
      <c r="AM2" s="282" t="s">
        <v>503</v>
      </c>
      <c r="AN2" s="282" t="s">
        <v>504</v>
      </c>
      <c r="AO2" s="282" t="s">
        <v>505</v>
      </c>
      <c r="AP2" s="282" t="s">
        <v>506</v>
      </c>
      <c r="AQ2" s="282" t="s">
        <v>507</v>
      </c>
      <c r="AR2" s="282" t="s">
        <v>508</v>
      </c>
      <c r="AS2" s="282" t="s">
        <v>509</v>
      </c>
      <c r="AT2" s="282" t="s">
        <v>510</v>
      </c>
      <c r="AU2" s="282" t="s">
        <v>511</v>
      </c>
      <c r="AV2" s="282" t="s">
        <v>512</v>
      </c>
      <c r="AW2" s="282" t="s">
        <v>513</v>
      </c>
      <c r="AX2" s="282" t="s">
        <v>514</v>
      </c>
      <c r="AY2" s="282" t="s">
        <v>515</v>
      </c>
      <c r="AZ2" s="282" t="s">
        <v>516</v>
      </c>
      <c r="BA2" s="282" t="s">
        <v>517</v>
      </c>
      <c r="BB2" s="282" t="s">
        <v>518</v>
      </c>
      <c r="BC2" s="282" t="s">
        <v>519</v>
      </c>
      <c r="BD2" s="282" t="s">
        <v>520</v>
      </c>
      <c r="BE2" s="282" t="s">
        <v>521</v>
      </c>
      <c r="BF2" s="282" t="s">
        <v>522</v>
      </c>
      <c r="BG2" s="282" t="s">
        <v>523</v>
      </c>
      <c r="BH2" s="282" t="s">
        <v>524</v>
      </c>
      <c r="BI2" s="282" t="s">
        <v>525</v>
      </c>
      <c r="BJ2" s="282" t="s">
        <v>526</v>
      </c>
      <c r="BK2" s="282" t="s">
        <v>527</v>
      </c>
      <c r="BL2" s="282" t="s">
        <v>528</v>
      </c>
      <c r="BM2" s="282" t="s">
        <v>529</v>
      </c>
      <c r="BN2" s="282" t="s">
        <v>530</v>
      </c>
      <c r="BO2" s="282" t="s">
        <v>531</v>
      </c>
      <c r="BP2" s="282" t="s">
        <v>532</v>
      </c>
      <c r="BQ2" s="282" t="s">
        <v>533</v>
      </c>
      <c r="BR2" s="282" t="s">
        <v>534</v>
      </c>
      <c r="BS2" s="282" t="s">
        <v>535</v>
      </c>
      <c r="BT2" s="282" t="s">
        <v>536</v>
      </c>
      <c r="BU2" s="282" t="s">
        <v>537</v>
      </c>
      <c r="BV2" s="282" t="s">
        <v>538</v>
      </c>
      <c r="BW2" s="282" t="s">
        <v>539</v>
      </c>
      <c r="BX2" s="282" t="s">
        <v>540</v>
      </c>
      <c r="BY2" s="282" t="s">
        <v>541</v>
      </c>
      <c r="BZ2" s="282" t="s">
        <v>542</v>
      </c>
      <c r="CA2" s="282" t="s">
        <v>543</v>
      </c>
      <c r="CB2" s="282" t="s">
        <v>544</v>
      </c>
      <c r="CC2" s="282" t="s">
        <v>545</v>
      </c>
      <c r="CD2" s="282" t="s">
        <v>546</v>
      </c>
      <c r="CE2" s="282" t="s">
        <v>547</v>
      </c>
      <c r="CF2" s="282" t="s">
        <v>548</v>
      </c>
      <c r="CG2" s="282" t="s">
        <v>549</v>
      </c>
      <c r="CH2" s="282" t="s">
        <v>550</v>
      </c>
      <c r="CI2" s="282" t="s">
        <v>551</v>
      </c>
      <c r="CJ2" s="282" t="s">
        <v>552</v>
      </c>
      <c r="CK2" s="282" t="s">
        <v>553</v>
      </c>
      <c r="CL2" s="282" t="s">
        <v>554</v>
      </c>
      <c r="CM2" s="282" t="s">
        <v>555</v>
      </c>
      <c r="CN2" s="282" t="s">
        <v>556</v>
      </c>
      <c r="CO2" s="282" t="s">
        <v>557</v>
      </c>
      <c r="CP2" s="282" t="s">
        <v>558</v>
      </c>
      <c r="CQ2" s="282" t="s">
        <v>559</v>
      </c>
      <c r="CR2" s="282" t="s">
        <v>560</v>
      </c>
      <c r="CS2" s="282" t="s">
        <v>561</v>
      </c>
      <c r="CT2" s="282" t="s">
        <v>562</v>
      </c>
      <c r="CU2" s="282" t="s">
        <v>563</v>
      </c>
      <c r="CV2" s="282" t="s">
        <v>564</v>
      </c>
      <c r="CW2" s="282" t="s">
        <v>565</v>
      </c>
      <c r="CX2" s="282" t="s">
        <v>566</v>
      </c>
      <c r="CY2" s="282" t="s">
        <v>567</v>
      </c>
      <c r="CZ2" s="282" t="s">
        <v>568</v>
      </c>
      <c r="DA2" s="282" t="s">
        <v>569</v>
      </c>
      <c r="DB2" s="282" t="s">
        <v>570</v>
      </c>
      <c r="DC2" s="282" t="s">
        <v>571</v>
      </c>
      <c r="DD2" s="282" t="s">
        <v>572</v>
      </c>
    </row>
    <row r="3" spans="1:108">
      <c r="A3" s="264" t="s">
        <v>380</v>
      </c>
      <c r="B3" s="284">
        <v>922</v>
      </c>
      <c r="C3" s="284">
        <f t="shared" ref="C3:C66" si="0">B3</f>
        <v>922</v>
      </c>
      <c r="D3" s="285">
        <v>8155</v>
      </c>
      <c r="E3" s="286">
        <f t="shared" ref="E3:E66" si="1">D3</f>
        <v>8155</v>
      </c>
      <c r="F3" s="287">
        <v>45869</v>
      </c>
      <c r="G3" s="285" t="s">
        <v>159</v>
      </c>
      <c r="H3" s="285" t="s">
        <v>573</v>
      </c>
      <c r="I3" s="261">
        <v>2021</v>
      </c>
      <c r="J3" s="261" t="s">
        <v>574</v>
      </c>
      <c r="K3" s="261" t="s">
        <v>575</v>
      </c>
      <c r="L3" s="288">
        <v>2307532</v>
      </c>
      <c r="M3" s="261" t="s">
        <v>576</v>
      </c>
      <c r="N3" s="261" t="s">
        <v>577</v>
      </c>
      <c r="O3" s="261" t="s">
        <v>578</v>
      </c>
      <c r="P3" s="287">
        <v>40235</v>
      </c>
      <c r="Q3" s="287" t="s">
        <v>579</v>
      </c>
      <c r="R3" s="261" t="s">
        <v>577</v>
      </c>
      <c r="S3" s="261" t="s">
        <v>580</v>
      </c>
      <c r="T3" s="261">
        <v>153</v>
      </c>
      <c r="U3" s="288">
        <v>0</v>
      </c>
      <c r="V3" s="289">
        <v>0</v>
      </c>
      <c r="W3" s="261" t="str">
        <f t="shared" ref="W3:W66" si="2">IF(V3&gt;0,"ARRE","PERF")</f>
        <v>PERF</v>
      </c>
      <c r="X3" s="261" t="s">
        <v>581</v>
      </c>
      <c r="Y3" s="261" t="s">
        <v>581</v>
      </c>
      <c r="Z3" s="261" t="s">
        <v>573</v>
      </c>
      <c r="AA3" s="264" t="s">
        <v>380</v>
      </c>
      <c r="AB3" s="286">
        <f t="shared" ref="AB3:AB66" si="3">C3</f>
        <v>922</v>
      </c>
      <c r="AC3" s="286">
        <v>451</v>
      </c>
      <c r="AD3" s="286">
        <f t="shared" ref="AD3:AD66" si="4">AC3</f>
        <v>451</v>
      </c>
      <c r="AE3" s="261" t="s">
        <v>582</v>
      </c>
      <c r="AF3" s="261" t="s">
        <v>583</v>
      </c>
      <c r="AG3" s="290">
        <v>5756247</v>
      </c>
      <c r="AH3" s="261" t="s">
        <v>583</v>
      </c>
      <c r="AI3" s="291">
        <v>40155</v>
      </c>
      <c r="AJ3" s="261" t="s">
        <v>584</v>
      </c>
      <c r="AK3" s="292">
        <v>45548</v>
      </c>
      <c r="AL3" s="292" t="s">
        <v>585</v>
      </c>
      <c r="AM3" s="292" t="s">
        <v>442</v>
      </c>
      <c r="AN3" s="261" t="s">
        <v>442</v>
      </c>
      <c r="AO3" s="261" t="s">
        <v>442</v>
      </c>
      <c r="AP3" s="261" t="s">
        <v>442</v>
      </c>
      <c r="AQ3" s="261" t="s">
        <v>442</v>
      </c>
      <c r="AR3" s="290" t="s">
        <v>442</v>
      </c>
      <c r="AS3" s="287" t="s">
        <v>442</v>
      </c>
      <c r="AT3" s="261">
        <v>180</v>
      </c>
      <c r="AU3" s="261" t="s">
        <v>442</v>
      </c>
      <c r="AV3" s="290" t="s">
        <v>442</v>
      </c>
      <c r="AW3" s="290" t="s">
        <v>442</v>
      </c>
      <c r="AX3" s="261" t="s">
        <v>442</v>
      </c>
      <c r="AY3" s="261" t="s">
        <v>442</v>
      </c>
      <c r="AZ3" s="290" t="s">
        <v>442</v>
      </c>
      <c r="BA3" s="261">
        <v>100</v>
      </c>
      <c r="BB3" s="261" t="s">
        <v>442</v>
      </c>
      <c r="BC3" s="261" t="s">
        <v>586</v>
      </c>
      <c r="BD3" s="261" t="s">
        <v>586</v>
      </c>
      <c r="BE3" s="289" t="s">
        <v>442</v>
      </c>
      <c r="BF3" s="261" t="s">
        <v>442</v>
      </c>
      <c r="BG3" s="261" t="s">
        <v>442</v>
      </c>
      <c r="BH3" s="261" t="s">
        <v>587</v>
      </c>
      <c r="BI3" s="293" t="s">
        <v>442</v>
      </c>
      <c r="BJ3" s="261" t="s">
        <v>442</v>
      </c>
      <c r="BK3" s="261" t="s">
        <v>442</v>
      </c>
      <c r="BL3" s="294" t="s">
        <v>442</v>
      </c>
      <c r="BM3" s="261" t="s">
        <v>442</v>
      </c>
      <c r="BN3" s="261" t="s">
        <v>442</v>
      </c>
      <c r="BO3" s="261" t="s">
        <v>442</v>
      </c>
      <c r="BP3" s="261" t="s">
        <v>442</v>
      </c>
      <c r="BQ3" s="261" t="s">
        <v>442</v>
      </c>
      <c r="BR3" s="261" t="s">
        <v>442</v>
      </c>
      <c r="BS3" s="261" t="s">
        <v>442</v>
      </c>
      <c r="BT3" s="261" t="s">
        <v>442</v>
      </c>
      <c r="BU3" s="261" t="s">
        <v>442</v>
      </c>
      <c r="BV3" s="261" t="s">
        <v>442</v>
      </c>
      <c r="BW3" s="261" t="s">
        <v>442</v>
      </c>
      <c r="BX3" s="261" t="s">
        <v>442</v>
      </c>
      <c r="BY3" s="261" t="s">
        <v>442</v>
      </c>
      <c r="BZ3" s="261" t="s">
        <v>442</v>
      </c>
      <c r="CA3" s="261" t="s">
        <v>442</v>
      </c>
      <c r="CB3" s="261">
        <v>45569</v>
      </c>
      <c r="CC3" s="290" t="s">
        <v>442</v>
      </c>
      <c r="CD3" s="261" t="s">
        <v>442</v>
      </c>
      <c r="CE3" s="261" t="s">
        <v>442</v>
      </c>
      <c r="CF3" s="261" t="s">
        <v>442</v>
      </c>
      <c r="CG3" s="261" t="s">
        <v>442</v>
      </c>
      <c r="CH3" s="261" t="s">
        <v>442</v>
      </c>
      <c r="CI3" s="261" t="s">
        <v>442</v>
      </c>
      <c r="CJ3" s="261" t="s">
        <v>442</v>
      </c>
      <c r="CK3" s="261" t="s">
        <v>442</v>
      </c>
      <c r="CL3" s="261" t="s">
        <v>442</v>
      </c>
      <c r="CM3" s="261" t="s">
        <v>442</v>
      </c>
      <c r="CN3" s="261" t="s">
        <v>442</v>
      </c>
      <c r="CO3" s="261" t="s">
        <v>442</v>
      </c>
      <c r="CP3" s="261" t="s">
        <v>442</v>
      </c>
      <c r="CQ3" s="261" t="s">
        <v>442</v>
      </c>
      <c r="CR3" s="261" t="s">
        <v>588</v>
      </c>
      <c r="CS3" s="261" t="s">
        <v>433</v>
      </c>
      <c r="CT3" s="261" t="s">
        <v>442</v>
      </c>
      <c r="CU3" s="261" t="s">
        <v>589</v>
      </c>
      <c r="CV3" s="261" t="s">
        <v>442</v>
      </c>
      <c r="CW3" s="261" t="s">
        <v>442</v>
      </c>
      <c r="CX3" s="293" t="s">
        <v>442</v>
      </c>
      <c r="CY3" s="289" t="s">
        <v>442</v>
      </c>
      <c r="CZ3" s="287" t="s">
        <v>442</v>
      </c>
      <c r="DA3" s="293" t="s">
        <v>442</v>
      </c>
      <c r="DB3" s="261" t="s">
        <v>442</v>
      </c>
      <c r="DC3" s="261" t="s">
        <v>442</v>
      </c>
      <c r="DD3" s="261" t="s">
        <v>577</v>
      </c>
    </row>
    <row r="4" spans="1:108">
      <c r="A4" s="264" t="s">
        <v>380</v>
      </c>
      <c r="B4" s="284">
        <v>2418</v>
      </c>
      <c r="C4" s="284">
        <f t="shared" si="0"/>
        <v>2418</v>
      </c>
      <c r="D4" s="285">
        <v>11204</v>
      </c>
      <c r="E4" s="286">
        <f t="shared" si="1"/>
        <v>11204</v>
      </c>
      <c r="F4" s="287">
        <v>45869</v>
      </c>
      <c r="G4" s="285" t="s">
        <v>159</v>
      </c>
      <c r="H4" s="285" t="s">
        <v>573</v>
      </c>
      <c r="I4" s="261">
        <v>2021</v>
      </c>
      <c r="J4" s="261" t="s">
        <v>574</v>
      </c>
      <c r="K4" s="261" t="s">
        <v>575</v>
      </c>
      <c r="L4" s="288">
        <v>566548</v>
      </c>
      <c r="M4" s="261" t="s">
        <v>576</v>
      </c>
      <c r="N4" s="261" t="s">
        <v>577</v>
      </c>
      <c r="O4" s="261" t="s">
        <v>578</v>
      </c>
      <c r="P4" s="287">
        <v>45230</v>
      </c>
      <c r="Q4" s="287" t="s">
        <v>590</v>
      </c>
      <c r="R4" s="261" t="s">
        <v>577</v>
      </c>
      <c r="S4" s="261" t="s">
        <v>580</v>
      </c>
      <c r="T4" s="261">
        <v>15</v>
      </c>
      <c r="U4" s="288">
        <v>0</v>
      </c>
      <c r="V4" s="289">
        <v>0</v>
      </c>
      <c r="W4" s="261" t="str">
        <f t="shared" si="2"/>
        <v>PERF</v>
      </c>
      <c r="X4" s="261" t="s">
        <v>581</v>
      </c>
      <c r="Y4" s="261" t="s">
        <v>581</v>
      </c>
      <c r="Z4" s="261" t="s">
        <v>573</v>
      </c>
      <c r="AA4" s="264" t="s">
        <v>380</v>
      </c>
      <c r="AB4" s="286">
        <f t="shared" si="3"/>
        <v>2418</v>
      </c>
      <c r="AC4" s="286">
        <v>7644</v>
      </c>
      <c r="AD4" s="286">
        <f t="shared" si="4"/>
        <v>7644</v>
      </c>
      <c r="AE4" s="261" t="s">
        <v>582</v>
      </c>
      <c r="AF4" s="261" t="s">
        <v>583</v>
      </c>
      <c r="AG4" s="290">
        <v>1464562</v>
      </c>
      <c r="AH4" s="261" t="s">
        <v>583</v>
      </c>
      <c r="AI4" s="291">
        <v>42696</v>
      </c>
      <c r="AJ4" s="261" t="s">
        <v>584</v>
      </c>
      <c r="AK4" s="292">
        <v>45548</v>
      </c>
      <c r="AL4" s="292" t="s">
        <v>585</v>
      </c>
      <c r="AM4" s="292" t="s">
        <v>442</v>
      </c>
      <c r="AN4" s="261" t="s">
        <v>442</v>
      </c>
      <c r="AO4" s="261" t="s">
        <v>442</v>
      </c>
      <c r="AP4" s="261" t="s">
        <v>442</v>
      </c>
      <c r="AQ4" s="261" t="s">
        <v>442</v>
      </c>
      <c r="AR4" s="290">
        <v>158</v>
      </c>
      <c r="AS4" s="287">
        <f t="shared" ref="AS4:AS25" si="5">(AR4*30)+F4</f>
        <v>50609</v>
      </c>
      <c r="AT4" s="261">
        <v>180</v>
      </c>
      <c r="AU4" s="261" t="s">
        <v>442</v>
      </c>
      <c r="AV4" s="290">
        <v>1426155</v>
      </c>
      <c r="AW4" s="290">
        <v>1399133.03</v>
      </c>
      <c r="AX4" s="261" t="s">
        <v>442</v>
      </c>
      <c r="AY4" s="261" t="s">
        <v>442</v>
      </c>
      <c r="AZ4" s="290">
        <v>1426155</v>
      </c>
      <c r="BA4" s="261">
        <v>100</v>
      </c>
      <c r="BB4" s="261" t="s">
        <v>442</v>
      </c>
      <c r="BC4" s="261" t="s">
        <v>586</v>
      </c>
      <c r="BD4" s="261" t="s">
        <v>586</v>
      </c>
      <c r="BE4" s="289">
        <v>20290</v>
      </c>
      <c r="BF4" s="261" t="s">
        <v>442</v>
      </c>
      <c r="BG4" s="261" t="s">
        <v>442</v>
      </c>
      <c r="BH4" s="261" t="s">
        <v>587</v>
      </c>
      <c r="BI4" s="293">
        <v>0.15210000000000001</v>
      </c>
      <c r="BJ4" s="261" t="s">
        <v>591</v>
      </c>
      <c r="BK4" s="261" t="s">
        <v>442</v>
      </c>
      <c r="BL4" s="294">
        <f t="shared" ref="BL4:BL25" si="6">BI4-IF(BJ4="Prime",10.75%-3.5%,7.41%)</f>
        <v>7.8000000000000014E-2</v>
      </c>
      <c r="BM4" s="261" t="s">
        <v>442</v>
      </c>
      <c r="BN4" s="261" t="s">
        <v>442</v>
      </c>
      <c r="BO4" s="261" t="s">
        <v>442</v>
      </c>
      <c r="BP4" s="261" t="s">
        <v>442</v>
      </c>
      <c r="BQ4" s="261" t="s">
        <v>442</v>
      </c>
      <c r="BR4" s="261" t="s">
        <v>442</v>
      </c>
      <c r="BS4" s="261" t="s">
        <v>442</v>
      </c>
      <c r="BT4" s="261" t="s">
        <v>442</v>
      </c>
      <c r="BU4" s="261" t="s">
        <v>442</v>
      </c>
      <c r="BV4" s="261" t="s">
        <v>442</v>
      </c>
      <c r="BW4" s="261" t="s">
        <v>442</v>
      </c>
      <c r="BX4" s="261" t="s">
        <v>442</v>
      </c>
      <c r="BY4" s="261" t="s">
        <v>442</v>
      </c>
      <c r="BZ4" s="261" t="s">
        <v>442</v>
      </c>
      <c r="CA4" s="261" t="s">
        <v>442</v>
      </c>
      <c r="CB4" s="261" t="s">
        <v>442</v>
      </c>
      <c r="CC4" s="290">
        <v>0</v>
      </c>
      <c r="CD4" s="261" t="s">
        <v>442</v>
      </c>
      <c r="CE4" s="261" t="s">
        <v>442</v>
      </c>
      <c r="CF4" s="261" t="s">
        <v>442</v>
      </c>
      <c r="CG4" s="261" t="s">
        <v>442</v>
      </c>
      <c r="CH4" s="261" t="s">
        <v>442</v>
      </c>
      <c r="CI4" s="261" t="s">
        <v>442</v>
      </c>
      <c r="CJ4" s="261" t="s">
        <v>442</v>
      </c>
      <c r="CK4" s="261" t="s">
        <v>442</v>
      </c>
      <c r="CL4" s="261" t="s">
        <v>442</v>
      </c>
      <c r="CM4" s="261" t="s">
        <v>442</v>
      </c>
      <c r="CN4" s="261" t="s">
        <v>442</v>
      </c>
      <c r="CO4" s="261" t="s">
        <v>442</v>
      </c>
      <c r="CP4" s="261" t="s">
        <v>442</v>
      </c>
      <c r="CQ4" s="261" t="s">
        <v>442</v>
      </c>
      <c r="CR4" s="261" t="s">
        <v>588</v>
      </c>
      <c r="CS4" s="261" t="s">
        <v>433</v>
      </c>
      <c r="CT4" s="261" t="s">
        <v>442</v>
      </c>
      <c r="CU4" s="261" t="s">
        <v>589</v>
      </c>
      <c r="CV4" s="261" t="s">
        <v>442</v>
      </c>
      <c r="CW4" s="261" t="s">
        <v>442</v>
      </c>
      <c r="CX4" s="293">
        <f t="shared" ref="CX4:CX25" si="7">AV4/CY4</f>
        <v>0.51715547535963968</v>
      </c>
      <c r="CY4" s="289">
        <v>2757691</v>
      </c>
      <c r="CZ4" s="287">
        <v>45110</v>
      </c>
      <c r="DA4" s="293">
        <v>0.50892830269961353</v>
      </c>
      <c r="DB4" s="261" t="s">
        <v>442</v>
      </c>
      <c r="DC4" s="261" t="s">
        <v>442</v>
      </c>
      <c r="DD4" s="261" t="s">
        <v>577</v>
      </c>
    </row>
    <row r="5" spans="1:108">
      <c r="A5" s="264" t="s">
        <v>380</v>
      </c>
      <c r="B5" s="284">
        <v>2453</v>
      </c>
      <c r="C5" s="284">
        <f t="shared" si="0"/>
        <v>2453</v>
      </c>
      <c r="D5" s="285">
        <v>11197</v>
      </c>
      <c r="E5" s="286">
        <f t="shared" si="1"/>
        <v>11197</v>
      </c>
      <c r="F5" s="287">
        <v>45869</v>
      </c>
      <c r="G5" s="285" t="s">
        <v>159</v>
      </c>
      <c r="H5" s="285" t="s">
        <v>573</v>
      </c>
      <c r="I5" s="261">
        <v>2021</v>
      </c>
      <c r="J5" s="261" t="s">
        <v>574</v>
      </c>
      <c r="K5" s="261" t="s">
        <v>575</v>
      </c>
      <c r="L5" s="288">
        <v>644220</v>
      </c>
      <c r="M5" s="261" t="s">
        <v>576</v>
      </c>
      <c r="N5" s="261" t="s">
        <v>577</v>
      </c>
      <c r="O5" s="261" t="s">
        <v>578</v>
      </c>
      <c r="P5" s="287">
        <v>45379</v>
      </c>
      <c r="Q5" s="287" t="s">
        <v>592</v>
      </c>
      <c r="R5" s="261" t="s">
        <v>577</v>
      </c>
      <c r="S5" s="261" t="s">
        <v>580</v>
      </c>
      <c r="T5" s="261">
        <v>14</v>
      </c>
      <c r="U5" s="288">
        <v>0</v>
      </c>
      <c r="V5" s="289">
        <v>0</v>
      </c>
      <c r="W5" s="261" t="str">
        <f t="shared" si="2"/>
        <v>PERF</v>
      </c>
      <c r="X5" s="261" t="s">
        <v>581</v>
      </c>
      <c r="Y5" s="261" t="s">
        <v>581</v>
      </c>
      <c r="Z5" s="261" t="s">
        <v>573</v>
      </c>
      <c r="AA5" s="264" t="s">
        <v>380</v>
      </c>
      <c r="AB5" s="286">
        <f t="shared" si="3"/>
        <v>2453</v>
      </c>
      <c r="AC5" s="286">
        <v>8491</v>
      </c>
      <c r="AD5" s="286">
        <f t="shared" si="4"/>
        <v>8491</v>
      </c>
      <c r="AE5" s="261" t="s">
        <v>582</v>
      </c>
      <c r="AF5" s="261" t="s">
        <v>583</v>
      </c>
      <c r="AG5" s="290">
        <v>2344316</v>
      </c>
      <c r="AH5" s="261" t="s">
        <v>583</v>
      </c>
      <c r="AI5" s="291">
        <v>45278</v>
      </c>
      <c r="AJ5" s="261" t="s">
        <v>584</v>
      </c>
      <c r="AK5" s="292">
        <v>45548</v>
      </c>
      <c r="AL5" s="292" t="s">
        <v>585</v>
      </c>
      <c r="AM5" s="292" t="s">
        <v>442</v>
      </c>
      <c r="AN5" s="261" t="s">
        <v>442</v>
      </c>
      <c r="AO5" s="261" t="s">
        <v>442</v>
      </c>
      <c r="AP5" s="261" t="s">
        <v>442</v>
      </c>
      <c r="AQ5" s="261" t="s">
        <v>442</v>
      </c>
      <c r="AR5" s="290">
        <v>163</v>
      </c>
      <c r="AS5" s="287">
        <f t="shared" si="5"/>
        <v>50759</v>
      </c>
      <c r="AT5" s="261">
        <v>180</v>
      </c>
      <c r="AU5" s="261" t="s">
        <v>442</v>
      </c>
      <c r="AV5" s="290">
        <v>1379322</v>
      </c>
      <c r="AW5" s="290">
        <v>1351173.21</v>
      </c>
      <c r="AX5" s="261" t="s">
        <v>442</v>
      </c>
      <c r="AY5" s="261" t="s">
        <v>442</v>
      </c>
      <c r="AZ5" s="290">
        <v>1379322</v>
      </c>
      <c r="BA5" s="261">
        <v>100</v>
      </c>
      <c r="BB5" s="261" t="s">
        <v>442</v>
      </c>
      <c r="BC5" s="261" t="s">
        <v>586</v>
      </c>
      <c r="BD5" s="261" t="s">
        <v>586</v>
      </c>
      <c r="BE5" s="289">
        <v>18568</v>
      </c>
      <c r="BF5" s="261" t="s">
        <v>442</v>
      </c>
      <c r="BG5" s="261" t="s">
        <v>442</v>
      </c>
      <c r="BH5" s="261" t="s">
        <v>587</v>
      </c>
      <c r="BI5" s="293">
        <v>0.1421</v>
      </c>
      <c r="BJ5" s="261" t="s">
        <v>591</v>
      </c>
      <c r="BK5" s="261" t="s">
        <v>442</v>
      </c>
      <c r="BL5" s="294">
        <f t="shared" si="6"/>
        <v>6.8000000000000005E-2</v>
      </c>
      <c r="BM5" s="261" t="s">
        <v>442</v>
      </c>
      <c r="BN5" s="261" t="s">
        <v>442</v>
      </c>
      <c r="BO5" s="261" t="s">
        <v>442</v>
      </c>
      <c r="BP5" s="261" t="s">
        <v>442</v>
      </c>
      <c r="BQ5" s="261" t="s">
        <v>442</v>
      </c>
      <c r="BR5" s="261" t="s">
        <v>442</v>
      </c>
      <c r="BS5" s="261" t="s">
        <v>442</v>
      </c>
      <c r="BT5" s="261" t="s">
        <v>442</v>
      </c>
      <c r="BU5" s="261" t="s">
        <v>442</v>
      </c>
      <c r="BV5" s="261" t="s">
        <v>442</v>
      </c>
      <c r="BW5" s="261" t="s">
        <v>442</v>
      </c>
      <c r="BX5" s="261" t="s">
        <v>442</v>
      </c>
      <c r="BY5" s="261" t="s">
        <v>442</v>
      </c>
      <c r="BZ5" s="261" t="s">
        <v>442</v>
      </c>
      <c r="CA5" s="261" t="s">
        <v>442</v>
      </c>
      <c r="CB5" s="261" t="s">
        <v>442</v>
      </c>
      <c r="CC5" s="290">
        <v>0</v>
      </c>
      <c r="CD5" s="261" t="s">
        <v>442</v>
      </c>
      <c r="CE5" s="261" t="s">
        <v>442</v>
      </c>
      <c r="CF5" s="261" t="s">
        <v>442</v>
      </c>
      <c r="CG5" s="261" t="s">
        <v>442</v>
      </c>
      <c r="CH5" s="261" t="s">
        <v>442</v>
      </c>
      <c r="CI5" s="261" t="s">
        <v>442</v>
      </c>
      <c r="CJ5" s="261" t="s">
        <v>442</v>
      </c>
      <c r="CK5" s="261" t="s">
        <v>442</v>
      </c>
      <c r="CL5" s="261" t="s">
        <v>442</v>
      </c>
      <c r="CM5" s="261" t="s">
        <v>442</v>
      </c>
      <c r="CN5" s="261" t="s">
        <v>442</v>
      </c>
      <c r="CO5" s="261" t="s">
        <v>442</v>
      </c>
      <c r="CP5" s="261" t="s">
        <v>442</v>
      </c>
      <c r="CQ5" s="261" t="s">
        <v>442</v>
      </c>
      <c r="CR5" s="261" t="s">
        <v>588</v>
      </c>
      <c r="CS5" s="261" t="s">
        <v>433</v>
      </c>
      <c r="CT5" s="261" t="s">
        <v>442</v>
      </c>
      <c r="CU5" s="261" t="s">
        <v>589</v>
      </c>
      <c r="CV5" s="261" t="s">
        <v>442</v>
      </c>
      <c r="CW5" s="261" t="s">
        <v>442</v>
      </c>
      <c r="CX5" s="293">
        <f t="shared" si="7"/>
        <v>0.58836863289761276</v>
      </c>
      <c r="CY5" s="289">
        <v>2344316</v>
      </c>
      <c r="CZ5" s="287">
        <v>45278</v>
      </c>
      <c r="DA5" s="293">
        <v>0.58836863289761276</v>
      </c>
      <c r="DB5" s="261" t="s">
        <v>442</v>
      </c>
      <c r="DC5" s="261" t="s">
        <v>442</v>
      </c>
      <c r="DD5" s="261" t="s">
        <v>577</v>
      </c>
    </row>
    <row r="6" spans="1:108">
      <c r="A6" s="264" t="s">
        <v>380</v>
      </c>
      <c r="B6" s="284">
        <v>2388</v>
      </c>
      <c r="C6" s="284">
        <f t="shared" si="0"/>
        <v>2388</v>
      </c>
      <c r="D6" s="285">
        <v>8798</v>
      </c>
      <c r="E6" s="286">
        <f t="shared" si="1"/>
        <v>8798</v>
      </c>
      <c r="F6" s="287">
        <v>45869</v>
      </c>
      <c r="G6" s="285" t="s">
        <v>159</v>
      </c>
      <c r="H6" s="285" t="s">
        <v>573</v>
      </c>
      <c r="I6" s="261">
        <v>2021</v>
      </c>
      <c r="J6" s="261" t="s">
        <v>574</v>
      </c>
      <c r="K6" s="261" t="s">
        <v>575</v>
      </c>
      <c r="L6" s="288">
        <v>4816419</v>
      </c>
      <c r="M6" s="261" t="s">
        <v>576</v>
      </c>
      <c r="N6" s="261" t="s">
        <v>577</v>
      </c>
      <c r="O6" s="261" t="s">
        <v>578</v>
      </c>
      <c r="P6" s="287">
        <v>45124</v>
      </c>
      <c r="Q6" s="287" t="s">
        <v>592</v>
      </c>
      <c r="R6" s="261" t="s">
        <v>577</v>
      </c>
      <c r="S6" s="261" t="s">
        <v>580</v>
      </c>
      <c r="T6" s="261">
        <v>19</v>
      </c>
      <c r="U6" s="288">
        <v>0</v>
      </c>
      <c r="V6" s="289">
        <v>0</v>
      </c>
      <c r="W6" s="261" t="str">
        <f t="shared" si="2"/>
        <v>PERF</v>
      </c>
      <c r="X6" s="261" t="s">
        <v>581</v>
      </c>
      <c r="Y6" s="261" t="s">
        <v>581</v>
      </c>
      <c r="Z6" s="261" t="s">
        <v>573</v>
      </c>
      <c r="AA6" s="264" t="s">
        <v>380</v>
      </c>
      <c r="AB6" s="286">
        <f t="shared" si="3"/>
        <v>2388</v>
      </c>
      <c r="AC6" s="286">
        <v>7809</v>
      </c>
      <c r="AD6" s="286">
        <f t="shared" si="4"/>
        <v>7809</v>
      </c>
      <c r="AE6" s="261" t="s">
        <v>582</v>
      </c>
      <c r="AF6" s="261" t="s">
        <v>583</v>
      </c>
      <c r="AG6" s="290">
        <v>19646654</v>
      </c>
      <c r="AH6" s="261" t="s">
        <v>583</v>
      </c>
      <c r="AI6" s="291">
        <v>43172</v>
      </c>
      <c r="AJ6" s="261" t="s">
        <v>584</v>
      </c>
      <c r="AK6" s="292">
        <v>45548</v>
      </c>
      <c r="AL6" s="292" t="s">
        <v>585</v>
      </c>
      <c r="AM6" s="292" t="s">
        <v>442</v>
      </c>
      <c r="AN6" s="261" t="s">
        <v>442</v>
      </c>
      <c r="AO6" s="261" t="s">
        <v>442</v>
      </c>
      <c r="AP6" s="261" t="s">
        <v>442</v>
      </c>
      <c r="AQ6" s="261" t="s">
        <v>442</v>
      </c>
      <c r="AR6" s="290">
        <v>155</v>
      </c>
      <c r="AS6" s="287">
        <f t="shared" si="5"/>
        <v>50519</v>
      </c>
      <c r="AT6" s="261">
        <v>180</v>
      </c>
      <c r="AU6" s="261" t="s">
        <v>442</v>
      </c>
      <c r="AV6" s="290">
        <v>14713572</v>
      </c>
      <c r="AW6" s="290">
        <v>12773728.15</v>
      </c>
      <c r="AX6" s="261" t="s">
        <v>442</v>
      </c>
      <c r="AY6" s="261" t="s">
        <v>442</v>
      </c>
      <c r="AZ6" s="290">
        <v>14713572</v>
      </c>
      <c r="BA6" s="261">
        <v>100</v>
      </c>
      <c r="BB6" s="261" t="s">
        <v>442</v>
      </c>
      <c r="BC6" s="261" t="s">
        <v>586</v>
      </c>
      <c r="BD6" s="261" t="s">
        <v>586</v>
      </c>
      <c r="BE6" s="289">
        <v>135363</v>
      </c>
      <c r="BF6" s="261" t="s">
        <v>442</v>
      </c>
      <c r="BG6" s="261" t="s">
        <v>442</v>
      </c>
      <c r="BH6" s="261" t="s">
        <v>587</v>
      </c>
      <c r="BI6" s="293">
        <v>0.12960000000000002</v>
      </c>
      <c r="BJ6" s="261" t="s">
        <v>591</v>
      </c>
      <c r="BK6" s="261" t="s">
        <v>442</v>
      </c>
      <c r="BL6" s="294">
        <f t="shared" si="6"/>
        <v>5.5500000000000022E-2</v>
      </c>
      <c r="BM6" s="261" t="s">
        <v>442</v>
      </c>
      <c r="BN6" s="261" t="s">
        <v>442</v>
      </c>
      <c r="BO6" s="261" t="s">
        <v>442</v>
      </c>
      <c r="BP6" s="261" t="s">
        <v>442</v>
      </c>
      <c r="BQ6" s="261" t="s">
        <v>442</v>
      </c>
      <c r="BR6" s="261" t="s">
        <v>442</v>
      </c>
      <c r="BS6" s="261" t="s">
        <v>442</v>
      </c>
      <c r="BT6" s="261" t="s">
        <v>442</v>
      </c>
      <c r="BU6" s="261" t="s">
        <v>442</v>
      </c>
      <c r="BV6" s="261" t="s">
        <v>442</v>
      </c>
      <c r="BW6" s="261" t="s">
        <v>442</v>
      </c>
      <c r="BX6" s="261" t="s">
        <v>442</v>
      </c>
      <c r="BY6" s="261" t="s">
        <v>442</v>
      </c>
      <c r="BZ6" s="261" t="s">
        <v>442</v>
      </c>
      <c r="CA6" s="261" t="s">
        <v>442</v>
      </c>
      <c r="CB6" s="261" t="s">
        <v>442</v>
      </c>
      <c r="CC6" s="290">
        <v>235000</v>
      </c>
      <c r="CD6" s="261" t="s">
        <v>442</v>
      </c>
      <c r="CE6" s="261" t="s">
        <v>442</v>
      </c>
      <c r="CF6" s="261" t="s">
        <v>442</v>
      </c>
      <c r="CG6" s="261" t="s">
        <v>442</v>
      </c>
      <c r="CH6" s="261" t="s">
        <v>442</v>
      </c>
      <c r="CI6" s="261" t="s">
        <v>442</v>
      </c>
      <c r="CJ6" s="261" t="s">
        <v>442</v>
      </c>
      <c r="CK6" s="261" t="s">
        <v>442</v>
      </c>
      <c r="CL6" s="261" t="s">
        <v>442</v>
      </c>
      <c r="CM6" s="261" t="s">
        <v>442</v>
      </c>
      <c r="CN6" s="261" t="s">
        <v>442</v>
      </c>
      <c r="CO6" s="261" t="s">
        <v>442</v>
      </c>
      <c r="CP6" s="261" t="s">
        <v>442</v>
      </c>
      <c r="CQ6" s="261" t="s">
        <v>442</v>
      </c>
      <c r="CR6" s="261" t="s">
        <v>588</v>
      </c>
      <c r="CS6" s="261" t="s">
        <v>433</v>
      </c>
      <c r="CT6" s="261" t="s">
        <v>442</v>
      </c>
      <c r="CU6" s="261" t="s">
        <v>589</v>
      </c>
      <c r="CV6" s="261" t="s">
        <v>442</v>
      </c>
      <c r="CW6" s="261" t="s">
        <v>442</v>
      </c>
      <c r="CX6" s="293">
        <f t="shared" si="7"/>
        <v>0.69211595654980929</v>
      </c>
      <c r="CY6" s="289">
        <v>21258825</v>
      </c>
      <c r="CZ6" s="287">
        <v>45100</v>
      </c>
      <c r="DA6" s="293">
        <v>0.69211595654980929</v>
      </c>
      <c r="DB6" s="261" t="s">
        <v>442</v>
      </c>
      <c r="DC6" s="261" t="s">
        <v>442</v>
      </c>
      <c r="DD6" s="261" t="s">
        <v>577</v>
      </c>
    </row>
    <row r="7" spans="1:108">
      <c r="A7" s="264" t="s">
        <v>380</v>
      </c>
      <c r="B7" s="284">
        <v>2406</v>
      </c>
      <c r="C7" s="284">
        <f t="shared" si="0"/>
        <v>2406</v>
      </c>
      <c r="D7" s="285">
        <v>10781</v>
      </c>
      <c r="E7" s="286">
        <f t="shared" si="1"/>
        <v>10781</v>
      </c>
      <c r="F7" s="287">
        <v>45869</v>
      </c>
      <c r="G7" s="285" t="s">
        <v>159</v>
      </c>
      <c r="H7" s="285" t="s">
        <v>573</v>
      </c>
      <c r="I7" s="261">
        <v>2021</v>
      </c>
      <c r="J7" s="261" t="s">
        <v>574</v>
      </c>
      <c r="K7" s="261" t="s">
        <v>575</v>
      </c>
      <c r="L7" s="288">
        <v>5809500</v>
      </c>
      <c r="M7" s="261" t="s">
        <v>576</v>
      </c>
      <c r="N7" s="261" t="s">
        <v>577</v>
      </c>
      <c r="O7" s="261" t="s">
        <v>578</v>
      </c>
      <c r="P7" s="287">
        <v>45198</v>
      </c>
      <c r="Q7" s="287" t="s">
        <v>590</v>
      </c>
      <c r="R7" s="261" t="s">
        <v>577</v>
      </c>
      <c r="S7" s="261" t="s">
        <v>580</v>
      </c>
      <c r="T7" s="261">
        <v>14</v>
      </c>
      <c r="U7" s="288">
        <v>0</v>
      </c>
      <c r="V7" s="289">
        <v>0</v>
      </c>
      <c r="W7" s="261" t="str">
        <f t="shared" si="2"/>
        <v>PERF</v>
      </c>
      <c r="X7" s="261" t="s">
        <v>581</v>
      </c>
      <c r="Y7" s="261" t="s">
        <v>581</v>
      </c>
      <c r="Z7" s="261" t="s">
        <v>573</v>
      </c>
      <c r="AA7" s="264" t="s">
        <v>380</v>
      </c>
      <c r="AB7" s="286">
        <f t="shared" si="3"/>
        <v>2406</v>
      </c>
      <c r="AC7" s="286">
        <v>8014</v>
      </c>
      <c r="AD7" s="286">
        <f t="shared" si="4"/>
        <v>8014</v>
      </c>
      <c r="AE7" s="261" t="s">
        <v>582</v>
      </c>
      <c r="AF7" s="261" t="s">
        <v>583</v>
      </c>
      <c r="AG7" s="290">
        <v>24350413</v>
      </c>
      <c r="AH7" s="261" t="s">
        <v>583</v>
      </c>
      <c r="AI7" s="291">
        <v>43612</v>
      </c>
      <c r="AJ7" s="261" t="s">
        <v>584</v>
      </c>
      <c r="AK7" s="292">
        <v>45548</v>
      </c>
      <c r="AL7" s="292" t="s">
        <v>585</v>
      </c>
      <c r="AM7" s="292" t="s">
        <v>442</v>
      </c>
      <c r="AN7" s="261" t="s">
        <v>442</v>
      </c>
      <c r="AO7" s="261" t="s">
        <v>442</v>
      </c>
      <c r="AP7" s="261" t="s">
        <v>442</v>
      </c>
      <c r="AQ7" s="261" t="s">
        <v>442</v>
      </c>
      <c r="AR7" s="290">
        <v>157</v>
      </c>
      <c r="AS7" s="287">
        <f t="shared" si="5"/>
        <v>50579</v>
      </c>
      <c r="AT7" s="261">
        <v>180</v>
      </c>
      <c r="AU7" s="261" t="s">
        <v>442</v>
      </c>
      <c r="AV7" s="290">
        <v>26258050</v>
      </c>
      <c r="AW7" s="290">
        <v>25969653.260000002</v>
      </c>
      <c r="AX7" s="261" t="s">
        <v>442</v>
      </c>
      <c r="AY7" s="261" t="s">
        <v>442</v>
      </c>
      <c r="AZ7" s="290">
        <v>26258050</v>
      </c>
      <c r="BA7" s="261">
        <v>100</v>
      </c>
      <c r="BB7" s="261" t="s">
        <v>442</v>
      </c>
      <c r="BC7" s="261" t="s">
        <v>586</v>
      </c>
      <c r="BD7" s="261" t="s">
        <v>586</v>
      </c>
      <c r="BE7" s="289">
        <v>352667</v>
      </c>
      <c r="BF7" s="261" t="s">
        <v>442</v>
      </c>
      <c r="BG7" s="261" t="s">
        <v>442</v>
      </c>
      <c r="BH7" s="261" t="s">
        <v>587</v>
      </c>
      <c r="BI7" s="293">
        <v>0.13730000000000001</v>
      </c>
      <c r="BJ7" s="261" t="s">
        <v>591</v>
      </c>
      <c r="BK7" s="261" t="s">
        <v>442</v>
      </c>
      <c r="BL7" s="294">
        <f t="shared" si="6"/>
        <v>6.3200000000000006E-2</v>
      </c>
      <c r="BM7" s="261" t="s">
        <v>442</v>
      </c>
      <c r="BN7" s="261" t="s">
        <v>442</v>
      </c>
      <c r="BO7" s="261" t="s">
        <v>442</v>
      </c>
      <c r="BP7" s="261" t="s">
        <v>442</v>
      </c>
      <c r="BQ7" s="261" t="s">
        <v>442</v>
      </c>
      <c r="BR7" s="261" t="s">
        <v>442</v>
      </c>
      <c r="BS7" s="261" t="s">
        <v>442</v>
      </c>
      <c r="BT7" s="261" t="s">
        <v>442</v>
      </c>
      <c r="BU7" s="261" t="s">
        <v>442</v>
      </c>
      <c r="BV7" s="261" t="s">
        <v>442</v>
      </c>
      <c r="BW7" s="261" t="s">
        <v>442</v>
      </c>
      <c r="BX7" s="261" t="s">
        <v>442</v>
      </c>
      <c r="BY7" s="261" t="s">
        <v>442</v>
      </c>
      <c r="BZ7" s="261" t="s">
        <v>442</v>
      </c>
      <c r="CA7" s="261" t="s">
        <v>442</v>
      </c>
      <c r="CB7" s="261" t="s">
        <v>442</v>
      </c>
      <c r="CC7" s="290">
        <v>0</v>
      </c>
      <c r="CD7" s="261" t="s">
        <v>442</v>
      </c>
      <c r="CE7" s="261" t="s">
        <v>442</v>
      </c>
      <c r="CF7" s="261" t="s">
        <v>442</v>
      </c>
      <c r="CG7" s="261" t="s">
        <v>442</v>
      </c>
      <c r="CH7" s="261" t="s">
        <v>442</v>
      </c>
      <c r="CI7" s="261" t="s">
        <v>442</v>
      </c>
      <c r="CJ7" s="261" t="s">
        <v>442</v>
      </c>
      <c r="CK7" s="261" t="s">
        <v>442</v>
      </c>
      <c r="CL7" s="261" t="s">
        <v>442</v>
      </c>
      <c r="CM7" s="261" t="s">
        <v>442</v>
      </c>
      <c r="CN7" s="261" t="s">
        <v>442</v>
      </c>
      <c r="CO7" s="261" t="s">
        <v>442</v>
      </c>
      <c r="CP7" s="261" t="s">
        <v>442</v>
      </c>
      <c r="CQ7" s="261" t="s">
        <v>442</v>
      </c>
      <c r="CR7" s="261" t="s">
        <v>588</v>
      </c>
      <c r="CS7" s="261" t="s">
        <v>433</v>
      </c>
      <c r="CT7" s="261" t="s">
        <v>442</v>
      </c>
      <c r="CU7" s="261" t="s">
        <v>589</v>
      </c>
      <c r="CV7" s="261" t="s">
        <v>442</v>
      </c>
      <c r="CW7" s="261" t="s">
        <v>442</v>
      </c>
      <c r="CX7" s="293">
        <f t="shared" si="7"/>
        <v>0.76110289855072466</v>
      </c>
      <c r="CY7" s="289">
        <v>34500000</v>
      </c>
      <c r="CZ7" s="287">
        <v>45042</v>
      </c>
      <c r="DA7" s="293">
        <v>0.77548714478809921</v>
      </c>
      <c r="DB7" s="261" t="s">
        <v>442</v>
      </c>
      <c r="DC7" s="261" t="s">
        <v>442</v>
      </c>
      <c r="DD7" s="261" t="s">
        <v>577</v>
      </c>
    </row>
    <row r="8" spans="1:108">
      <c r="A8" s="264" t="s">
        <v>380</v>
      </c>
      <c r="B8" s="284">
        <v>2442</v>
      </c>
      <c r="C8" s="284">
        <f t="shared" si="0"/>
        <v>2442</v>
      </c>
      <c r="D8" s="285">
        <v>11103</v>
      </c>
      <c r="E8" s="286">
        <f t="shared" si="1"/>
        <v>11103</v>
      </c>
      <c r="F8" s="287">
        <v>45869</v>
      </c>
      <c r="G8" s="285" t="s">
        <v>159</v>
      </c>
      <c r="H8" s="285" t="s">
        <v>573</v>
      </c>
      <c r="I8" s="261">
        <v>2021</v>
      </c>
      <c r="J8" s="261" t="s">
        <v>574</v>
      </c>
      <c r="K8" s="261" t="s">
        <v>575</v>
      </c>
      <c r="L8" s="288">
        <v>8059402</v>
      </c>
      <c r="M8" s="261" t="s">
        <v>576</v>
      </c>
      <c r="N8" s="261" t="s">
        <v>577</v>
      </c>
      <c r="O8" s="261" t="s">
        <v>578</v>
      </c>
      <c r="P8" s="287">
        <v>45300</v>
      </c>
      <c r="Q8" s="287" t="s">
        <v>590</v>
      </c>
      <c r="R8" s="261" t="s">
        <v>577</v>
      </c>
      <c r="S8" s="261" t="s">
        <v>580</v>
      </c>
      <c r="T8" s="261">
        <v>13</v>
      </c>
      <c r="U8" s="288">
        <v>0</v>
      </c>
      <c r="V8" s="289">
        <v>0</v>
      </c>
      <c r="W8" s="261" t="str">
        <f t="shared" si="2"/>
        <v>PERF</v>
      </c>
      <c r="X8" s="261" t="s">
        <v>581</v>
      </c>
      <c r="Y8" s="261" t="s">
        <v>581</v>
      </c>
      <c r="Z8" s="261" t="s">
        <v>573</v>
      </c>
      <c r="AA8" s="264" t="s">
        <v>380</v>
      </c>
      <c r="AB8" s="286">
        <f t="shared" si="3"/>
        <v>2442</v>
      </c>
      <c r="AC8" s="286">
        <v>8380</v>
      </c>
      <c r="AD8" s="286">
        <f t="shared" si="4"/>
        <v>8380</v>
      </c>
      <c r="AE8" s="261" t="s">
        <v>593</v>
      </c>
      <c r="AF8" s="261" t="s">
        <v>583</v>
      </c>
      <c r="AG8" s="290">
        <v>28760000</v>
      </c>
      <c r="AH8" s="261" t="s">
        <v>583</v>
      </c>
      <c r="AI8" s="291">
        <v>45074</v>
      </c>
      <c r="AJ8" s="261" t="s">
        <v>584</v>
      </c>
      <c r="AK8" s="292">
        <v>45548</v>
      </c>
      <c r="AL8" s="292" t="s">
        <v>585</v>
      </c>
      <c r="AM8" s="292" t="s">
        <v>442</v>
      </c>
      <c r="AN8" s="261" t="s">
        <v>442</v>
      </c>
      <c r="AO8" s="261" t="s">
        <v>442</v>
      </c>
      <c r="AP8" s="261" t="s">
        <v>442</v>
      </c>
      <c r="AQ8" s="261" t="s">
        <v>442</v>
      </c>
      <c r="AR8" s="290">
        <v>161</v>
      </c>
      <c r="AS8" s="287">
        <f t="shared" si="5"/>
        <v>50699</v>
      </c>
      <c r="AT8" s="261">
        <v>180</v>
      </c>
      <c r="AU8" s="261" t="s">
        <v>442</v>
      </c>
      <c r="AV8" s="290">
        <v>18207339</v>
      </c>
      <c r="AW8" s="290">
        <v>12407037.27</v>
      </c>
      <c r="AX8" s="261" t="s">
        <v>442</v>
      </c>
      <c r="AY8" s="261" t="s">
        <v>442</v>
      </c>
      <c r="AZ8" s="290">
        <v>18207339</v>
      </c>
      <c r="BA8" s="261">
        <v>100</v>
      </c>
      <c r="BB8" s="261" t="s">
        <v>442</v>
      </c>
      <c r="BC8" s="261" t="s">
        <v>586</v>
      </c>
      <c r="BD8" s="261" t="s">
        <v>586</v>
      </c>
      <c r="BE8" s="289">
        <v>169604</v>
      </c>
      <c r="BF8" s="261" t="s">
        <v>442</v>
      </c>
      <c r="BG8" s="261" t="s">
        <v>442</v>
      </c>
      <c r="BH8" s="261" t="s">
        <v>587</v>
      </c>
      <c r="BI8" s="293">
        <v>0.1401</v>
      </c>
      <c r="BJ8" s="261" t="s">
        <v>591</v>
      </c>
      <c r="BK8" s="261" t="s">
        <v>442</v>
      </c>
      <c r="BL8" s="294">
        <f t="shared" si="6"/>
        <v>6.6000000000000003E-2</v>
      </c>
      <c r="BM8" s="261" t="s">
        <v>442</v>
      </c>
      <c r="BN8" s="261" t="s">
        <v>442</v>
      </c>
      <c r="BO8" s="261" t="s">
        <v>442</v>
      </c>
      <c r="BP8" s="261" t="s">
        <v>442</v>
      </c>
      <c r="BQ8" s="261" t="s">
        <v>442</v>
      </c>
      <c r="BR8" s="261" t="s">
        <v>442</v>
      </c>
      <c r="BS8" s="261" t="s">
        <v>442</v>
      </c>
      <c r="BT8" s="261" t="s">
        <v>442</v>
      </c>
      <c r="BU8" s="261" t="s">
        <v>442</v>
      </c>
      <c r="BV8" s="261" t="s">
        <v>442</v>
      </c>
      <c r="BW8" s="261" t="s">
        <v>442</v>
      </c>
      <c r="BX8" s="261" t="s">
        <v>442</v>
      </c>
      <c r="BY8" s="261" t="s">
        <v>442</v>
      </c>
      <c r="BZ8" s="261" t="s">
        <v>442</v>
      </c>
      <c r="CA8" s="261" t="s">
        <v>442</v>
      </c>
      <c r="CB8" s="261" t="s">
        <v>442</v>
      </c>
      <c r="CC8" s="290">
        <v>400000</v>
      </c>
      <c r="CD8" s="261" t="s">
        <v>442</v>
      </c>
      <c r="CE8" s="261" t="s">
        <v>442</v>
      </c>
      <c r="CF8" s="261" t="s">
        <v>442</v>
      </c>
      <c r="CG8" s="261" t="s">
        <v>442</v>
      </c>
      <c r="CH8" s="261" t="s">
        <v>442</v>
      </c>
      <c r="CI8" s="261" t="s">
        <v>442</v>
      </c>
      <c r="CJ8" s="261" t="s">
        <v>442</v>
      </c>
      <c r="CK8" s="261" t="s">
        <v>442</v>
      </c>
      <c r="CL8" s="261" t="s">
        <v>442</v>
      </c>
      <c r="CM8" s="261" t="s">
        <v>442</v>
      </c>
      <c r="CN8" s="261" t="s">
        <v>442</v>
      </c>
      <c r="CO8" s="261" t="s">
        <v>442</v>
      </c>
      <c r="CP8" s="261" t="s">
        <v>442</v>
      </c>
      <c r="CQ8" s="261" t="s">
        <v>442</v>
      </c>
      <c r="CR8" s="261" t="s">
        <v>588</v>
      </c>
      <c r="CS8" s="261" t="s">
        <v>433</v>
      </c>
      <c r="CT8" s="261" t="s">
        <v>442</v>
      </c>
      <c r="CU8" s="261" t="s">
        <v>589</v>
      </c>
      <c r="CV8" s="261" t="s">
        <v>442</v>
      </c>
      <c r="CW8" s="261" t="s">
        <v>442</v>
      </c>
      <c r="CX8" s="293">
        <f t="shared" si="7"/>
        <v>0.58733351612903228</v>
      </c>
      <c r="CY8" s="289">
        <v>31000000</v>
      </c>
      <c r="CZ8" s="287">
        <v>45635</v>
      </c>
      <c r="DA8" s="293">
        <v>0.61345481805929925</v>
      </c>
      <c r="DB8" s="261" t="s">
        <v>442</v>
      </c>
      <c r="DC8" s="261" t="s">
        <v>442</v>
      </c>
      <c r="DD8" s="261" t="s">
        <v>577</v>
      </c>
    </row>
    <row r="9" spans="1:108">
      <c r="A9" s="264" t="s">
        <v>380</v>
      </c>
      <c r="B9" s="284">
        <v>2334</v>
      </c>
      <c r="C9" s="284">
        <f t="shared" si="0"/>
        <v>2334</v>
      </c>
      <c r="D9" s="285">
        <v>10619</v>
      </c>
      <c r="E9" s="286">
        <f t="shared" si="1"/>
        <v>10619</v>
      </c>
      <c r="F9" s="287">
        <v>45869</v>
      </c>
      <c r="G9" s="285" t="s">
        <v>159</v>
      </c>
      <c r="H9" s="285" t="s">
        <v>573</v>
      </c>
      <c r="I9" s="261">
        <v>2021</v>
      </c>
      <c r="J9" s="261" t="s">
        <v>574</v>
      </c>
      <c r="K9" s="261" t="s">
        <v>575</v>
      </c>
      <c r="L9" s="288">
        <v>521150</v>
      </c>
      <c r="M9" s="261" t="s">
        <v>576</v>
      </c>
      <c r="N9" s="261" t="s">
        <v>577</v>
      </c>
      <c r="O9" s="261" t="s">
        <v>578</v>
      </c>
      <c r="P9" s="287">
        <v>44987</v>
      </c>
      <c r="Q9" s="287" t="s">
        <v>579</v>
      </c>
      <c r="R9" s="261" t="s">
        <v>577</v>
      </c>
      <c r="S9" s="261" t="s">
        <v>580</v>
      </c>
      <c r="T9" s="261">
        <v>19</v>
      </c>
      <c r="U9" s="288">
        <v>0</v>
      </c>
      <c r="V9" s="289">
        <v>0</v>
      </c>
      <c r="W9" s="261" t="str">
        <f t="shared" si="2"/>
        <v>PERF</v>
      </c>
      <c r="X9" s="261" t="s">
        <v>581</v>
      </c>
      <c r="Y9" s="261" t="s">
        <v>581</v>
      </c>
      <c r="Z9" s="261" t="s">
        <v>573</v>
      </c>
      <c r="AA9" s="264" t="s">
        <v>380</v>
      </c>
      <c r="AB9" s="286">
        <f t="shared" si="3"/>
        <v>2334</v>
      </c>
      <c r="AC9" s="286">
        <v>7837</v>
      </c>
      <c r="AD9" s="286">
        <f t="shared" si="4"/>
        <v>7837</v>
      </c>
      <c r="AE9" s="261" t="s">
        <v>593</v>
      </c>
      <c r="AF9" s="261" t="s">
        <v>583</v>
      </c>
      <c r="AG9" s="290">
        <v>1339132</v>
      </c>
      <c r="AH9" s="261" t="s">
        <v>583</v>
      </c>
      <c r="AI9" s="291">
        <v>43223</v>
      </c>
      <c r="AJ9" s="261" t="s">
        <v>584</v>
      </c>
      <c r="AK9" s="292">
        <v>45548</v>
      </c>
      <c r="AL9" s="292" t="s">
        <v>585</v>
      </c>
      <c r="AM9" s="292" t="s">
        <v>442</v>
      </c>
      <c r="AN9" s="261" t="s">
        <v>442</v>
      </c>
      <c r="AO9" s="261" t="s">
        <v>442</v>
      </c>
      <c r="AP9" s="261" t="s">
        <v>442</v>
      </c>
      <c r="AQ9" s="261" t="s">
        <v>442</v>
      </c>
      <c r="AR9" s="290">
        <v>151</v>
      </c>
      <c r="AS9" s="287">
        <f t="shared" si="5"/>
        <v>50399</v>
      </c>
      <c r="AT9" s="261">
        <v>180</v>
      </c>
      <c r="AU9" s="261" t="s">
        <v>442</v>
      </c>
      <c r="AV9" s="290">
        <v>958613</v>
      </c>
      <c r="AW9" s="290">
        <v>883101.14</v>
      </c>
      <c r="AX9" s="261" t="s">
        <v>442</v>
      </c>
      <c r="AY9" s="261" t="s">
        <v>442</v>
      </c>
      <c r="AZ9" s="290">
        <v>958613</v>
      </c>
      <c r="BA9" s="261">
        <v>100</v>
      </c>
      <c r="BB9" s="261" t="s">
        <v>442</v>
      </c>
      <c r="BC9" s="261" t="s">
        <v>586</v>
      </c>
      <c r="BD9" s="261" t="s">
        <v>586</v>
      </c>
      <c r="BE9" s="289">
        <v>13033</v>
      </c>
      <c r="BF9" s="261" t="s">
        <v>442</v>
      </c>
      <c r="BG9" s="261" t="s">
        <v>442</v>
      </c>
      <c r="BH9" s="261" t="s">
        <v>587</v>
      </c>
      <c r="BI9" s="293">
        <v>0.15229999999999999</v>
      </c>
      <c r="BJ9" s="261" t="s">
        <v>591</v>
      </c>
      <c r="BK9" s="261" t="s">
        <v>442</v>
      </c>
      <c r="BL9" s="294">
        <f t="shared" si="6"/>
        <v>7.8199999999999992E-2</v>
      </c>
      <c r="BM9" s="261" t="s">
        <v>442</v>
      </c>
      <c r="BN9" s="261" t="s">
        <v>442</v>
      </c>
      <c r="BO9" s="261" t="s">
        <v>442</v>
      </c>
      <c r="BP9" s="261" t="s">
        <v>442</v>
      </c>
      <c r="BQ9" s="261" t="s">
        <v>442</v>
      </c>
      <c r="BR9" s="261" t="s">
        <v>442</v>
      </c>
      <c r="BS9" s="261" t="s">
        <v>442</v>
      </c>
      <c r="BT9" s="261" t="s">
        <v>442</v>
      </c>
      <c r="BU9" s="261" t="s">
        <v>442</v>
      </c>
      <c r="BV9" s="261" t="s">
        <v>442</v>
      </c>
      <c r="BW9" s="261" t="s">
        <v>442</v>
      </c>
      <c r="BX9" s="261" t="s">
        <v>442</v>
      </c>
      <c r="BY9" s="261" t="s">
        <v>442</v>
      </c>
      <c r="BZ9" s="261" t="s">
        <v>442</v>
      </c>
      <c r="CA9" s="261" t="s">
        <v>442</v>
      </c>
      <c r="CB9" s="261" t="s">
        <v>442</v>
      </c>
      <c r="CC9" s="290">
        <v>0</v>
      </c>
      <c r="CD9" s="261" t="s">
        <v>442</v>
      </c>
      <c r="CE9" s="261" t="s">
        <v>442</v>
      </c>
      <c r="CF9" s="261" t="s">
        <v>442</v>
      </c>
      <c r="CG9" s="261" t="s">
        <v>442</v>
      </c>
      <c r="CH9" s="261" t="s">
        <v>442</v>
      </c>
      <c r="CI9" s="261" t="s">
        <v>442</v>
      </c>
      <c r="CJ9" s="261" t="s">
        <v>442</v>
      </c>
      <c r="CK9" s="261" t="s">
        <v>442</v>
      </c>
      <c r="CL9" s="261" t="s">
        <v>442</v>
      </c>
      <c r="CM9" s="261" t="s">
        <v>442</v>
      </c>
      <c r="CN9" s="261" t="s">
        <v>442</v>
      </c>
      <c r="CO9" s="261" t="s">
        <v>442</v>
      </c>
      <c r="CP9" s="261" t="s">
        <v>442</v>
      </c>
      <c r="CQ9" s="261" t="s">
        <v>442</v>
      </c>
      <c r="CR9" s="261" t="s">
        <v>588</v>
      </c>
      <c r="CS9" s="261" t="s">
        <v>433</v>
      </c>
      <c r="CT9" s="261" t="s">
        <v>442</v>
      </c>
      <c r="CU9" s="261" t="s">
        <v>594</v>
      </c>
      <c r="CV9" s="261" t="s">
        <v>442</v>
      </c>
      <c r="CW9" s="261" t="s">
        <v>442</v>
      </c>
      <c r="CX9" s="293">
        <f t="shared" si="7"/>
        <v>0.71805894505343049</v>
      </c>
      <c r="CY9" s="289">
        <v>1335006</v>
      </c>
      <c r="CZ9" s="287">
        <v>45713</v>
      </c>
      <c r="DA9" s="293">
        <v>0.74814137854066798</v>
      </c>
      <c r="DB9" s="261" t="s">
        <v>442</v>
      </c>
      <c r="DC9" s="261" t="s">
        <v>442</v>
      </c>
      <c r="DD9" s="261" t="s">
        <v>577</v>
      </c>
    </row>
    <row r="10" spans="1:108">
      <c r="A10" s="264" t="s">
        <v>380</v>
      </c>
      <c r="B10" s="284">
        <v>2339</v>
      </c>
      <c r="C10" s="284">
        <f t="shared" si="0"/>
        <v>2339</v>
      </c>
      <c r="D10" s="285">
        <v>11064</v>
      </c>
      <c r="E10" s="286">
        <f t="shared" si="1"/>
        <v>11064</v>
      </c>
      <c r="F10" s="287">
        <v>45869</v>
      </c>
      <c r="G10" s="285" t="s">
        <v>159</v>
      </c>
      <c r="H10" s="285" t="s">
        <v>573</v>
      </c>
      <c r="I10" s="261">
        <v>2021</v>
      </c>
      <c r="J10" s="261" t="s">
        <v>574</v>
      </c>
      <c r="K10" s="261" t="s">
        <v>575</v>
      </c>
      <c r="L10" s="288">
        <v>904638</v>
      </c>
      <c r="M10" s="261" t="s">
        <v>576</v>
      </c>
      <c r="N10" s="261" t="s">
        <v>577</v>
      </c>
      <c r="O10" s="261" t="s">
        <v>578</v>
      </c>
      <c r="P10" s="287">
        <v>44998</v>
      </c>
      <c r="Q10" s="287" t="s">
        <v>579</v>
      </c>
      <c r="R10" s="261" t="s">
        <v>577</v>
      </c>
      <c r="S10" s="261" t="s">
        <v>580</v>
      </c>
      <c r="T10" s="261">
        <v>22</v>
      </c>
      <c r="U10" s="288">
        <v>0</v>
      </c>
      <c r="V10" s="289">
        <v>0</v>
      </c>
      <c r="W10" s="261" t="str">
        <f t="shared" si="2"/>
        <v>PERF</v>
      </c>
      <c r="X10" s="261" t="s">
        <v>581</v>
      </c>
      <c r="Y10" s="261" t="s">
        <v>581</v>
      </c>
      <c r="Z10" s="261" t="s">
        <v>573</v>
      </c>
      <c r="AA10" s="264" t="s">
        <v>380</v>
      </c>
      <c r="AB10" s="286">
        <f t="shared" si="3"/>
        <v>2339</v>
      </c>
      <c r="AC10" s="286">
        <v>8000</v>
      </c>
      <c r="AD10" s="286">
        <f t="shared" si="4"/>
        <v>8000</v>
      </c>
      <c r="AE10" s="261" t="s">
        <v>593</v>
      </c>
      <c r="AF10" s="261" t="s">
        <v>583</v>
      </c>
      <c r="AG10" s="290">
        <v>3197937</v>
      </c>
      <c r="AH10" s="261" t="s">
        <v>583</v>
      </c>
      <c r="AI10" s="291">
        <v>43613</v>
      </c>
      <c r="AJ10" s="261" t="s">
        <v>584</v>
      </c>
      <c r="AK10" s="292">
        <v>45548</v>
      </c>
      <c r="AL10" s="292" t="s">
        <v>585</v>
      </c>
      <c r="AM10" s="292" t="s">
        <v>442</v>
      </c>
      <c r="AN10" s="261" t="s">
        <v>442</v>
      </c>
      <c r="AO10" s="261" t="s">
        <v>442</v>
      </c>
      <c r="AP10" s="261" t="s">
        <v>442</v>
      </c>
      <c r="AQ10" s="261" t="s">
        <v>442</v>
      </c>
      <c r="AR10" s="290">
        <v>151</v>
      </c>
      <c r="AS10" s="287">
        <f t="shared" si="5"/>
        <v>50399</v>
      </c>
      <c r="AT10" s="261">
        <v>180</v>
      </c>
      <c r="AU10" s="261" t="s">
        <v>442</v>
      </c>
      <c r="AV10" s="290">
        <v>1336406</v>
      </c>
      <c r="AW10" s="290">
        <v>1276450.92</v>
      </c>
      <c r="AX10" s="261" t="s">
        <v>442</v>
      </c>
      <c r="AY10" s="261" t="s">
        <v>442</v>
      </c>
      <c r="AZ10" s="290">
        <v>1336406</v>
      </c>
      <c r="BA10" s="261">
        <v>100</v>
      </c>
      <c r="BB10" s="261" t="s">
        <v>442</v>
      </c>
      <c r="BC10" s="261" t="s">
        <v>586</v>
      </c>
      <c r="BD10" s="261" t="s">
        <v>586</v>
      </c>
      <c r="BE10" s="289">
        <v>18005</v>
      </c>
      <c r="BF10" s="261" t="s">
        <v>442</v>
      </c>
      <c r="BG10" s="261" t="s">
        <v>442</v>
      </c>
      <c r="BH10" s="261" t="s">
        <v>587</v>
      </c>
      <c r="BI10" s="293">
        <v>0.1421</v>
      </c>
      <c r="BJ10" s="261" t="s">
        <v>591</v>
      </c>
      <c r="BK10" s="261" t="s">
        <v>442</v>
      </c>
      <c r="BL10" s="294">
        <f t="shared" si="6"/>
        <v>6.8000000000000005E-2</v>
      </c>
      <c r="BM10" s="261" t="s">
        <v>442</v>
      </c>
      <c r="BN10" s="261" t="s">
        <v>442</v>
      </c>
      <c r="BO10" s="261" t="s">
        <v>442</v>
      </c>
      <c r="BP10" s="261" t="s">
        <v>442</v>
      </c>
      <c r="BQ10" s="261" t="s">
        <v>442</v>
      </c>
      <c r="BR10" s="261" t="s">
        <v>442</v>
      </c>
      <c r="BS10" s="261" t="s">
        <v>442</v>
      </c>
      <c r="BT10" s="261" t="s">
        <v>442</v>
      </c>
      <c r="BU10" s="261" t="s">
        <v>442</v>
      </c>
      <c r="BV10" s="261" t="s">
        <v>442</v>
      </c>
      <c r="BW10" s="261" t="s">
        <v>442</v>
      </c>
      <c r="BX10" s="261" t="s">
        <v>442</v>
      </c>
      <c r="BY10" s="261" t="s">
        <v>442</v>
      </c>
      <c r="BZ10" s="261" t="s">
        <v>442</v>
      </c>
      <c r="CA10" s="261" t="s">
        <v>442</v>
      </c>
      <c r="CB10" s="261" t="s">
        <v>442</v>
      </c>
      <c r="CC10" s="290">
        <v>0</v>
      </c>
      <c r="CD10" s="261" t="s">
        <v>442</v>
      </c>
      <c r="CE10" s="261" t="s">
        <v>442</v>
      </c>
      <c r="CF10" s="261" t="s">
        <v>442</v>
      </c>
      <c r="CG10" s="261" t="s">
        <v>442</v>
      </c>
      <c r="CH10" s="261" t="s">
        <v>442</v>
      </c>
      <c r="CI10" s="261" t="s">
        <v>442</v>
      </c>
      <c r="CJ10" s="261" t="s">
        <v>442</v>
      </c>
      <c r="CK10" s="261" t="s">
        <v>442</v>
      </c>
      <c r="CL10" s="261" t="s">
        <v>442</v>
      </c>
      <c r="CM10" s="261" t="s">
        <v>442</v>
      </c>
      <c r="CN10" s="261" t="s">
        <v>442</v>
      </c>
      <c r="CO10" s="261" t="s">
        <v>442</v>
      </c>
      <c r="CP10" s="261" t="s">
        <v>442</v>
      </c>
      <c r="CQ10" s="261" t="s">
        <v>442</v>
      </c>
      <c r="CR10" s="261" t="s">
        <v>588</v>
      </c>
      <c r="CS10" s="261" t="s">
        <v>433</v>
      </c>
      <c r="CT10" s="261" t="s">
        <v>442</v>
      </c>
      <c r="CU10" s="261" t="s">
        <v>589</v>
      </c>
      <c r="CV10" s="261" t="s">
        <v>442</v>
      </c>
      <c r="CW10" s="261" t="s">
        <v>442</v>
      </c>
      <c r="CX10" s="293">
        <f t="shared" si="7"/>
        <v>0.32402889964023351</v>
      </c>
      <c r="CY10" s="289">
        <v>4124342</v>
      </c>
      <c r="CZ10" s="287">
        <v>45687</v>
      </c>
      <c r="DA10" s="293">
        <v>0.50039788639707128</v>
      </c>
      <c r="DB10" s="261" t="s">
        <v>442</v>
      </c>
      <c r="DC10" s="261" t="s">
        <v>442</v>
      </c>
      <c r="DD10" s="261" t="s">
        <v>577</v>
      </c>
    </row>
    <row r="11" spans="1:108">
      <c r="A11" s="264" t="s">
        <v>380</v>
      </c>
      <c r="B11" s="284">
        <v>2451</v>
      </c>
      <c r="C11" s="284">
        <f t="shared" si="0"/>
        <v>2451</v>
      </c>
      <c r="D11" s="285">
        <v>10883</v>
      </c>
      <c r="E11" s="286">
        <f t="shared" si="1"/>
        <v>10883</v>
      </c>
      <c r="F11" s="287">
        <v>45869</v>
      </c>
      <c r="G11" s="285" t="s">
        <v>159</v>
      </c>
      <c r="H11" s="285" t="s">
        <v>573</v>
      </c>
      <c r="I11" s="261">
        <v>2021</v>
      </c>
      <c r="J11" s="261" t="s">
        <v>574</v>
      </c>
      <c r="K11" s="261" t="s">
        <v>575</v>
      </c>
      <c r="L11" s="288">
        <v>818037</v>
      </c>
      <c r="M11" s="261" t="s">
        <v>576</v>
      </c>
      <c r="N11" s="261" t="s">
        <v>577</v>
      </c>
      <c r="O11" s="261" t="s">
        <v>578</v>
      </c>
      <c r="P11" s="287">
        <v>45352</v>
      </c>
      <c r="Q11" s="287" t="s">
        <v>590</v>
      </c>
      <c r="R11" s="261" t="s">
        <v>577</v>
      </c>
      <c r="S11" s="261" t="s">
        <v>580</v>
      </c>
      <c r="T11" s="261">
        <v>9</v>
      </c>
      <c r="U11" s="288">
        <v>0</v>
      </c>
      <c r="V11" s="289">
        <v>0</v>
      </c>
      <c r="W11" s="261" t="str">
        <f t="shared" si="2"/>
        <v>PERF</v>
      </c>
      <c r="X11" s="261" t="s">
        <v>581</v>
      </c>
      <c r="Y11" s="261" t="s">
        <v>581</v>
      </c>
      <c r="Z11" s="261" t="s">
        <v>573</v>
      </c>
      <c r="AA11" s="264" t="s">
        <v>380</v>
      </c>
      <c r="AB11" s="286">
        <f t="shared" si="3"/>
        <v>2451</v>
      </c>
      <c r="AC11" s="286">
        <v>8389</v>
      </c>
      <c r="AD11" s="286">
        <f t="shared" si="4"/>
        <v>8389</v>
      </c>
      <c r="AE11" s="261" t="s">
        <v>582</v>
      </c>
      <c r="AF11" s="261" t="s">
        <v>583</v>
      </c>
      <c r="AG11" s="290">
        <v>2800000</v>
      </c>
      <c r="AH11" s="261" t="s">
        <v>583</v>
      </c>
      <c r="AI11" s="291">
        <v>45139</v>
      </c>
      <c r="AJ11" s="261" t="s">
        <v>584</v>
      </c>
      <c r="AK11" s="292">
        <v>45548</v>
      </c>
      <c r="AL11" s="292" t="s">
        <v>585</v>
      </c>
      <c r="AM11" s="292" t="s">
        <v>442</v>
      </c>
      <c r="AN11" s="261" t="s">
        <v>442</v>
      </c>
      <c r="AO11" s="261" t="s">
        <v>442</v>
      </c>
      <c r="AP11" s="261" t="s">
        <v>442</v>
      </c>
      <c r="AQ11" s="261" t="s">
        <v>442</v>
      </c>
      <c r="AR11" s="290">
        <v>170</v>
      </c>
      <c r="AS11" s="287">
        <f t="shared" si="5"/>
        <v>50969</v>
      </c>
      <c r="AT11" s="261">
        <v>180</v>
      </c>
      <c r="AU11" s="261" t="s">
        <v>442</v>
      </c>
      <c r="AV11" s="290">
        <v>2068134</v>
      </c>
      <c r="AW11" s="290">
        <v>2049616.59</v>
      </c>
      <c r="AX11" s="261" t="s">
        <v>442</v>
      </c>
      <c r="AY11" s="261" t="s">
        <v>442</v>
      </c>
      <c r="AZ11" s="290">
        <v>2068134</v>
      </c>
      <c r="BA11" s="261">
        <v>100</v>
      </c>
      <c r="BB11" s="261" t="s">
        <v>442</v>
      </c>
      <c r="BC11" s="261" t="s">
        <v>586</v>
      </c>
      <c r="BD11" s="261" t="s">
        <v>586</v>
      </c>
      <c r="BE11" s="289">
        <v>33990</v>
      </c>
      <c r="BF11" s="261" t="s">
        <v>442</v>
      </c>
      <c r="BG11" s="261" t="s">
        <v>442</v>
      </c>
      <c r="BH11" s="261" t="s">
        <v>587</v>
      </c>
      <c r="BI11" s="293">
        <v>0.1421</v>
      </c>
      <c r="BJ11" s="261" t="s">
        <v>591</v>
      </c>
      <c r="BK11" s="261" t="s">
        <v>442</v>
      </c>
      <c r="BL11" s="294">
        <f t="shared" si="6"/>
        <v>6.8000000000000005E-2</v>
      </c>
      <c r="BM11" s="261" t="s">
        <v>442</v>
      </c>
      <c r="BN11" s="261" t="s">
        <v>442</v>
      </c>
      <c r="BO11" s="261" t="s">
        <v>442</v>
      </c>
      <c r="BP11" s="261" t="s">
        <v>442</v>
      </c>
      <c r="BQ11" s="261" t="s">
        <v>442</v>
      </c>
      <c r="BR11" s="261" t="s">
        <v>442</v>
      </c>
      <c r="BS11" s="261" t="s">
        <v>442</v>
      </c>
      <c r="BT11" s="261" t="s">
        <v>442</v>
      </c>
      <c r="BU11" s="261" t="s">
        <v>442</v>
      </c>
      <c r="BV11" s="261" t="s">
        <v>442</v>
      </c>
      <c r="BW11" s="261" t="s">
        <v>442</v>
      </c>
      <c r="BX11" s="261" t="s">
        <v>442</v>
      </c>
      <c r="BY11" s="261" t="s">
        <v>442</v>
      </c>
      <c r="BZ11" s="261" t="s">
        <v>442</v>
      </c>
      <c r="CA11" s="261" t="s">
        <v>442</v>
      </c>
      <c r="CB11" s="261" t="s">
        <v>442</v>
      </c>
      <c r="CC11" s="290">
        <v>0</v>
      </c>
      <c r="CD11" s="261" t="s">
        <v>442</v>
      </c>
      <c r="CE11" s="261" t="s">
        <v>442</v>
      </c>
      <c r="CF11" s="261" t="s">
        <v>442</v>
      </c>
      <c r="CG11" s="261" t="s">
        <v>442</v>
      </c>
      <c r="CH11" s="261" t="s">
        <v>442</v>
      </c>
      <c r="CI11" s="261" t="s">
        <v>442</v>
      </c>
      <c r="CJ11" s="261" t="s">
        <v>442</v>
      </c>
      <c r="CK11" s="261" t="s">
        <v>442</v>
      </c>
      <c r="CL11" s="261" t="s">
        <v>442</v>
      </c>
      <c r="CM11" s="261" t="s">
        <v>442</v>
      </c>
      <c r="CN11" s="261" t="s">
        <v>442</v>
      </c>
      <c r="CO11" s="261" t="s">
        <v>442</v>
      </c>
      <c r="CP11" s="261" t="s">
        <v>442</v>
      </c>
      <c r="CQ11" s="261" t="s">
        <v>442</v>
      </c>
      <c r="CR11" s="261" t="s">
        <v>588</v>
      </c>
      <c r="CS11" s="261" t="s">
        <v>433</v>
      </c>
      <c r="CT11" s="261" t="s">
        <v>442</v>
      </c>
      <c r="CU11" s="261" t="s">
        <v>589</v>
      </c>
      <c r="CV11" s="261" t="s">
        <v>442</v>
      </c>
      <c r="CW11" s="261" t="s">
        <v>442</v>
      </c>
      <c r="CX11" s="293">
        <f t="shared" si="7"/>
        <v>0.7386192857142857</v>
      </c>
      <c r="CY11" s="289">
        <v>2800000</v>
      </c>
      <c r="CZ11" s="287">
        <v>45552</v>
      </c>
      <c r="DA11" s="293">
        <v>0.54176214285714286</v>
      </c>
      <c r="DB11" s="261" t="s">
        <v>442</v>
      </c>
      <c r="DC11" s="261" t="s">
        <v>442</v>
      </c>
      <c r="DD11" s="261" t="s">
        <v>577</v>
      </c>
    </row>
    <row r="12" spans="1:108">
      <c r="A12" s="264" t="s">
        <v>380</v>
      </c>
      <c r="B12" s="284">
        <v>2416</v>
      </c>
      <c r="C12" s="284">
        <f t="shared" si="0"/>
        <v>2416</v>
      </c>
      <c r="D12" s="285">
        <v>10381</v>
      </c>
      <c r="E12" s="286">
        <f t="shared" si="1"/>
        <v>10381</v>
      </c>
      <c r="F12" s="287">
        <v>45869</v>
      </c>
      <c r="G12" s="285" t="s">
        <v>159</v>
      </c>
      <c r="H12" s="285" t="s">
        <v>573</v>
      </c>
      <c r="I12" s="261">
        <v>2021</v>
      </c>
      <c r="J12" s="261" t="s">
        <v>574</v>
      </c>
      <c r="K12" s="261" t="s">
        <v>575</v>
      </c>
      <c r="L12" s="288">
        <v>477264</v>
      </c>
      <c r="M12" s="261" t="s">
        <v>576</v>
      </c>
      <c r="N12" s="261" t="s">
        <v>577</v>
      </c>
      <c r="O12" s="261" t="s">
        <v>578</v>
      </c>
      <c r="P12" s="287">
        <v>45226</v>
      </c>
      <c r="Q12" s="287" t="s">
        <v>590</v>
      </c>
      <c r="R12" s="261" t="s">
        <v>577</v>
      </c>
      <c r="S12" s="261" t="s">
        <v>580</v>
      </c>
      <c r="T12" s="261">
        <v>11</v>
      </c>
      <c r="U12" s="288">
        <v>0</v>
      </c>
      <c r="V12" s="289">
        <v>0</v>
      </c>
      <c r="W12" s="261" t="str">
        <f t="shared" si="2"/>
        <v>PERF</v>
      </c>
      <c r="X12" s="261" t="s">
        <v>581</v>
      </c>
      <c r="Y12" s="261" t="s">
        <v>581</v>
      </c>
      <c r="Z12" s="261" t="s">
        <v>573</v>
      </c>
      <c r="AA12" s="264" t="s">
        <v>380</v>
      </c>
      <c r="AB12" s="286">
        <f t="shared" si="3"/>
        <v>2416</v>
      </c>
      <c r="AC12" s="286">
        <v>8419</v>
      </c>
      <c r="AD12" s="286">
        <f t="shared" si="4"/>
        <v>8419</v>
      </c>
      <c r="AE12" s="261" t="s">
        <v>582</v>
      </c>
      <c r="AF12" s="261" t="s">
        <v>583</v>
      </c>
      <c r="AG12" s="290">
        <v>1960125</v>
      </c>
      <c r="AH12" s="261" t="s">
        <v>583</v>
      </c>
      <c r="AI12" s="291">
        <v>45138</v>
      </c>
      <c r="AJ12" s="261" t="s">
        <v>584</v>
      </c>
      <c r="AK12" s="292">
        <v>45548</v>
      </c>
      <c r="AL12" s="292" t="s">
        <v>585</v>
      </c>
      <c r="AM12" s="292" t="s">
        <v>442</v>
      </c>
      <c r="AN12" s="261" t="s">
        <v>442</v>
      </c>
      <c r="AO12" s="261" t="s">
        <v>442</v>
      </c>
      <c r="AP12" s="261" t="s">
        <v>442</v>
      </c>
      <c r="AQ12" s="261" t="s">
        <v>442</v>
      </c>
      <c r="AR12" s="290">
        <v>158</v>
      </c>
      <c r="AS12" s="287">
        <f t="shared" si="5"/>
        <v>50609</v>
      </c>
      <c r="AT12" s="261">
        <v>180</v>
      </c>
      <c r="AU12" s="261" t="s">
        <v>442</v>
      </c>
      <c r="AV12" s="290">
        <v>1365420</v>
      </c>
      <c r="AW12" s="290">
        <v>1326716.18</v>
      </c>
      <c r="AX12" s="261" t="s">
        <v>442</v>
      </c>
      <c r="AY12" s="261" t="s">
        <v>442</v>
      </c>
      <c r="AZ12" s="290">
        <v>1365420</v>
      </c>
      <c r="BA12" s="261">
        <v>100</v>
      </c>
      <c r="BB12" s="261" t="s">
        <v>442</v>
      </c>
      <c r="BC12" s="261" t="s">
        <v>586</v>
      </c>
      <c r="BD12" s="261" t="s">
        <v>586</v>
      </c>
      <c r="BE12" s="289">
        <v>18383</v>
      </c>
      <c r="BF12" s="261" t="s">
        <v>442</v>
      </c>
      <c r="BG12" s="261" t="s">
        <v>442</v>
      </c>
      <c r="BH12" s="261" t="s">
        <v>587</v>
      </c>
      <c r="BI12" s="293">
        <v>0.1421</v>
      </c>
      <c r="BJ12" s="261" t="s">
        <v>591</v>
      </c>
      <c r="BK12" s="261" t="s">
        <v>442</v>
      </c>
      <c r="BL12" s="294">
        <f t="shared" si="6"/>
        <v>6.8000000000000005E-2</v>
      </c>
      <c r="BM12" s="261" t="s">
        <v>442</v>
      </c>
      <c r="BN12" s="261" t="s">
        <v>442</v>
      </c>
      <c r="BO12" s="261" t="s">
        <v>442</v>
      </c>
      <c r="BP12" s="261" t="s">
        <v>442</v>
      </c>
      <c r="BQ12" s="261" t="s">
        <v>442</v>
      </c>
      <c r="BR12" s="261" t="s">
        <v>442</v>
      </c>
      <c r="BS12" s="261" t="s">
        <v>442</v>
      </c>
      <c r="BT12" s="261" t="s">
        <v>442</v>
      </c>
      <c r="BU12" s="261" t="s">
        <v>442</v>
      </c>
      <c r="BV12" s="261" t="s">
        <v>442</v>
      </c>
      <c r="BW12" s="261" t="s">
        <v>442</v>
      </c>
      <c r="BX12" s="261" t="s">
        <v>442</v>
      </c>
      <c r="BY12" s="261" t="s">
        <v>442</v>
      </c>
      <c r="BZ12" s="261" t="s">
        <v>442</v>
      </c>
      <c r="CA12" s="261" t="s">
        <v>442</v>
      </c>
      <c r="CB12" s="261" t="s">
        <v>442</v>
      </c>
      <c r="CC12" s="290">
        <v>0</v>
      </c>
      <c r="CD12" s="261" t="s">
        <v>442</v>
      </c>
      <c r="CE12" s="261" t="s">
        <v>442</v>
      </c>
      <c r="CF12" s="261" t="s">
        <v>442</v>
      </c>
      <c r="CG12" s="261" t="s">
        <v>442</v>
      </c>
      <c r="CH12" s="261" t="s">
        <v>442</v>
      </c>
      <c r="CI12" s="261" t="s">
        <v>442</v>
      </c>
      <c r="CJ12" s="261" t="s">
        <v>442</v>
      </c>
      <c r="CK12" s="261" t="s">
        <v>442</v>
      </c>
      <c r="CL12" s="261" t="s">
        <v>442</v>
      </c>
      <c r="CM12" s="261" t="s">
        <v>442</v>
      </c>
      <c r="CN12" s="261" t="s">
        <v>442</v>
      </c>
      <c r="CO12" s="261" t="s">
        <v>442</v>
      </c>
      <c r="CP12" s="261" t="s">
        <v>442</v>
      </c>
      <c r="CQ12" s="261" t="s">
        <v>442</v>
      </c>
      <c r="CR12" s="261" t="s">
        <v>588</v>
      </c>
      <c r="CS12" s="261" t="s">
        <v>433</v>
      </c>
      <c r="CT12" s="261" t="s">
        <v>442</v>
      </c>
      <c r="CU12" s="261" t="s">
        <v>589</v>
      </c>
      <c r="CV12" s="261" t="s">
        <v>442</v>
      </c>
      <c r="CW12" s="261" t="s">
        <v>442</v>
      </c>
      <c r="CX12" s="293">
        <f t="shared" si="7"/>
        <v>0.69659843122249854</v>
      </c>
      <c r="CY12" s="289">
        <v>1960125</v>
      </c>
      <c r="CZ12" s="287">
        <v>45149</v>
      </c>
      <c r="DA12" s="293">
        <v>0.69659843122249854</v>
      </c>
      <c r="DB12" s="261" t="s">
        <v>442</v>
      </c>
      <c r="DC12" s="261" t="s">
        <v>442</v>
      </c>
      <c r="DD12" s="261" t="s">
        <v>577</v>
      </c>
    </row>
    <row r="13" spans="1:108">
      <c r="A13" s="264" t="s">
        <v>380</v>
      </c>
      <c r="B13" s="284">
        <v>2253</v>
      </c>
      <c r="C13" s="284">
        <f t="shared" si="0"/>
        <v>2253</v>
      </c>
      <c r="D13" s="285">
        <v>10730</v>
      </c>
      <c r="E13" s="286">
        <f t="shared" si="1"/>
        <v>10730</v>
      </c>
      <c r="F13" s="287">
        <v>45869</v>
      </c>
      <c r="G13" s="285" t="s">
        <v>159</v>
      </c>
      <c r="H13" s="285" t="s">
        <v>573</v>
      </c>
      <c r="I13" s="261">
        <v>2021</v>
      </c>
      <c r="J13" s="261" t="s">
        <v>574</v>
      </c>
      <c r="K13" s="261" t="s">
        <v>575</v>
      </c>
      <c r="L13" s="288">
        <v>3719912</v>
      </c>
      <c r="M13" s="261" t="s">
        <v>576</v>
      </c>
      <c r="N13" s="261" t="s">
        <v>577</v>
      </c>
      <c r="O13" s="261" t="s">
        <v>578</v>
      </c>
      <c r="P13" s="287">
        <v>44757</v>
      </c>
      <c r="Q13" s="287" t="s">
        <v>579</v>
      </c>
      <c r="R13" s="261" t="s">
        <v>577</v>
      </c>
      <c r="S13" s="261" t="s">
        <v>580</v>
      </c>
      <c r="T13" s="261">
        <v>16</v>
      </c>
      <c r="U13" s="288">
        <v>0</v>
      </c>
      <c r="V13" s="289">
        <v>0</v>
      </c>
      <c r="W13" s="261" t="str">
        <f t="shared" si="2"/>
        <v>PERF</v>
      </c>
      <c r="X13" s="261" t="s">
        <v>581</v>
      </c>
      <c r="Y13" s="261" t="s">
        <v>581</v>
      </c>
      <c r="Z13" s="261" t="s">
        <v>573</v>
      </c>
      <c r="AA13" s="264" t="s">
        <v>380</v>
      </c>
      <c r="AB13" s="286">
        <f t="shared" si="3"/>
        <v>2253</v>
      </c>
      <c r="AC13" s="286">
        <v>8220</v>
      </c>
      <c r="AD13" s="286">
        <f t="shared" si="4"/>
        <v>8220</v>
      </c>
      <c r="AE13" s="261" t="s">
        <v>593</v>
      </c>
      <c r="AF13" s="261" t="s">
        <v>583</v>
      </c>
      <c r="AG13" s="290">
        <v>20438359</v>
      </c>
      <c r="AH13" s="261" t="s">
        <v>583</v>
      </c>
      <c r="AI13" s="291">
        <v>44502</v>
      </c>
      <c r="AJ13" s="261" t="s">
        <v>584</v>
      </c>
      <c r="AK13" s="292">
        <v>45548</v>
      </c>
      <c r="AL13" s="292" t="s">
        <v>585</v>
      </c>
      <c r="AM13" s="292" t="s">
        <v>442</v>
      </c>
      <c r="AN13" s="261" t="s">
        <v>442</v>
      </c>
      <c r="AO13" s="261" t="s">
        <v>442</v>
      </c>
      <c r="AP13" s="261" t="s">
        <v>442</v>
      </c>
      <c r="AQ13" s="261" t="s">
        <v>442</v>
      </c>
      <c r="AR13" s="290">
        <v>143</v>
      </c>
      <c r="AS13" s="287">
        <f t="shared" si="5"/>
        <v>50159</v>
      </c>
      <c r="AT13" s="261">
        <v>180</v>
      </c>
      <c r="AU13" s="261" t="s">
        <v>442</v>
      </c>
      <c r="AV13" s="290">
        <v>13905442</v>
      </c>
      <c r="AW13" s="290">
        <v>13280677.720000001</v>
      </c>
      <c r="AX13" s="261" t="s">
        <v>442</v>
      </c>
      <c r="AY13" s="261" t="s">
        <v>442</v>
      </c>
      <c r="AZ13" s="290">
        <v>13905442</v>
      </c>
      <c r="BA13" s="261">
        <v>100</v>
      </c>
      <c r="BB13" s="261" t="s">
        <v>442</v>
      </c>
      <c r="BC13" s="261" t="s">
        <v>586</v>
      </c>
      <c r="BD13" s="261" t="s">
        <v>586</v>
      </c>
      <c r="BE13" s="289">
        <v>185214</v>
      </c>
      <c r="BF13" s="261" t="s">
        <v>442</v>
      </c>
      <c r="BG13" s="261" t="s">
        <v>442</v>
      </c>
      <c r="BH13" s="261" t="s">
        <v>587</v>
      </c>
      <c r="BI13" s="293">
        <v>0.13489999999999999</v>
      </c>
      <c r="BJ13" s="261" t="s">
        <v>591</v>
      </c>
      <c r="BK13" s="261" t="s">
        <v>442</v>
      </c>
      <c r="BL13" s="294">
        <f t="shared" si="6"/>
        <v>6.0799999999999993E-2</v>
      </c>
      <c r="BM13" s="261" t="s">
        <v>442</v>
      </c>
      <c r="BN13" s="261" t="s">
        <v>442</v>
      </c>
      <c r="BO13" s="261" t="s">
        <v>442</v>
      </c>
      <c r="BP13" s="261" t="s">
        <v>442</v>
      </c>
      <c r="BQ13" s="261" t="s">
        <v>442</v>
      </c>
      <c r="BR13" s="261" t="s">
        <v>442</v>
      </c>
      <c r="BS13" s="261" t="s">
        <v>442</v>
      </c>
      <c r="BT13" s="261" t="s">
        <v>442</v>
      </c>
      <c r="BU13" s="261" t="s">
        <v>442</v>
      </c>
      <c r="BV13" s="261" t="s">
        <v>442</v>
      </c>
      <c r="BW13" s="261" t="s">
        <v>442</v>
      </c>
      <c r="BX13" s="261" t="s">
        <v>442</v>
      </c>
      <c r="BY13" s="261" t="s">
        <v>442</v>
      </c>
      <c r="BZ13" s="261" t="s">
        <v>442</v>
      </c>
      <c r="CA13" s="261" t="s">
        <v>442</v>
      </c>
      <c r="CB13" s="261" t="s">
        <v>442</v>
      </c>
      <c r="CC13" s="290">
        <v>0</v>
      </c>
      <c r="CD13" s="261" t="s">
        <v>442</v>
      </c>
      <c r="CE13" s="261" t="s">
        <v>442</v>
      </c>
      <c r="CF13" s="261" t="s">
        <v>442</v>
      </c>
      <c r="CG13" s="261" t="s">
        <v>442</v>
      </c>
      <c r="CH13" s="261" t="s">
        <v>442</v>
      </c>
      <c r="CI13" s="261" t="s">
        <v>442</v>
      </c>
      <c r="CJ13" s="261" t="s">
        <v>442</v>
      </c>
      <c r="CK13" s="261" t="s">
        <v>442</v>
      </c>
      <c r="CL13" s="261" t="s">
        <v>442</v>
      </c>
      <c r="CM13" s="261" t="s">
        <v>442</v>
      </c>
      <c r="CN13" s="261" t="s">
        <v>442</v>
      </c>
      <c r="CO13" s="261" t="s">
        <v>442</v>
      </c>
      <c r="CP13" s="261" t="s">
        <v>442</v>
      </c>
      <c r="CQ13" s="261" t="s">
        <v>442</v>
      </c>
      <c r="CR13" s="261" t="s">
        <v>588</v>
      </c>
      <c r="CS13" s="261" t="s">
        <v>433</v>
      </c>
      <c r="CT13" s="261" t="s">
        <v>442</v>
      </c>
      <c r="CU13" s="261" t="s">
        <v>589</v>
      </c>
      <c r="CV13" s="261" t="s">
        <v>442</v>
      </c>
      <c r="CW13" s="261" t="s">
        <v>442</v>
      </c>
      <c r="CX13" s="293">
        <f t="shared" si="7"/>
        <v>0.68083969420424317</v>
      </c>
      <c r="CY13" s="289">
        <v>20423959</v>
      </c>
      <c r="CZ13" s="287">
        <v>45128</v>
      </c>
      <c r="DA13" s="293">
        <v>0.65459101244768458</v>
      </c>
      <c r="DB13" s="261" t="s">
        <v>442</v>
      </c>
      <c r="DC13" s="261" t="s">
        <v>442</v>
      </c>
      <c r="DD13" s="261" t="s">
        <v>577</v>
      </c>
    </row>
    <row r="14" spans="1:108">
      <c r="A14" s="264" t="s">
        <v>380</v>
      </c>
      <c r="B14" s="284">
        <v>2470</v>
      </c>
      <c r="C14" s="284">
        <f t="shared" si="0"/>
        <v>2470</v>
      </c>
      <c r="D14" s="285">
        <v>11337</v>
      </c>
      <c r="E14" s="286">
        <f t="shared" si="1"/>
        <v>11337</v>
      </c>
      <c r="F14" s="287">
        <v>45869</v>
      </c>
      <c r="G14" s="285" t="s">
        <v>159</v>
      </c>
      <c r="H14" s="285" t="s">
        <v>573</v>
      </c>
      <c r="I14" s="261">
        <v>2021</v>
      </c>
      <c r="J14" s="261" t="s">
        <v>574</v>
      </c>
      <c r="K14" s="261" t="s">
        <v>575</v>
      </c>
      <c r="L14" s="288">
        <v>294063</v>
      </c>
      <c r="M14" s="261" t="s">
        <v>576</v>
      </c>
      <c r="N14" s="261" t="s">
        <v>577</v>
      </c>
      <c r="O14" s="261" t="s">
        <v>578</v>
      </c>
      <c r="P14" s="287">
        <v>45598</v>
      </c>
      <c r="Q14" s="287" t="s">
        <v>590</v>
      </c>
      <c r="R14" s="261" t="s">
        <v>577</v>
      </c>
      <c r="S14" s="261" t="s">
        <v>580</v>
      </c>
      <c r="T14" s="261">
        <v>5</v>
      </c>
      <c r="U14" s="288">
        <v>0</v>
      </c>
      <c r="V14" s="289">
        <v>0</v>
      </c>
      <c r="W14" s="261" t="str">
        <f t="shared" si="2"/>
        <v>PERF</v>
      </c>
      <c r="X14" s="261" t="s">
        <v>581</v>
      </c>
      <c r="Y14" s="261" t="s">
        <v>581</v>
      </c>
      <c r="Z14" s="261" t="s">
        <v>573</v>
      </c>
      <c r="AA14" s="264" t="s">
        <v>380</v>
      </c>
      <c r="AB14" s="286">
        <f t="shared" si="3"/>
        <v>2470</v>
      </c>
      <c r="AC14" s="286">
        <v>8480</v>
      </c>
      <c r="AD14" s="286">
        <f t="shared" si="4"/>
        <v>8480</v>
      </c>
      <c r="AE14" s="261" t="s">
        <v>582</v>
      </c>
      <c r="AF14" s="261" t="s">
        <v>583</v>
      </c>
      <c r="AG14" s="290">
        <v>19900000</v>
      </c>
      <c r="AH14" s="261" t="s">
        <v>583</v>
      </c>
      <c r="AI14" s="291">
        <v>45251</v>
      </c>
      <c r="AJ14" s="261" t="s">
        <v>584</v>
      </c>
      <c r="AK14" s="292">
        <v>45548</v>
      </c>
      <c r="AL14" s="292" t="s">
        <v>585</v>
      </c>
      <c r="AM14" s="292" t="s">
        <v>442</v>
      </c>
      <c r="AN14" s="261" t="s">
        <v>442</v>
      </c>
      <c r="AO14" s="261" t="s">
        <v>442</v>
      </c>
      <c r="AP14" s="261" t="s">
        <v>442</v>
      </c>
      <c r="AQ14" s="261" t="s">
        <v>442</v>
      </c>
      <c r="AR14" s="290">
        <v>164</v>
      </c>
      <c r="AS14" s="287">
        <f t="shared" si="5"/>
        <v>50789</v>
      </c>
      <c r="AT14" s="261">
        <v>180</v>
      </c>
      <c r="AU14" s="261" t="s">
        <v>442</v>
      </c>
      <c r="AV14" s="290">
        <v>13664884</v>
      </c>
      <c r="AW14" s="290">
        <v>13822598.949999999</v>
      </c>
      <c r="AX14" s="261" t="s">
        <v>442</v>
      </c>
      <c r="AY14" s="261" t="s">
        <v>442</v>
      </c>
      <c r="AZ14" s="290">
        <v>13664884</v>
      </c>
      <c r="BA14" s="261">
        <v>100</v>
      </c>
      <c r="BB14" s="261" t="s">
        <v>442</v>
      </c>
      <c r="BC14" s="261" t="s">
        <v>586</v>
      </c>
      <c r="BD14" s="261" t="s">
        <v>586</v>
      </c>
      <c r="BE14" s="289">
        <v>154503</v>
      </c>
      <c r="BF14" s="261" t="s">
        <v>442</v>
      </c>
      <c r="BG14" s="261" t="s">
        <v>442</v>
      </c>
      <c r="BH14" s="261" t="s">
        <v>587</v>
      </c>
      <c r="BI14" s="293">
        <v>0.1371</v>
      </c>
      <c r="BJ14" s="261" t="s">
        <v>591</v>
      </c>
      <c r="BK14" s="261" t="s">
        <v>442</v>
      </c>
      <c r="BL14" s="294">
        <f t="shared" si="6"/>
        <v>6.3E-2</v>
      </c>
      <c r="BM14" s="261" t="s">
        <v>442</v>
      </c>
      <c r="BN14" s="261" t="s">
        <v>442</v>
      </c>
      <c r="BO14" s="261" t="s">
        <v>442</v>
      </c>
      <c r="BP14" s="261" t="s">
        <v>442</v>
      </c>
      <c r="BQ14" s="261" t="s">
        <v>442</v>
      </c>
      <c r="BR14" s="261" t="s">
        <v>442</v>
      </c>
      <c r="BS14" s="261" t="s">
        <v>442</v>
      </c>
      <c r="BT14" s="261" t="s">
        <v>442</v>
      </c>
      <c r="BU14" s="261" t="s">
        <v>442</v>
      </c>
      <c r="BV14" s="261" t="s">
        <v>442</v>
      </c>
      <c r="BW14" s="261" t="s">
        <v>442</v>
      </c>
      <c r="BX14" s="261" t="s">
        <v>442</v>
      </c>
      <c r="BY14" s="261" t="s">
        <v>442</v>
      </c>
      <c r="BZ14" s="261" t="s">
        <v>442</v>
      </c>
      <c r="CA14" s="261" t="s">
        <v>442</v>
      </c>
      <c r="CB14" s="261" t="s">
        <v>442</v>
      </c>
      <c r="CC14" s="290">
        <v>0</v>
      </c>
      <c r="CD14" s="261" t="s">
        <v>442</v>
      </c>
      <c r="CE14" s="261" t="s">
        <v>442</v>
      </c>
      <c r="CF14" s="261" t="s">
        <v>442</v>
      </c>
      <c r="CG14" s="261" t="s">
        <v>442</v>
      </c>
      <c r="CH14" s="261" t="s">
        <v>442</v>
      </c>
      <c r="CI14" s="261" t="s">
        <v>442</v>
      </c>
      <c r="CJ14" s="261" t="s">
        <v>442</v>
      </c>
      <c r="CK14" s="261" t="s">
        <v>442</v>
      </c>
      <c r="CL14" s="261" t="s">
        <v>442</v>
      </c>
      <c r="CM14" s="261" t="s">
        <v>442</v>
      </c>
      <c r="CN14" s="261" t="s">
        <v>442</v>
      </c>
      <c r="CO14" s="261" t="s">
        <v>442</v>
      </c>
      <c r="CP14" s="261" t="s">
        <v>442</v>
      </c>
      <c r="CQ14" s="261" t="s">
        <v>442</v>
      </c>
      <c r="CR14" s="261" t="s">
        <v>588</v>
      </c>
      <c r="CS14" s="261" t="s">
        <v>433</v>
      </c>
      <c r="CT14" s="261" t="s">
        <v>442</v>
      </c>
      <c r="CU14" s="261" t="s">
        <v>589</v>
      </c>
      <c r="CV14" s="261" t="s">
        <v>442</v>
      </c>
      <c r="CW14" s="261" t="s">
        <v>442</v>
      </c>
      <c r="CX14" s="293">
        <f t="shared" si="7"/>
        <v>0.68667758793969846</v>
      </c>
      <c r="CY14" s="289">
        <v>19900000</v>
      </c>
      <c r="CZ14" s="287">
        <v>45251</v>
      </c>
      <c r="DA14" s="293">
        <v>0.68667758793969846</v>
      </c>
      <c r="DB14" s="261" t="s">
        <v>442</v>
      </c>
      <c r="DC14" s="261" t="s">
        <v>442</v>
      </c>
      <c r="DD14" s="261" t="s">
        <v>577</v>
      </c>
    </row>
    <row r="15" spans="1:108">
      <c r="A15" s="264" t="s">
        <v>380</v>
      </c>
      <c r="B15" s="284">
        <v>2412</v>
      </c>
      <c r="C15" s="284">
        <f t="shared" si="0"/>
        <v>2412</v>
      </c>
      <c r="D15" s="285">
        <v>11228</v>
      </c>
      <c r="E15" s="286">
        <f t="shared" si="1"/>
        <v>11228</v>
      </c>
      <c r="F15" s="287">
        <v>45869</v>
      </c>
      <c r="G15" s="285" t="s">
        <v>159</v>
      </c>
      <c r="H15" s="285" t="s">
        <v>573</v>
      </c>
      <c r="I15" s="261">
        <v>2021</v>
      </c>
      <c r="J15" s="261" t="s">
        <v>574</v>
      </c>
      <c r="K15" s="261" t="s">
        <v>575</v>
      </c>
      <c r="L15" s="288">
        <v>3000582</v>
      </c>
      <c r="M15" s="261" t="s">
        <v>576</v>
      </c>
      <c r="N15" s="261" t="s">
        <v>577</v>
      </c>
      <c r="O15" s="261" t="s">
        <v>578</v>
      </c>
      <c r="P15" s="287">
        <v>45210</v>
      </c>
      <c r="Q15" s="287" t="s">
        <v>579</v>
      </c>
      <c r="R15" s="261" t="s">
        <v>577</v>
      </c>
      <c r="S15" s="261" t="s">
        <v>580</v>
      </c>
      <c r="T15" s="261">
        <v>15</v>
      </c>
      <c r="U15" s="288">
        <v>0</v>
      </c>
      <c r="V15" s="289">
        <v>0</v>
      </c>
      <c r="W15" s="261" t="str">
        <f t="shared" si="2"/>
        <v>PERF</v>
      </c>
      <c r="X15" s="261" t="s">
        <v>581</v>
      </c>
      <c r="Y15" s="261" t="s">
        <v>581</v>
      </c>
      <c r="Z15" s="261" t="s">
        <v>573</v>
      </c>
      <c r="AA15" s="264" t="s">
        <v>380</v>
      </c>
      <c r="AB15" s="286">
        <f t="shared" si="3"/>
        <v>2412</v>
      </c>
      <c r="AC15" s="286">
        <v>7097</v>
      </c>
      <c r="AD15" s="286">
        <f t="shared" si="4"/>
        <v>7097</v>
      </c>
      <c r="AE15" s="261" t="s">
        <v>582</v>
      </c>
      <c r="AF15" s="261" t="s">
        <v>583</v>
      </c>
      <c r="AG15" s="290">
        <v>8750977</v>
      </c>
      <c r="AH15" s="261" t="s">
        <v>583</v>
      </c>
      <c r="AI15" s="291">
        <v>41570</v>
      </c>
      <c r="AJ15" s="261" t="s">
        <v>584</v>
      </c>
      <c r="AK15" s="292">
        <v>45548</v>
      </c>
      <c r="AL15" s="292" t="s">
        <v>585</v>
      </c>
      <c r="AM15" s="292" t="s">
        <v>442</v>
      </c>
      <c r="AN15" s="261" t="s">
        <v>442</v>
      </c>
      <c r="AO15" s="261" t="s">
        <v>442</v>
      </c>
      <c r="AP15" s="261" t="s">
        <v>442</v>
      </c>
      <c r="AQ15" s="261" t="s">
        <v>442</v>
      </c>
      <c r="AR15" s="290">
        <v>158</v>
      </c>
      <c r="AS15" s="287">
        <f t="shared" si="5"/>
        <v>50609</v>
      </c>
      <c r="AT15" s="261">
        <v>180</v>
      </c>
      <c r="AU15" s="261" t="s">
        <v>442</v>
      </c>
      <c r="AV15" s="290">
        <v>8967962</v>
      </c>
      <c r="AW15" s="290">
        <v>8788759.2799999993</v>
      </c>
      <c r="AX15" s="261" t="s">
        <v>442</v>
      </c>
      <c r="AY15" s="261" t="s">
        <v>442</v>
      </c>
      <c r="AZ15" s="290">
        <v>8967962</v>
      </c>
      <c r="BA15" s="261">
        <v>100</v>
      </c>
      <c r="BB15" s="261" t="s">
        <v>442</v>
      </c>
      <c r="BC15" s="261" t="s">
        <v>586</v>
      </c>
      <c r="BD15" s="261" t="s">
        <v>586</v>
      </c>
      <c r="BE15" s="289">
        <v>122033</v>
      </c>
      <c r="BF15" s="261" t="s">
        <v>442</v>
      </c>
      <c r="BG15" s="261" t="s">
        <v>442</v>
      </c>
      <c r="BH15" s="261" t="s">
        <v>587</v>
      </c>
      <c r="BI15" s="293">
        <v>0.1421</v>
      </c>
      <c r="BJ15" s="261" t="s">
        <v>591</v>
      </c>
      <c r="BK15" s="261" t="s">
        <v>442</v>
      </c>
      <c r="BL15" s="294">
        <f t="shared" si="6"/>
        <v>6.8000000000000005E-2</v>
      </c>
      <c r="BM15" s="261" t="s">
        <v>442</v>
      </c>
      <c r="BN15" s="261" t="s">
        <v>442</v>
      </c>
      <c r="BO15" s="261" t="s">
        <v>442</v>
      </c>
      <c r="BP15" s="261" t="s">
        <v>442</v>
      </c>
      <c r="BQ15" s="261" t="s">
        <v>442</v>
      </c>
      <c r="BR15" s="261" t="s">
        <v>442</v>
      </c>
      <c r="BS15" s="261" t="s">
        <v>442</v>
      </c>
      <c r="BT15" s="261" t="s">
        <v>442</v>
      </c>
      <c r="BU15" s="261" t="s">
        <v>442</v>
      </c>
      <c r="BV15" s="261" t="s">
        <v>442</v>
      </c>
      <c r="BW15" s="261" t="s">
        <v>442</v>
      </c>
      <c r="BX15" s="261" t="s">
        <v>442</v>
      </c>
      <c r="BY15" s="261" t="s">
        <v>442</v>
      </c>
      <c r="BZ15" s="261" t="s">
        <v>442</v>
      </c>
      <c r="CA15" s="261" t="s">
        <v>442</v>
      </c>
      <c r="CB15" s="261" t="s">
        <v>442</v>
      </c>
      <c r="CC15" s="290">
        <v>0</v>
      </c>
      <c r="CD15" s="261" t="s">
        <v>442</v>
      </c>
      <c r="CE15" s="261" t="s">
        <v>442</v>
      </c>
      <c r="CF15" s="261" t="s">
        <v>442</v>
      </c>
      <c r="CG15" s="261" t="s">
        <v>442</v>
      </c>
      <c r="CH15" s="261" t="s">
        <v>442</v>
      </c>
      <c r="CI15" s="261" t="s">
        <v>442</v>
      </c>
      <c r="CJ15" s="261" t="s">
        <v>442</v>
      </c>
      <c r="CK15" s="261" t="s">
        <v>442</v>
      </c>
      <c r="CL15" s="261" t="s">
        <v>442</v>
      </c>
      <c r="CM15" s="261" t="s">
        <v>442</v>
      </c>
      <c r="CN15" s="261" t="s">
        <v>442</v>
      </c>
      <c r="CO15" s="261" t="s">
        <v>442</v>
      </c>
      <c r="CP15" s="261" t="s">
        <v>442</v>
      </c>
      <c r="CQ15" s="261" t="s">
        <v>442</v>
      </c>
      <c r="CR15" s="261" t="s">
        <v>588</v>
      </c>
      <c r="CS15" s="261" t="s">
        <v>433</v>
      </c>
      <c r="CT15" s="261" t="s">
        <v>442</v>
      </c>
      <c r="CU15" s="261" t="s">
        <v>589</v>
      </c>
      <c r="CV15" s="261" t="s">
        <v>442</v>
      </c>
      <c r="CW15" s="261" t="s">
        <v>442</v>
      </c>
      <c r="CX15" s="293">
        <f t="shared" si="7"/>
        <v>0.61385661226241273</v>
      </c>
      <c r="CY15" s="289">
        <v>14609213</v>
      </c>
      <c r="CZ15" s="287">
        <v>45131</v>
      </c>
      <c r="DA15" s="293">
        <v>0.61385661226241273</v>
      </c>
      <c r="DB15" s="261" t="s">
        <v>442</v>
      </c>
      <c r="DC15" s="261" t="s">
        <v>442</v>
      </c>
      <c r="DD15" s="261" t="s">
        <v>577</v>
      </c>
    </row>
    <row r="16" spans="1:108">
      <c r="A16" s="264" t="s">
        <v>380</v>
      </c>
      <c r="B16" s="284">
        <v>2410</v>
      </c>
      <c r="C16" s="284">
        <f t="shared" si="0"/>
        <v>2410</v>
      </c>
      <c r="D16" s="285">
        <v>11231</v>
      </c>
      <c r="E16" s="286">
        <f t="shared" si="1"/>
        <v>11231</v>
      </c>
      <c r="F16" s="287">
        <v>45869</v>
      </c>
      <c r="G16" s="285" t="s">
        <v>159</v>
      </c>
      <c r="H16" s="285" t="s">
        <v>573</v>
      </c>
      <c r="I16" s="261">
        <v>2021</v>
      </c>
      <c r="J16" s="261" t="s">
        <v>574</v>
      </c>
      <c r="K16" s="261" t="s">
        <v>575</v>
      </c>
      <c r="L16" s="288">
        <v>8054294</v>
      </c>
      <c r="M16" s="261" t="s">
        <v>576</v>
      </c>
      <c r="N16" s="261" t="s">
        <v>577</v>
      </c>
      <c r="O16" s="261" t="s">
        <v>578</v>
      </c>
      <c r="P16" s="287">
        <v>45212</v>
      </c>
      <c r="Q16" s="287" t="s">
        <v>579</v>
      </c>
      <c r="R16" s="261" t="s">
        <v>577</v>
      </c>
      <c r="S16" s="261" t="s">
        <v>580</v>
      </c>
      <c r="T16" s="261">
        <v>15</v>
      </c>
      <c r="U16" s="288">
        <v>0</v>
      </c>
      <c r="V16" s="289">
        <v>0</v>
      </c>
      <c r="W16" s="261" t="str">
        <f t="shared" si="2"/>
        <v>PERF</v>
      </c>
      <c r="X16" s="261" t="s">
        <v>581</v>
      </c>
      <c r="Y16" s="261" t="s">
        <v>581</v>
      </c>
      <c r="Z16" s="261" t="s">
        <v>573</v>
      </c>
      <c r="AA16" s="264" t="s">
        <v>380</v>
      </c>
      <c r="AB16" s="286">
        <f t="shared" si="3"/>
        <v>2410</v>
      </c>
      <c r="AC16" s="286">
        <v>6833</v>
      </c>
      <c r="AD16" s="286">
        <f t="shared" si="4"/>
        <v>6833</v>
      </c>
      <c r="AE16" s="261" t="s">
        <v>593</v>
      </c>
      <c r="AF16" s="261" t="s">
        <v>583</v>
      </c>
      <c r="AG16" s="290">
        <v>13000000</v>
      </c>
      <c r="AH16" s="261" t="s">
        <v>583</v>
      </c>
      <c r="AI16" s="291">
        <v>40513</v>
      </c>
      <c r="AJ16" s="261" t="s">
        <v>584</v>
      </c>
      <c r="AK16" s="292">
        <v>45548</v>
      </c>
      <c r="AL16" s="292" t="s">
        <v>585</v>
      </c>
      <c r="AM16" s="292" t="s">
        <v>442</v>
      </c>
      <c r="AN16" s="261" t="s">
        <v>442</v>
      </c>
      <c r="AO16" s="261" t="s">
        <v>442</v>
      </c>
      <c r="AP16" s="261" t="s">
        <v>442</v>
      </c>
      <c r="AQ16" s="261" t="s">
        <v>442</v>
      </c>
      <c r="AR16" s="290">
        <v>158</v>
      </c>
      <c r="AS16" s="287">
        <f t="shared" si="5"/>
        <v>50609</v>
      </c>
      <c r="AT16" s="261">
        <v>180</v>
      </c>
      <c r="AU16" s="261" t="s">
        <v>442</v>
      </c>
      <c r="AV16" s="290">
        <v>13018381</v>
      </c>
      <c r="AW16" s="290">
        <v>12757512.74</v>
      </c>
      <c r="AX16" s="261" t="s">
        <v>442</v>
      </c>
      <c r="AY16" s="261" t="s">
        <v>442</v>
      </c>
      <c r="AZ16" s="290">
        <v>13018381</v>
      </c>
      <c r="BA16" s="261">
        <v>100</v>
      </c>
      <c r="BB16" s="261" t="s">
        <v>442</v>
      </c>
      <c r="BC16" s="261" t="s">
        <v>586</v>
      </c>
      <c r="BD16" s="261" t="s">
        <v>586</v>
      </c>
      <c r="BE16" s="289">
        <v>177140</v>
      </c>
      <c r="BF16" s="261" t="s">
        <v>442</v>
      </c>
      <c r="BG16" s="261" t="s">
        <v>442</v>
      </c>
      <c r="BH16" s="261" t="s">
        <v>587</v>
      </c>
      <c r="BI16" s="293">
        <v>0.1421</v>
      </c>
      <c r="BJ16" s="261" t="s">
        <v>591</v>
      </c>
      <c r="BK16" s="261" t="s">
        <v>442</v>
      </c>
      <c r="BL16" s="294">
        <f t="shared" si="6"/>
        <v>6.8000000000000005E-2</v>
      </c>
      <c r="BM16" s="261" t="s">
        <v>442</v>
      </c>
      <c r="BN16" s="261" t="s">
        <v>442</v>
      </c>
      <c r="BO16" s="261" t="s">
        <v>442</v>
      </c>
      <c r="BP16" s="261" t="s">
        <v>442</v>
      </c>
      <c r="BQ16" s="261" t="s">
        <v>442</v>
      </c>
      <c r="BR16" s="261" t="s">
        <v>442</v>
      </c>
      <c r="BS16" s="261" t="s">
        <v>442</v>
      </c>
      <c r="BT16" s="261" t="s">
        <v>442</v>
      </c>
      <c r="BU16" s="261" t="s">
        <v>442</v>
      </c>
      <c r="BV16" s="261" t="s">
        <v>442</v>
      </c>
      <c r="BW16" s="261" t="s">
        <v>442</v>
      </c>
      <c r="BX16" s="261" t="s">
        <v>442</v>
      </c>
      <c r="BY16" s="261" t="s">
        <v>442</v>
      </c>
      <c r="BZ16" s="261" t="s">
        <v>442</v>
      </c>
      <c r="CA16" s="261" t="s">
        <v>442</v>
      </c>
      <c r="CB16" s="261" t="s">
        <v>442</v>
      </c>
      <c r="CC16" s="290">
        <v>0</v>
      </c>
      <c r="CD16" s="261" t="s">
        <v>442</v>
      </c>
      <c r="CE16" s="261" t="s">
        <v>442</v>
      </c>
      <c r="CF16" s="261" t="s">
        <v>442</v>
      </c>
      <c r="CG16" s="261" t="s">
        <v>442</v>
      </c>
      <c r="CH16" s="261" t="s">
        <v>442</v>
      </c>
      <c r="CI16" s="261" t="s">
        <v>442</v>
      </c>
      <c r="CJ16" s="261" t="s">
        <v>442</v>
      </c>
      <c r="CK16" s="261" t="s">
        <v>442</v>
      </c>
      <c r="CL16" s="261" t="s">
        <v>442</v>
      </c>
      <c r="CM16" s="261" t="s">
        <v>442</v>
      </c>
      <c r="CN16" s="261" t="s">
        <v>442</v>
      </c>
      <c r="CO16" s="261" t="s">
        <v>442</v>
      </c>
      <c r="CP16" s="261" t="s">
        <v>442</v>
      </c>
      <c r="CQ16" s="261" t="s">
        <v>442</v>
      </c>
      <c r="CR16" s="261" t="s">
        <v>588</v>
      </c>
      <c r="CS16" s="261" t="s">
        <v>433</v>
      </c>
      <c r="CT16" s="261" t="s">
        <v>442</v>
      </c>
      <c r="CU16" s="261" t="s">
        <v>589</v>
      </c>
      <c r="CV16" s="261" t="s">
        <v>442</v>
      </c>
      <c r="CW16" s="261" t="s">
        <v>442</v>
      </c>
      <c r="CX16" s="293">
        <f t="shared" si="7"/>
        <v>0.32416958936997897</v>
      </c>
      <c r="CY16" s="289">
        <v>40159168</v>
      </c>
      <c r="CZ16" s="287">
        <v>45149</v>
      </c>
      <c r="DA16" s="293">
        <v>0.64833917873995794</v>
      </c>
      <c r="DB16" s="261" t="s">
        <v>442</v>
      </c>
      <c r="DC16" s="261" t="s">
        <v>442</v>
      </c>
      <c r="DD16" s="261" t="s">
        <v>577</v>
      </c>
    </row>
    <row r="17" spans="1:108">
      <c r="A17" s="264" t="s">
        <v>380</v>
      </c>
      <c r="B17" s="284">
        <v>2425</v>
      </c>
      <c r="C17" s="284">
        <f t="shared" si="0"/>
        <v>2425</v>
      </c>
      <c r="D17" s="285">
        <v>11004</v>
      </c>
      <c r="E17" s="286">
        <f t="shared" si="1"/>
        <v>11004</v>
      </c>
      <c r="F17" s="287">
        <v>45869</v>
      </c>
      <c r="G17" s="285" t="s">
        <v>159</v>
      </c>
      <c r="H17" s="285" t="s">
        <v>573</v>
      </c>
      <c r="I17" s="261">
        <v>2021</v>
      </c>
      <c r="J17" s="261" t="s">
        <v>574</v>
      </c>
      <c r="K17" s="261" t="s">
        <v>575</v>
      </c>
      <c r="L17" s="288">
        <v>3938220</v>
      </c>
      <c r="M17" s="261" t="s">
        <v>576</v>
      </c>
      <c r="N17" s="261" t="s">
        <v>577</v>
      </c>
      <c r="O17" s="261" t="s">
        <v>578</v>
      </c>
      <c r="P17" s="287">
        <v>45243</v>
      </c>
      <c r="Q17" s="287" t="s">
        <v>590</v>
      </c>
      <c r="R17" s="261" t="s">
        <v>577</v>
      </c>
      <c r="S17" s="261" t="s">
        <v>580</v>
      </c>
      <c r="T17" s="261">
        <v>14</v>
      </c>
      <c r="U17" s="288">
        <v>0</v>
      </c>
      <c r="V17" s="289">
        <v>0</v>
      </c>
      <c r="W17" s="261" t="str">
        <f t="shared" si="2"/>
        <v>PERF</v>
      </c>
      <c r="X17" s="261" t="s">
        <v>581</v>
      </c>
      <c r="Y17" s="261" t="s">
        <v>581</v>
      </c>
      <c r="Z17" s="261" t="s">
        <v>573</v>
      </c>
      <c r="AA17" s="264" t="s">
        <v>380</v>
      </c>
      <c r="AB17" s="286">
        <f t="shared" si="3"/>
        <v>2425</v>
      </c>
      <c r="AC17" s="286">
        <v>8334</v>
      </c>
      <c r="AD17" s="286">
        <f t="shared" si="4"/>
        <v>8334</v>
      </c>
      <c r="AE17" s="261" t="s">
        <v>582</v>
      </c>
      <c r="AF17" s="261" t="s">
        <v>583</v>
      </c>
      <c r="AG17" s="290">
        <v>23120000</v>
      </c>
      <c r="AH17" s="261" t="s">
        <v>583</v>
      </c>
      <c r="AI17" s="291">
        <v>44796</v>
      </c>
      <c r="AJ17" s="261" t="s">
        <v>584</v>
      </c>
      <c r="AK17" s="292">
        <v>45548</v>
      </c>
      <c r="AL17" s="292" t="s">
        <v>585</v>
      </c>
      <c r="AM17" s="292" t="s">
        <v>442</v>
      </c>
      <c r="AN17" s="261" t="s">
        <v>442</v>
      </c>
      <c r="AO17" s="261" t="s">
        <v>442</v>
      </c>
      <c r="AP17" s="261" t="s">
        <v>442</v>
      </c>
      <c r="AQ17" s="261" t="s">
        <v>442</v>
      </c>
      <c r="AR17" s="290">
        <v>159</v>
      </c>
      <c r="AS17" s="287">
        <f t="shared" si="5"/>
        <v>50639</v>
      </c>
      <c r="AT17" s="261">
        <v>180</v>
      </c>
      <c r="AU17" s="261" t="s">
        <v>442</v>
      </c>
      <c r="AV17" s="290">
        <v>14227452</v>
      </c>
      <c r="AW17" s="290">
        <v>9137077.6199999992</v>
      </c>
      <c r="AX17" s="261" t="s">
        <v>442</v>
      </c>
      <c r="AY17" s="261" t="s">
        <v>442</v>
      </c>
      <c r="AZ17" s="290">
        <v>14227452</v>
      </c>
      <c r="BA17" s="261">
        <v>100</v>
      </c>
      <c r="BB17" s="261" t="s">
        <v>442</v>
      </c>
      <c r="BC17" s="261" t="s">
        <v>586</v>
      </c>
      <c r="BD17" s="261" t="s">
        <v>586</v>
      </c>
      <c r="BE17" s="289">
        <v>123691</v>
      </c>
      <c r="BF17" s="261" t="s">
        <v>442</v>
      </c>
      <c r="BG17" s="261" t="s">
        <v>442</v>
      </c>
      <c r="BH17" s="261" t="s">
        <v>587</v>
      </c>
      <c r="BI17" s="293">
        <v>0.1371</v>
      </c>
      <c r="BJ17" s="261" t="s">
        <v>591</v>
      </c>
      <c r="BK17" s="261" t="s">
        <v>442</v>
      </c>
      <c r="BL17" s="294">
        <f t="shared" si="6"/>
        <v>6.3E-2</v>
      </c>
      <c r="BM17" s="261" t="s">
        <v>442</v>
      </c>
      <c r="BN17" s="261" t="s">
        <v>442</v>
      </c>
      <c r="BO17" s="261" t="s">
        <v>442</v>
      </c>
      <c r="BP17" s="261" t="s">
        <v>442</v>
      </c>
      <c r="BQ17" s="261" t="s">
        <v>442</v>
      </c>
      <c r="BR17" s="261" t="s">
        <v>442</v>
      </c>
      <c r="BS17" s="261" t="s">
        <v>442</v>
      </c>
      <c r="BT17" s="261" t="s">
        <v>442</v>
      </c>
      <c r="BU17" s="261" t="s">
        <v>442</v>
      </c>
      <c r="BV17" s="261" t="s">
        <v>442</v>
      </c>
      <c r="BW17" s="261" t="s">
        <v>442</v>
      </c>
      <c r="BX17" s="261" t="s">
        <v>442</v>
      </c>
      <c r="BY17" s="261" t="s">
        <v>442</v>
      </c>
      <c r="BZ17" s="261" t="s">
        <v>442</v>
      </c>
      <c r="CA17" s="261" t="s">
        <v>442</v>
      </c>
      <c r="CB17" s="261" t="s">
        <v>442</v>
      </c>
      <c r="CC17" s="290">
        <v>0</v>
      </c>
      <c r="CD17" s="261" t="s">
        <v>442</v>
      </c>
      <c r="CE17" s="261" t="s">
        <v>442</v>
      </c>
      <c r="CF17" s="261" t="s">
        <v>442</v>
      </c>
      <c r="CG17" s="261" t="s">
        <v>442</v>
      </c>
      <c r="CH17" s="261" t="s">
        <v>442</v>
      </c>
      <c r="CI17" s="261" t="s">
        <v>442</v>
      </c>
      <c r="CJ17" s="261" t="s">
        <v>442</v>
      </c>
      <c r="CK17" s="261" t="s">
        <v>442</v>
      </c>
      <c r="CL17" s="261" t="s">
        <v>442</v>
      </c>
      <c r="CM17" s="261" t="s">
        <v>442</v>
      </c>
      <c r="CN17" s="261" t="s">
        <v>442</v>
      </c>
      <c r="CO17" s="261" t="s">
        <v>442</v>
      </c>
      <c r="CP17" s="261" t="s">
        <v>442</v>
      </c>
      <c r="CQ17" s="261" t="s">
        <v>442</v>
      </c>
      <c r="CR17" s="261" t="s">
        <v>588</v>
      </c>
      <c r="CS17" s="261" t="s">
        <v>433</v>
      </c>
      <c r="CT17" s="261" t="s">
        <v>442</v>
      </c>
      <c r="CU17" s="261" t="s">
        <v>589</v>
      </c>
      <c r="CV17" s="261" t="s">
        <v>442</v>
      </c>
      <c r="CW17" s="261" t="s">
        <v>442</v>
      </c>
      <c r="CX17" s="293">
        <f t="shared" si="7"/>
        <v>0.61537422145328724</v>
      </c>
      <c r="CY17" s="289">
        <v>23120000</v>
      </c>
      <c r="CZ17" s="287">
        <v>44798</v>
      </c>
      <c r="DA17" s="293">
        <v>0.61537422145328724</v>
      </c>
      <c r="DB17" s="261" t="s">
        <v>442</v>
      </c>
      <c r="DC17" s="261" t="s">
        <v>442</v>
      </c>
      <c r="DD17" s="261" t="s">
        <v>577</v>
      </c>
    </row>
    <row r="18" spans="1:108">
      <c r="A18" s="264" t="s">
        <v>380</v>
      </c>
      <c r="B18" s="284">
        <v>2387</v>
      </c>
      <c r="C18" s="284">
        <f t="shared" si="0"/>
        <v>2387</v>
      </c>
      <c r="D18" s="285">
        <v>10932</v>
      </c>
      <c r="E18" s="286">
        <f t="shared" si="1"/>
        <v>10932</v>
      </c>
      <c r="F18" s="287">
        <v>45869</v>
      </c>
      <c r="G18" s="285" t="s">
        <v>159</v>
      </c>
      <c r="H18" s="285" t="s">
        <v>573</v>
      </c>
      <c r="I18" s="261">
        <v>2021</v>
      </c>
      <c r="J18" s="261" t="s">
        <v>574</v>
      </c>
      <c r="K18" s="261" t="s">
        <v>575</v>
      </c>
      <c r="L18" s="288">
        <v>738000</v>
      </c>
      <c r="M18" s="261" t="s">
        <v>576</v>
      </c>
      <c r="N18" s="261" t="s">
        <v>577</v>
      </c>
      <c r="O18" s="261" t="s">
        <v>578</v>
      </c>
      <c r="P18" s="287">
        <v>45113</v>
      </c>
      <c r="Q18" s="287" t="s">
        <v>592</v>
      </c>
      <c r="R18" s="261" t="s">
        <v>577</v>
      </c>
      <c r="S18" s="261" t="s">
        <v>580</v>
      </c>
      <c r="T18" s="261">
        <v>22</v>
      </c>
      <c r="U18" s="288">
        <v>0</v>
      </c>
      <c r="V18" s="289">
        <v>0</v>
      </c>
      <c r="W18" s="261" t="str">
        <f t="shared" si="2"/>
        <v>PERF</v>
      </c>
      <c r="X18" s="261" t="s">
        <v>581</v>
      </c>
      <c r="Y18" s="261" t="s">
        <v>581</v>
      </c>
      <c r="Z18" s="261" t="s">
        <v>573</v>
      </c>
      <c r="AA18" s="264" t="s">
        <v>380</v>
      </c>
      <c r="AB18" s="286">
        <f t="shared" si="3"/>
        <v>2387</v>
      </c>
      <c r="AC18" s="286">
        <v>8308</v>
      </c>
      <c r="AD18" s="286">
        <f t="shared" si="4"/>
        <v>8308</v>
      </c>
      <c r="AE18" s="261" t="s">
        <v>582</v>
      </c>
      <c r="AF18" s="261" t="s">
        <v>583</v>
      </c>
      <c r="AG18" s="290">
        <v>5000000</v>
      </c>
      <c r="AH18" s="261" t="s">
        <v>583</v>
      </c>
      <c r="AI18" s="291">
        <v>44690</v>
      </c>
      <c r="AJ18" s="261" t="s">
        <v>584</v>
      </c>
      <c r="AK18" s="292">
        <v>45548</v>
      </c>
      <c r="AL18" s="292" t="s">
        <v>585</v>
      </c>
      <c r="AM18" s="292" t="s">
        <v>442</v>
      </c>
      <c r="AN18" s="261" t="s">
        <v>442</v>
      </c>
      <c r="AO18" s="261" t="s">
        <v>442</v>
      </c>
      <c r="AP18" s="261" t="s">
        <v>442</v>
      </c>
      <c r="AQ18" s="261" t="s">
        <v>442</v>
      </c>
      <c r="AR18" s="290">
        <v>155</v>
      </c>
      <c r="AS18" s="287">
        <f t="shared" si="5"/>
        <v>50519</v>
      </c>
      <c r="AT18" s="261">
        <v>180</v>
      </c>
      <c r="AU18" s="261" t="s">
        <v>442</v>
      </c>
      <c r="AV18" s="290">
        <v>2573970</v>
      </c>
      <c r="AW18" s="290">
        <v>2491075.02</v>
      </c>
      <c r="AX18" s="261" t="s">
        <v>442</v>
      </c>
      <c r="AY18" s="261" t="s">
        <v>442</v>
      </c>
      <c r="AZ18" s="290">
        <v>2573970</v>
      </c>
      <c r="BA18" s="261">
        <v>100</v>
      </c>
      <c r="BB18" s="261" t="s">
        <v>442</v>
      </c>
      <c r="BC18" s="261" t="s">
        <v>586</v>
      </c>
      <c r="BD18" s="261" t="s">
        <v>586</v>
      </c>
      <c r="BE18" s="289">
        <v>34753</v>
      </c>
      <c r="BF18" s="261" t="s">
        <v>442</v>
      </c>
      <c r="BG18" s="261" t="s">
        <v>442</v>
      </c>
      <c r="BH18" s="261" t="s">
        <v>587</v>
      </c>
      <c r="BI18" s="293">
        <v>0.14169999999999999</v>
      </c>
      <c r="BJ18" s="261" t="s">
        <v>591</v>
      </c>
      <c r="BK18" s="261" t="s">
        <v>442</v>
      </c>
      <c r="BL18" s="294">
        <f t="shared" si="6"/>
        <v>6.7599999999999993E-2</v>
      </c>
      <c r="BM18" s="261" t="s">
        <v>442</v>
      </c>
      <c r="BN18" s="261" t="s">
        <v>442</v>
      </c>
      <c r="BO18" s="261" t="s">
        <v>442</v>
      </c>
      <c r="BP18" s="261" t="s">
        <v>442</v>
      </c>
      <c r="BQ18" s="261" t="s">
        <v>442</v>
      </c>
      <c r="BR18" s="261" t="s">
        <v>442</v>
      </c>
      <c r="BS18" s="261" t="s">
        <v>442</v>
      </c>
      <c r="BT18" s="261" t="s">
        <v>442</v>
      </c>
      <c r="BU18" s="261" t="s">
        <v>442</v>
      </c>
      <c r="BV18" s="261" t="s">
        <v>442</v>
      </c>
      <c r="BW18" s="261" t="s">
        <v>442</v>
      </c>
      <c r="BX18" s="261" t="s">
        <v>442</v>
      </c>
      <c r="BY18" s="261" t="s">
        <v>442</v>
      </c>
      <c r="BZ18" s="261" t="s">
        <v>442</v>
      </c>
      <c r="CA18" s="261" t="s">
        <v>442</v>
      </c>
      <c r="CB18" s="261" t="s">
        <v>442</v>
      </c>
      <c r="CC18" s="290">
        <v>0</v>
      </c>
      <c r="CD18" s="261" t="s">
        <v>442</v>
      </c>
      <c r="CE18" s="261" t="s">
        <v>442</v>
      </c>
      <c r="CF18" s="261" t="s">
        <v>442</v>
      </c>
      <c r="CG18" s="261" t="s">
        <v>442</v>
      </c>
      <c r="CH18" s="261" t="s">
        <v>442</v>
      </c>
      <c r="CI18" s="261" t="s">
        <v>442</v>
      </c>
      <c r="CJ18" s="261" t="s">
        <v>442</v>
      </c>
      <c r="CK18" s="261" t="s">
        <v>442</v>
      </c>
      <c r="CL18" s="261" t="s">
        <v>442</v>
      </c>
      <c r="CM18" s="261" t="s">
        <v>442</v>
      </c>
      <c r="CN18" s="261" t="s">
        <v>442</v>
      </c>
      <c r="CO18" s="261" t="s">
        <v>442</v>
      </c>
      <c r="CP18" s="261" t="s">
        <v>442</v>
      </c>
      <c r="CQ18" s="261" t="s">
        <v>442</v>
      </c>
      <c r="CR18" s="261" t="s">
        <v>588</v>
      </c>
      <c r="CS18" s="261" t="s">
        <v>433</v>
      </c>
      <c r="CT18" s="261" t="s">
        <v>442</v>
      </c>
      <c r="CU18" s="261" t="s">
        <v>589</v>
      </c>
      <c r="CV18" s="261" t="s">
        <v>442</v>
      </c>
      <c r="CW18" s="261" t="s">
        <v>442</v>
      </c>
      <c r="CX18" s="293">
        <f t="shared" si="7"/>
        <v>0.51479399999999997</v>
      </c>
      <c r="CY18" s="289">
        <v>5000000</v>
      </c>
      <c r="CZ18" s="287">
        <v>44697</v>
      </c>
      <c r="DA18" s="293">
        <v>0.51479399999999997</v>
      </c>
      <c r="DB18" s="261" t="s">
        <v>442</v>
      </c>
      <c r="DC18" s="261" t="s">
        <v>442</v>
      </c>
      <c r="DD18" s="261" t="s">
        <v>577</v>
      </c>
    </row>
    <row r="19" spans="1:108">
      <c r="A19" s="264" t="s">
        <v>380</v>
      </c>
      <c r="B19" s="284">
        <v>2403</v>
      </c>
      <c r="C19" s="284">
        <f t="shared" si="0"/>
        <v>2403</v>
      </c>
      <c r="D19" s="285">
        <v>11124</v>
      </c>
      <c r="E19" s="286">
        <f t="shared" si="1"/>
        <v>11124</v>
      </c>
      <c r="F19" s="287">
        <v>45869</v>
      </c>
      <c r="G19" s="285" t="s">
        <v>159</v>
      </c>
      <c r="H19" s="285" t="s">
        <v>573</v>
      </c>
      <c r="I19" s="261">
        <v>2021</v>
      </c>
      <c r="J19" s="261" t="s">
        <v>574</v>
      </c>
      <c r="K19" s="261" t="s">
        <v>575</v>
      </c>
      <c r="L19" s="288">
        <v>699840</v>
      </c>
      <c r="M19" s="261" t="s">
        <v>576</v>
      </c>
      <c r="N19" s="261" t="s">
        <v>577</v>
      </c>
      <c r="O19" s="261" t="s">
        <v>578</v>
      </c>
      <c r="P19" s="287">
        <v>45176</v>
      </c>
      <c r="Q19" s="287" t="s">
        <v>590</v>
      </c>
      <c r="R19" s="261" t="s">
        <v>577</v>
      </c>
      <c r="S19" s="261" t="s">
        <v>580</v>
      </c>
      <c r="T19" s="261">
        <v>17</v>
      </c>
      <c r="U19" s="288">
        <v>0</v>
      </c>
      <c r="V19" s="289">
        <v>0</v>
      </c>
      <c r="W19" s="261" t="str">
        <f t="shared" si="2"/>
        <v>PERF</v>
      </c>
      <c r="X19" s="261" t="s">
        <v>581</v>
      </c>
      <c r="Y19" s="261" t="s">
        <v>581</v>
      </c>
      <c r="Z19" s="261" t="s">
        <v>573</v>
      </c>
      <c r="AA19" s="264" t="s">
        <v>380</v>
      </c>
      <c r="AB19" s="286">
        <f t="shared" si="3"/>
        <v>2403</v>
      </c>
      <c r="AC19" s="286">
        <v>8388</v>
      </c>
      <c r="AD19" s="286">
        <f t="shared" si="4"/>
        <v>8388</v>
      </c>
      <c r="AE19" s="261" t="s">
        <v>582</v>
      </c>
      <c r="AF19" s="261" t="s">
        <v>583</v>
      </c>
      <c r="AG19" s="290">
        <v>4269881</v>
      </c>
      <c r="AH19" s="261" t="s">
        <v>583</v>
      </c>
      <c r="AI19" s="291">
        <v>44947</v>
      </c>
      <c r="AJ19" s="261" t="s">
        <v>584</v>
      </c>
      <c r="AK19" s="292">
        <v>45548</v>
      </c>
      <c r="AL19" s="292" t="s">
        <v>585</v>
      </c>
      <c r="AM19" s="292" t="s">
        <v>442</v>
      </c>
      <c r="AN19" s="261" t="s">
        <v>442</v>
      </c>
      <c r="AO19" s="261" t="s">
        <v>442</v>
      </c>
      <c r="AP19" s="261" t="s">
        <v>442</v>
      </c>
      <c r="AQ19" s="261" t="s">
        <v>442</v>
      </c>
      <c r="AR19" s="290">
        <v>157</v>
      </c>
      <c r="AS19" s="287">
        <f t="shared" si="5"/>
        <v>50579</v>
      </c>
      <c r="AT19" s="261">
        <v>180</v>
      </c>
      <c r="AU19" s="261" t="s">
        <v>442</v>
      </c>
      <c r="AV19" s="290">
        <v>2405874</v>
      </c>
      <c r="AW19" s="290">
        <v>2344183</v>
      </c>
      <c r="AX19" s="261" t="s">
        <v>442</v>
      </c>
      <c r="AY19" s="261" t="s">
        <v>442</v>
      </c>
      <c r="AZ19" s="290">
        <v>2405874</v>
      </c>
      <c r="BA19" s="261">
        <v>100</v>
      </c>
      <c r="BB19" s="261" t="s">
        <v>442</v>
      </c>
      <c r="BC19" s="261" t="s">
        <v>586</v>
      </c>
      <c r="BD19" s="261" t="s">
        <v>586</v>
      </c>
      <c r="BE19" s="289">
        <v>32620</v>
      </c>
      <c r="BF19" s="261" t="s">
        <v>442</v>
      </c>
      <c r="BG19" s="261" t="s">
        <v>442</v>
      </c>
      <c r="BH19" s="261" t="s">
        <v>587</v>
      </c>
      <c r="BI19" s="293">
        <v>0.1421</v>
      </c>
      <c r="BJ19" s="261" t="s">
        <v>591</v>
      </c>
      <c r="BK19" s="261" t="s">
        <v>442</v>
      </c>
      <c r="BL19" s="294">
        <f t="shared" si="6"/>
        <v>6.8000000000000005E-2</v>
      </c>
      <c r="BM19" s="261" t="s">
        <v>442</v>
      </c>
      <c r="BN19" s="261" t="s">
        <v>442</v>
      </c>
      <c r="BO19" s="261" t="s">
        <v>442</v>
      </c>
      <c r="BP19" s="261" t="s">
        <v>442</v>
      </c>
      <c r="BQ19" s="261" t="s">
        <v>442</v>
      </c>
      <c r="BR19" s="261" t="s">
        <v>442</v>
      </c>
      <c r="BS19" s="261" t="s">
        <v>442</v>
      </c>
      <c r="BT19" s="261" t="s">
        <v>442</v>
      </c>
      <c r="BU19" s="261" t="s">
        <v>442</v>
      </c>
      <c r="BV19" s="261" t="s">
        <v>442</v>
      </c>
      <c r="BW19" s="261" t="s">
        <v>442</v>
      </c>
      <c r="BX19" s="261" t="s">
        <v>442</v>
      </c>
      <c r="BY19" s="261" t="s">
        <v>442</v>
      </c>
      <c r="BZ19" s="261" t="s">
        <v>442</v>
      </c>
      <c r="CA19" s="261" t="s">
        <v>442</v>
      </c>
      <c r="CB19" s="261" t="s">
        <v>442</v>
      </c>
      <c r="CC19" s="290">
        <v>0</v>
      </c>
      <c r="CD19" s="261" t="s">
        <v>442</v>
      </c>
      <c r="CE19" s="261" t="s">
        <v>442</v>
      </c>
      <c r="CF19" s="261" t="s">
        <v>442</v>
      </c>
      <c r="CG19" s="261" t="s">
        <v>442</v>
      </c>
      <c r="CH19" s="261" t="s">
        <v>442</v>
      </c>
      <c r="CI19" s="261" t="s">
        <v>442</v>
      </c>
      <c r="CJ19" s="261" t="s">
        <v>442</v>
      </c>
      <c r="CK19" s="261" t="s">
        <v>442</v>
      </c>
      <c r="CL19" s="261" t="s">
        <v>442</v>
      </c>
      <c r="CM19" s="261" t="s">
        <v>442</v>
      </c>
      <c r="CN19" s="261" t="s">
        <v>442</v>
      </c>
      <c r="CO19" s="261" t="s">
        <v>442</v>
      </c>
      <c r="CP19" s="261" t="s">
        <v>442</v>
      </c>
      <c r="CQ19" s="261" t="s">
        <v>442</v>
      </c>
      <c r="CR19" s="261" t="s">
        <v>588</v>
      </c>
      <c r="CS19" s="261" t="s">
        <v>433</v>
      </c>
      <c r="CT19" s="261" t="s">
        <v>442</v>
      </c>
      <c r="CU19" s="261" t="s">
        <v>589</v>
      </c>
      <c r="CV19" s="261" t="s">
        <v>442</v>
      </c>
      <c r="CW19" s="261" t="s">
        <v>442</v>
      </c>
      <c r="CX19" s="293">
        <f t="shared" si="7"/>
        <v>0.56345223672509848</v>
      </c>
      <c r="CY19" s="289">
        <v>4269881</v>
      </c>
      <c r="CZ19" s="287">
        <v>44950</v>
      </c>
      <c r="DA19" s="293">
        <v>0.56345223672509848</v>
      </c>
      <c r="DB19" s="261" t="s">
        <v>442</v>
      </c>
      <c r="DC19" s="261" t="s">
        <v>442</v>
      </c>
      <c r="DD19" s="261" t="s">
        <v>577</v>
      </c>
    </row>
    <row r="20" spans="1:108">
      <c r="A20" s="264" t="s">
        <v>380</v>
      </c>
      <c r="B20" s="284">
        <v>2318</v>
      </c>
      <c r="C20" s="284">
        <f t="shared" si="0"/>
        <v>2318</v>
      </c>
      <c r="D20" s="285">
        <v>11019</v>
      </c>
      <c r="E20" s="286">
        <f t="shared" si="1"/>
        <v>11019</v>
      </c>
      <c r="F20" s="287">
        <v>45869</v>
      </c>
      <c r="G20" s="285" t="s">
        <v>159</v>
      </c>
      <c r="H20" s="285" t="s">
        <v>573</v>
      </c>
      <c r="I20" s="261">
        <v>2021</v>
      </c>
      <c r="J20" s="261" t="s">
        <v>574</v>
      </c>
      <c r="K20" s="261" t="s">
        <v>575</v>
      </c>
      <c r="L20" s="288">
        <v>3882760</v>
      </c>
      <c r="M20" s="261" t="s">
        <v>576</v>
      </c>
      <c r="N20" s="261" t="s">
        <v>577</v>
      </c>
      <c r="O20" s="261" t="s">
        <v>578</v>
      </c>
      <c r="P20" s="287">
        <v>44904</v>
      </c>
      <c r="Q20" s="287" t="s">
        <v>595</v>
      </c>
      <c r="R20" s="261" t="s">
        <v>577</v>
      </c>
      <c r="S20" s="261" t="s">
        <v>580</v>
      </c>
      <c r="T20" s="261">
        <v>21</v>
      </c>
      <c r="U20" s="288">
        <v>0</v>
      </c>
      <c r="V20" s="289">
        <v>0</v>
      </c>
      <c r="W20" s="261" t="str">
        <f t="shared" si="2"/>
        <v>PERF</v>
      </c>
      <c r="X20" s="261" t="s">
        <v>581</v>
      </c>
      <c r="Y20" s="261" t="s">
        <v>581</v>
      </c>
      <c r="Z20" s="261" t="s">
        <v>573</v>
      </c>
      <c r="AA20" s="264" t="s">
        <v>380</v>
      </c>
      <c r="AB20" s="286">
        <f t="shared" si="3"/>
        <v>2318</v>
      </c>
      <c r="AC20" s="286">
        <v>8347</v>
      </c>
      <c r="AD20" s="286">
        <f t="shared" si="4"/>
        <v>8347</v>
      </c>
      <c r="AE20" s="261" t="s">
        <v>582</v>
      </c>
      <c r="AF20" s="261" t="s">
        <v>583</v>
      </c>
      <c r="AG20" s="290">
        <v>16968819</v>
      </c>
      <c r="AH20" s="261" t="s">
        <v>583</v>
      </c>
      <c r="AI20" s="291">
        <v>44833</v>
      </c>
      <c r="AJ20" s="261" t="s">
        <v>584</v>
      </c>
      <c r="AK20" s="292">
        <v>45548</v>
      </c>
      <c r="AL20" s="292" t="s">
        <v>585</v>
      </c>
      <c r="AM20" s="292" t="s">
        <v>442</v>
      </c>
      <c r="AN20" s="261" t="s">
        <v>442</v>
      </c>
      <c r="AO20" s="261" t="s">
        <v>442</v>
      </c>
      <c r="AP20" s="261" t="s">
        <v>442</v>
      </c>
      <c r="AQ20" s="261" t="s">
        <v>442</v>
      </c>
      <c r="AR20" s="290">
        <v>148</v>
      </c>
      <c r="AS20" s="287">
        <f t="shared" si="5"/>
        <v>50309</v>
      </c>
      <c r="AT20" s="261">
        <v>180</v>
      </c>
      <c r="AU20" s="261" t="s">
        <v>442</v>
      </c>
      <c r="AV20" s="290">
        <v>11966013.220000001</v>
      </c>
      <c r="AW20" s="290">
        <v>2725950.66</v>
      </c>
      <c r="AX20" s="261" t="s">
        <v>442</v>
      </c>
      <c r="AY20" s="261" t="s">
        <v>442</v>
      </c>
      <c r="AZ20" s="290">
        <v>11966013.220000001</v>
      </c>
      <c r="BA20" s="261">
        <v>100</v>
      </c>
      <c r="BB20" s="261" t="s">
        <v>442</v>
      </c>
      <c r="BC20" s="261" t="s">
        <v>586</v>
      </c>
      <c r="BD20" s="261" t="s">
        <v>586</v>
      </c>
      <c r="BE20" s="289">
        <v>53522</v>
      </c>
      <c r="BF20" s="261" t="s">
        <v>442</v>
      </c>
      <c r="BG20" s="261" t="s">
        <v>442</v>
      </c>
      <c r="BH20" s="261" t="s">
        <v>587</v>
      </c>
      <c r="BI20" s="293">
        <v>0.13470000000000001</v>
      </c>
      <c r="BJ20" s="261" t="s">
        <v>591</v>
      </c>
      <c r="BK20" s="261" t="s">
        <v>442</v>
      </c>
      <c r="BL20" s="294">
        <f t="shared" si="6"/>
        <v>6.0600000000000015E-2</v>
      </c>
      <c r="BM20" s="261" t="s">
        <v>442</v>
      </c>
      <c r="BN20" s="261" t="s">
        <v>442</v>
      </c>
      <c r="BO20" s="261" t="s">
        <v>442</v>
      </c>
      <c r="BP20" s="261" t="s">
        <v>442</v>
      </c>
      <c r="BQ20" s="261" t="s">
        <v>442</v>
      </c>
      <c r="BR20" s="261" t="s">
        <v>442</v>
      </c>
      <c r="BS20" s="261" t="s">
        <v>442</v>
      </c>
      <c r="BT20" s="261" t="s">
        <v>442</v>
      </c>
      <c r="BU20" s="261" t="s">
        <v>442</v>
      </c>
      <c r="BV20" s="261" t="s">
        <v>442</v>
      </c>
      <c r="BW20" s="261" t="s">
        <v>442</v>
      </c>
      <c r="BX20" s="261" t="s">
        <v>442</v>
      </c>
      <c r="BY20" s="261" t="s">
        <v>442</v>
      </c>
      <c r="BZ20" s="261" t="s">
        <v>442</v>
      </c>
      <c r="CA20" s="261" t="s">
        <v>442</v>
      </c>
      <c r="CB20" s="261" t="s">
        <v>442</v>
      </c>
      <c r="CC20" s="290">
        <v>8600000</v>
      </c>
      <c r="CD20" s="261" t="s">
        <v>442</v>
      </c>
      <c r="CE20" s="261" t="s">
        <v>442</v>
      </c>
      <c r="CF20" s="261" t="s">
        <v>442</v>
      </c>
      <c r="CG20" s="261" t="s">
        <v>442</v>
      </c>
      <c r="CH20" s="261" t="s">
        <v>442</v>
      </c>
      <c r="CI20" s="261" t="s">
        <v>442</v>
      </c>
      <c r="CJ20" s="261" t="s">
        <v>442</v>
      </c>
      <c r="CK20" s="261" t="s">
        <v>442</v>
      </c>
      <c r="CL20" s="261" t="s">
        <v>442</v>
      </c>
      <c r="CM20" s="261" t="s">
        <v>442</v>
      </c>
      <c r="CN20" s="261" t="s">
        <v>442</v>
      </c>
      <c r="CO20" s="261" t="s">
        <v>442</v>
      </c>
      <c r="CP20" s="261" t="s">
        <v>442</v>
      </c>
      <c r="CQ20" s="261" t="s">
        <v>442</v>
      </c>
      <c r="CR20" s="261" t="s">
        <v>588</v>
      </c>
      <c r="CS20" s="261" t="s">
        <v>433</v>
      </c>
      <c r="CT20" s="261" t="s">
        <v>442</v>
      </c>
      <c r="CU20" s="261" t="s">
        <v>589</v>
      </c>
      <c r="CV20" s="261" t="s">
        <v>442</v>
      </c>
      <c r="CW20" s="261" t="s">
        <v>442</v>
      </c>
      <c r="CX20" s="293">
        <f t="shared" si="7"/>
        <v>0.70517654882169467</v>
      </c>
      <c r="CY20" s="289">
        <v>16968819</v>
      </c>
      <c r="CZ20" s="287">
        <v>45575</v>
      </c>
      <c r="DA20" s="293">
        <v>0.79930624517828852</v>
      </c>
      <c r="DB20" s="261" t="s">
        <v>442</v>
      </c>
      <c r="DC20" s="261" t="s">
        <v>442</v>
      </c>
      <c r="DD20" s="261" t="s">
        <v>577</v>
      </c>
    </row>
    <row r="21" spans="1:108">
      <c r="A21" s="264" t="s">
        <v>380</v>
      </c>
      <c r="B21" s="284">
        <v>2393</v>
      </c>
      <c r="C21" s="284">
        <f t="shared" si="0"/>
        <v>2393</v>
      </c>
      <c r="D21" s="285">
        <v>11213</v>
      </c>
      <c r="E21" s="286">
        <f t="shared" si="1"/>
        <v>11213</v>
      </c>
      <c r="F21" s="287">
        <v>45869</v>
      </c>
      <c r="G21" s="285" t="s">
        <v>159</v>
      </c>
      <c r="H21" s="285" t="s">
        <v>573</v>
      </c>
      <c r="I21" s="261">
        <v>2021</v>
      </c>
      <c r="J21" s="261" t="s">
        <v>574</v>
      </c>
      <c r="K21" s="261" t="s">
        <v>575</v>
      </c>
      <c r="L21" s="288">
        <v>1830180</v>
      </c>
      <c r="M21" s="261" t="s">
        <v>576</v>
      </c>
      <c r="N21" s="261" t="s">
        <v>577</v>
      </c>
      <c r="O21" s="261" t="s">
        <v>578</v>
      </c>
      <c r="P21" s="287">
        <v>45163</v>
      </c>
      <c r="Q21" s="287" t="s">
        <v>592</v>
      </c>
      <c r="R21" s="261" t="s">
        <v>577</v>
      </c>
      <c r="S21" s="261" t="s">
        <v>580</v>
      </c>
      <c r="T21" s="261">
        <v>20</v>
      </c>
      <c r="U21" s="288">
        <v>0</v>
      </c>
      <c r="V21" s="289">
        <v>0</v>
      </c>
      <c r="W21" s="261" t="str">
        <f t="shared" si="2"/>
        <v>PERF</v>
      </c>
      <c r="X21" s="261" t="s">
        <v>581</v>
      </c>
      <c r="Y21" s="261" t="s">
        <v>581</v>
      </c>
      <c r="Z21" s="261" t="s">
        <v>573</v>
      </c>
      <c r="AA21" s="264" t="s">
        <v>380</v>
      </c>
      <c r="AB21" s="286">
        <f t="shared" si="3"/>
        <v>2393</v>
      </c>
      <c r="AC21" s="286">
        <v>8426</v>
      </c>
      <c r="AD21" s="286">
        <f t="shared" si="4"/>
        <v>8426</v>
      </c>
      <c r="AE21" s="261" t="s">
        <v>582</v>
      </c>
      <c r="AF21" s="261" t="s">
        <v>583</v>
      </c>
      <c r="AG21" s="290">
        <v>9100000</v>
      </c>
      <c r="AH21" s="261" t="s">
        <v>583</v>
      </c>
      <c r="AI21" s="291">
        <v>45103</v>
      </c>
      <c r="AJ21" s="261" t="s">
        <v>584</v>
      </c>
      <c r="AK21" s="292">
        <v>45548</v>
      </c>
      <c r="AL21" s="292" t="s">
        <v>585</v>
      </c>
      <c r="AM21" s="292" t="s">
        <v>442</v>
      </c>
      <c r="AN21" s="261" t="s">
        <v>442</v>
      </c>
      <c r="AO21" s="261" t="s">
        <v>442</v>
      </c>
      <c r="AP21" s="261" t="s">
        <v>442</v>
      </c>
      <c r="AQ21" s="261" t="s">
        <v>442</v>
      </c>
      <c r="AR21" s="290">
        <v>156</v>
      </c>
      <c r="AS21" s="287">
        <f t="shared" si="5"/>
        <v>50549</v>
      </c>
      <c r="AT21" s="261">
        <v>180</v>
      </c>
      <c r="AU21" s="261" t="s">
        <v>442</v>
      </c>
      <c r="AV21" s="290">
        <v>5381469</v>
      </c>
      <c r="AW21" s="290">
        <v>5126280.0199999996</v>
      </c>
      <c r="AX21" s="261" t="s">
        <v>442</v>
      </c>
      <c r="AY21" s="261" t="s">
        <v>442</v>
      </c>
      <c r="AZ21" s="290">
        <v>5381469</v>
      </c>
      <c r="BA21" s="261">
        <v>100</v>
      </c>
      <c r="BB21" s="261" t="s">
        <v>442</v>
      </c>
      <c r="BC21" s="261" t="s">
        <v>586</v>
      </c>
      <c r="BD21" s="261" t="s">
        <v>586</v>
      </c>
      <c r="BE21" s="289">
        <v>69865</v>
      </c>
      <c r="BF21" s="261" t="s">
        <v>442</v>
      </c>
      <c r="BG21" s="261" t="s">
        <v>442</v>
      </c>
      <c r="BH21" s="261" t="s">
        <v>587</v>
      </c>
      <c r="BI21" s="293">
        <v>0.1371</v>
      </c>
      <c r="BJ21" s="261" t="s">
        <v>591</v>
      </c>
      <c r="BK21" s="261" t="s">
        <v>442</v>
      </c>
      <c r="BL21" s="294">
        <f t="shared" si="6"/>
        <v>6.3E-2</v>
      </c>
      <c r="BM21" s="261" t="s">
        <v>442</v>
      </c>
      <c r="BN21" s="261" t="s">
        <v>442</v>
      </c>
      <c r="BO21" s="261" t="s">
        <v>442</v>
      </c>
      <c r="BP21" s="261" t="s">
        <v>442</v>
      </c>
      <c r="BQ21" s="261" t="s">
        <v>442</v>
      </c>
      <c r="BR21" s="261" t="s">
        <v>442</v>
      </c>
      <c r="BS21" s="261" t="s">
        <v>442</v>
      </c>
      <c r="BT21" s="261" t="s">
        <v>442</v>
      </c>
      <c r="BU21" s="261" t="s">
        <v>442</v>
      </c>
      <c r="BV21" s="261" t="s">
        <v>442</v>
      </c>
      <c r="BW21" s="261" t="s">
        <v>442</v>
      </c>
      <c r="BX21" s="261" t="s">
        <v>442</v>
      </c>
      <c r="BY21" s="261" t="s">
        <v>442</v>
      </c>
      <c r="BZ21" s="261" t="s">
        <v>442</v>
      </c>
      <c r="CA21" s="261" t="s">
        <v>442</v>
      </c>
      <c r="CB21" s="261" t="s">
        <v>442</v>
      </c>
      <c r="CC21" s="290">
        <v>0</v>
      </c>
      <c r="CD21" s="261" t="s">
        <v>442</v>
      </c>
      <c r="CE21" s="261" t="s">
        <v>442</v>
      </c>
      <c r="CF21" s="261" t="s">
        <v>442</v>
      </c>
      <c r="CG21" s="261" t="s">
        <v>442</v>
      </c>
      <c r="CH21" s="261" t="s">
        <v>442</v>
      </c>
      <c r="CI21" s="261" t="s">
        <v>442</v>
      </c>
      <c r="CJ21" s="261" t="s">
        <v>442</v>
      </c>
      <c r="CK21" s="261" t="s">
        <v>442</v>
      </c>
      <c r="CL21" s="261" t="s">
        <v>442</v>
      </c>
      <c r="CM21" s="261" t="s">
        <v>442</v>
      </c>
      <c r="CN21" s="261" t="s">
        <v>442</v>
      </c>
      <c r="CO21" s="261" t="s">
        <v>442</v>
      </c>
      <c r="CP21" s="261" t="s">
        <v>442</v>
      </c>
      <c r="CQ21" s="261" t="s">
        <v>442</v>
      </c>
      <c r="CR21" s="261" t="s">
        <v>588</v>
      </c>
      <c r="CS21" s="261" t="s">
        <v>433</v>
      </c>
      <c r="CT21" s="261" t="s">
        <v>442</v>
      </c>
      <c r="CU21" s="261" t="s">
        <v>589</v>
      </c>
      <c r="CV21" s="261" t="s">
        <v>442</v>
      </c>
      <c r="CW21" s="261" t="s">
        <v>442</v>
      </c>
      <c r="CX21" s="293">
        <f t="shared" si="7"/>
        <v>0.59137021978021975</v>
      </c>
      <c r="CY21" s="289">
        <v>9100000</v>
      </c>
      <c r="CZ21" s="287">
        <v>45103</v>
      </c>
      <c r="DA21" s="293">
        <v>0.59137021978021975</v>
      </c>
      <c r="DB21" s="261" t="s">
        <v>442</v>
      </c>
      <c r="DC21" s="261" t="s">
        <v>442</v>
      </c>
      <c r="DD21" s="261" t="s">
        <v>577</v>
      </c>
    </row>
    <row r="22" spans="1:108">
      <c r="A22" s="264" t="s">
        <v>380</v>
      </c>
      <c r="B22" s="284">
        <v>2435</v>
      </c>
      <c r="C22" s="284">
        <f t="shared" si="0"/>
        <v>2435</v>
      </c>
      <c r="D22" s="285">
        <v>11047</v>
      </c>
      <c r="E22" s="286">
        <f t="shared" si="1"/>
        <v>11047</v>
      </c>
      <c r="F22" s="287">
        <v>45869</v>
      </c>
      <c r="G22" s="285" t="s">
        <v>159</v>
      </c>
      <c r="H22" s="285" t="s">
        <v>573</v>
      </c>
      <c r="I22" s="261">
        <v>2021</v>
      </c>
      <c r="J22" s="261" t="s">
        <v>574</v>
      </c>
      <c r="K22" s="261" t="s">
        <v>575</v>
      </c>
      <c r="L22" s="288">
        <v>1668779</v>
      </c>
      <c r="M22" s="261" t="s">
        <v>576</v>
      </c>
      <c r="N22" s="261" t="s">
        <v>577</v>
      </c>
      <c r="O22" s="261" t="s">
        <v>578</v>
      </c>
      <c r="P22" s="287">
        <v>45261</v>
      </c>
      <c r="Q22" s="287" t="s">
        <v>590</v>
      </c>
      <c r="R22" s="261" t="s">
        <v>577</v>
      </c>
      <c r="S22" s="261" t="s">
        <v>580</v>
      </c>
      <c r="T22" s="261">
        <v>10</v>
      </c>
      <c r="U22" s="288">
        <v>0</v>
      </c>
      <c r="V22" s="289">
        <v>0</v>
      </c>
      <c r="W22" s="261" t="str">
        <f t="shared" si="2"/>
        <v>PERF</v>
      </c>
      <c r="X22" s="261" t="s">
        <v>581</v>
      </c>
      <c r="Y22" s="261" t="s">
        <v>581</v>
      </c>
      <c r="Z22" s="261" t="s">
        <v>573</v>
      </c>
      <c r="AA22" s="264" t="s">
        <v>380</v>
      </c>
      <c r="AB22" s="286">
        <f t="shared" si="3"/>
        <v>2435</v>
      </c>
      <c r="AC22" s="286">
        <v>8356</v>
      </c>
      <c r="AD22" s="286">
        <f t="shared" si="4"/>
        <v>8356</v>
      </c>
      <c r="AE22" s="261" t="s">
        <v>593</v>
      </c>
      <c r="AF22" s="261" t="s">
        <v>583</v>
      </c>
      <c r="AG22" s="290">
        <v>7814159</v>
      </c>
      <c r="AH22" s="261" t="s">
        <v>583</v>
      </c>
      <c r="AI22" s="291">
        <v>44852</v>
      </c>
      <c r="AJ22" s="261" t="s">
        <v>584</v>
      </c>
      <c r="AK22" s="292">
        <v>45548</v>
      </c>
      <c r="AL22" s="292" t="s">
        <v>585</v>
      </c>
      <c r="AM22" s="292" t="s">
        <v>442</v>
      </c>
      <c r="AN22" s="261" t="s">
        <v>442</v>
      </c>
      <c r="AO22" s="261" t="s">
        <v>442</v>
      </c>
      <c r="AP22" s="261" t="s">
        <v>442</v>
      </c>
      <c r="AQ22" s="261" t="s">
        <v>442</v>
      </c>
      <c r="AR22" s="290">
        <v>160</v>
      </c>
      <c r="AS22" s="287">
        <f t="shared" si="5"/>
        <v>50669</v>
      </c>
      <c r="AT22" s="261">
        <v>180</v>
      </c>
      <c r="AU22" s="261" t="s">
        <v>442</v>
      </c>
      <c r="AV22" s="290">
        <v>4775809</v>
      </c>
      <c r="AW22" s="290">
        <v>3940322.14</v>
      </c>
      <c r="AX22" s="261" t="s">
        <v>442</v>
      </c>
      <c r="AY22" s="261" t="s">
        <v>442</v>
      </c>
      <c r="AZ22" s="290">
        <v>4775809</v>
      </c>
      <c r="BA22" s="261">
        <v>100</v>
      </c>
      <c r="BB22" s="261" t="s">
        <v>442</v>
      </c>
      <c r="BC22" s="261" t="s">
        <v>586</v>
      </c>
      <c r="BD22" s="261" t="s">
        <v>586</v>
      </c>
      <c r="BE22" s="289">
        <v>57031</v>
      </c>
      <c r="BF22" s="261" t="s">
        <v>442</v>
      </c>
      <c r="BG22" s="261" t="s">
        <v>442</v>
      </c>
      <c r="BH22" s="261" t="s">
        <v>587</v>
      </c>
      <c r="BI22" s="293">
        <v>0.15210000000000001</v>
      </c>
      <c r="BJ22" s="261" t="s">
        <v>591</v>
      </c>
      <c r="BK22" s="261" t="s">
        <v>442</v>
      </c>
      <c r="BL22" s="294">
        <f t="shared" si="6"/>
        <v>7.8000000000000014E-2</v>
      </c>
      <c r="BM22" s="261" t="s">
        <v>442</v>
      </c>
      <c r="BN22" s="261" t="s">
        <v>442</v>
      </c>
      <c r="BO22" s="261" t="s">
        <v>442</v>
      </c>
      <c r="BP22" s="261" t="s">
        <v>442</v>
      </c>
      <c r="BQ22" s="261" t="s">
        <v>442</v>
      </c>
      <c r="BR22" s="261" t="s">
        <v>442</v>
      </c>
      <c r="BS22" s="261" t="s">
        <v>442</v>
      </c>
      <c r="BT22" s="261" t="s">
        <v>442</v>
      </c>
      <c r="BU22" s="261" t="s">
        <v>442</v>
      </c>
      <c r="BV22" s="261" t="s">
        <v>442</v>
      </c>
      <c r="BW22" s="261" t="s">
        <v>442</v>
      </c>
      <c r="BX22" s="261" t="s">
        <v>442</v>
      </c>
      <c r="BY22" s="261" t="s">
        <v>442</v>
      </c>
      <c r="BZ22" s="261" t="s">
        <v>442</v>
      </c>
      <c r="CA22" s="261" t="s">
        <v>442</v>
      </c>
      <c r="CB22" s="261" t="s">
        <v>442</v>
      </c>
      <c r="CC22" s="290">
        <v>0</v>
      </c>
      <c r="CD22" s="261" t="s">
        <v>442</v>
      </c>
      <c r="CE22" s="261" t="s">
        <v>442</v>
      </c>
      <c r="CF22" s="261" t="s">
        <v>442</v>
      </c>
      <c r="CG22" s="261" t="s">
        <v>442</v>
      </c>
      <c r="CH22" s="261" t="s">
        <v>442</v>
      </c>
      <c r="CI22" s="261" t="s">
        <v>442</v>
      </c>
      <c r="CJ22" s="261" t="s">
        <v>442</v>
      </c>
      <c r="CK22" s="261" t="s">
        <v>442</v>
      </c>
      <c r="CL22" s="261" t="s">
        <v>442</v>
      </c>
      <c r="CM22" s="261" t="s">
        <v>442</v>
      </c>
      <c r="CN22" s="261" t="s">
        <v>442</v>
      </c>
      <c r="CO22" s="261" t="s">
        <v>442</v>
      </c>
      <c r="CP22" s="261" t="s">
        <v>442</v>
      </c>
      <c r="CQ22" s="261" t="s">
        <v>442</v>
      </c>
      <c r="CR22" s="261" t="s">
        <v>588</v>
      </c>
      <c r="CS22" s="261" t="s">
        <v>433</v>
      </c>
      <c r="CT22" s="261" t="s">
        <v>442</v>
      </c>
      <c r="CU22" s="261" t="s">
        <v>589</v>
      </c>
      <c r="CV22" s="261" t="s">
        <v>442</v>
      </c>
      <c r="CW22" s="261" t="s">
        <v>442</v>
      </c>
      <c r="CX22" s="293">
        <f t="shared" si="7"/>
        <v>0.61117376802801171</v>
      </c>
      <c r="CY22" s="289">
        <v>7814159</v>
      </c>
      <c r="CZ22" s="287">
        <v>44852</v>
      </c>
      <c r="DA22" s="293">
        <v>0.61117376802801171</v>
      </c>
      <c r="DB22" s="261" t="s">
        <v>442</v>
      </c>
      <c r="DC22" s="261" t="s">
        <v>442</v>
      </c>
      <c r="DD22" s="261" t="s">
        <v>577</v>
      </c>
    </row>
    <row r="23" spans="1:108">
      <c r="A23" s="264" t="s">
        <v>380</v>
      </c>
      <c r="B23" s="284">
        <v>2449</v>
      </c>
      <c r="C23" s="284">
        <f t="shared" si="0"/>
        <v>2449</v>
      </c>
      <c r="D23" s="285">
        <v>10550</v>
      </c>
      <c r="E23" s="286">
        <f t="shared" si="1"/>
        <v>10550</v>
      </c>
      <c r="F23" s="287">
        <v>45869</v>
      </c>
      <c r="G23" s="285" t="s">
        <v>159</v>
      </c>
      <c r="H23" s="285" t="s">
        <v>573</v>
      </c>
      <c r="I23" s="261">
        <v>2021</v>
      </c>
      <c r="J23" s="261" t="s">
        <v>574</v>
      </c>
      <c r="K23" s="261" t="s">
        <v>575</v>
      </c>
      <c r="L23" s="288">
        <v>2039880</v>
      </c>
      <c r="M23" s="261" t="s">
        <v>576</v>
      </c>
      <c r="N23" s="261" t="s">
        <v>577</v>
      </c>
      <c r="O23" s="261" t="s">
        <v>578</v>
      </c>
      <c r="P23" s="287">
        <v>45331</v>
      </c>
      <c r="Q23" s="287" t="s">
        <v>592</v>
      </c>
      <c r="R23" s="261" t="s">
        <v>577</v>
      </c>
      <c r="S23" s="261" t="s">
        <v>580</v>
      </c>
      <c r="T23" s="261">
        <v>13</v>
      </c>
      <c r="U23" s="288">
        <v>0</v>
      </c>
      <c r="V23" s="289">
        <v>0</v>
      </c>
      <c r="W23" s="261" t="str">
        <f t="shared" si="2"/>
        <v>PERF</v>
      </c>
      <c r="X23" s="261" t="s">
        <v>581</v>
      </c>
      <c r="Y23" s="261" t="s">
        <v>581</v>
      </c>
      <c r="Z23" s="261" t="s">
        <v>573</v>
      </c>
      <c r="AA23" s="264" t="s">
        <v>380</v>
      </c>
      <c r="AB23" s="286">
        <f t="shared" si="3"/>
        <v>2449</v>
      </c>
      <c r="AC23" s="286">
        <v>8466</v>
      </c>
      <c r="AD23" s="286">
        <f t="shared" si="4"/>
        <v>8466</v>
      </c>
      <c r="AE23" s="261" t="s">
        <v>582</v>
      </c>
      <c r="AF23" s="261" t="s">
        <v>583</v>
      </c>
      <c r="AG23" s="290">
        <v>11000000</v>
      </c>
      <c r="AH23" s="261" t="s">
        <v>583</v>
      </c>
      <c r="AI23" s="291">
        <v>45238</v>
      </c>
      <c r="AJ23" s="261" t="s">
        <v>584</v>
      </c>
      <c r="AK23" s="292">
        <v>45548</v>
      </c>
      <c r="AL23" s="292" t="s">
        <v>585</v>
      </c>
      <c r="AM23" s="292" t="s">
        <v>442</v>
      </c>
      <c r="AN23" s="261" t="s">
        <v>442</v>
      </c>
      <c r="AO23" s="261" t="s">
        <v>442</v>
      </c>
      <c r="AP23" s="261" t="s">
        <v>442</v>
      </c>
      <c r="AQ23" s="261" t="s">
        <v>442</v>
      </c>
      <c r="AR23" s="290">
        <v>169</v>
      </c>
      <c r="AS23" s="287">
        <f t="shared" si="5"/>
        <v>50939</v>
      </c>
      <c r="AT23" s="261">
        <v>180</v>
      </c>
      <c r="AU23" s="261" t="s">
        <v>442</v>
      </c>
      <c r="AV23" s="290">
        <v>7700082</v>
      </c>
      <c r="AW23" s="290">
        <v>7544866.7699999996</v>
      </c>
      <c r="AX23" s="261" t="s">
        <v>442</v>
      </c>
      <c r="AY23" s="261" t="s">
        <v>442</v>
      </c>
      <c r="AZ23" s="290">
        <v>7700082</v>
      </c>
      <c r="BA23" s="261">
        <v>100</v>
      </c>
      <c r="BB23" s="261" t="s">
        <v>442</v>
      </c>
      <c r="BC23" s="261" t="s">
        <v>586</v>
      </c>
      <c r="BD23" s="261" t="s">
        <v>586</v>
      </c>
      <c r="BE23" s="289">
        <v>102442</v>
      </c>
      <c r="BF23" s="261" t="s">
        <v>442</v>
      </c>
      <c r="BG23" s="261" t="s">
        <v>442</v>
      </c>
      <c r="BH23" s="261" t="s">
        <v>587</v>
      </c>
      <c r="BI23" s="293">
        <v>0.1391</v>
      </c>
      <c r="BJ23" s="261" t="s">
        <v>591</v>
      </c>
      <c r="BK23" s="261" t="s">
        <v>442</v>
      </c>
      <c r="BL23" s="294">
        <f t="shared" si="6"/>
        <v>6.5000000000000002E-2</v>
      </c>
      <c r="BM23" s="261" t="s">
        <v>442</v>
      </c>
      <c r="BN23" s="261" t="s">
        <v>442</v>
      </c>
      <c r="BO23" s="261" t="s">
        <v>442</v>
      </c>
      <c r="BP23" s="261" t="s">
        <v>442</v>
      </c>
      <c r="BQ23" s="261" t="s">
        <v>442</v>
      </c>
      <c r="BR23" s="261" t="s">
        <v>442</v>
      </c>
      <c r="BS23" s="261" t="s">
        <v>442</v>
      </c>
      <c r="BT23" s="261" t="s">
        <v>442</v>
      </c>
      <c r="BU23" s="261" t="s">
        <v>442</v>
      </c>
      <c r="BV23" s="261" t="s">
        <v>442</v>
      </c>
      <c r="BW23" s="261" t="s">
        <v>442</v>
      </c>
      <c r="BX23" s="261" t="s">
        <v>442</v>
      </c>
      <c r="BY23" s="261" t="s">
        <v>442</v>
      </c>
      <c r="BZ23" s="261" t="s">
        <v>442</v>
      </c>
      <c r="CA23" s="261" t="s">
        <v>442</v>
      </c>
      <c r="CB23" s="261" t="s">
        <v>442</v>
      </c>
      <c r="CC23" s="290">
        <v>0</v>
      </c>
      <c r="CD23" s="261" t="s">
        <v>442</v>
      </c>
      <c r="CE23" s="261" t="s">
        <v>442</v>
      </c>
      <c r="CF23" s="261" t="s">
        <v>442</v>
      </c>
      <c r="CG23" s="261" t="s">
        <v>442</v>
      </c>
      <c r="CH23" s="261" t="s">
        <v>442</v>
      </c>
      <c r="CI23" s="261" t="s">
        <v>442</v>
      </c>
      <c r="CJ23" s="261" t="s">
        <v>442</v>
      </c>
      <c r="CK23" s="261" t="s">
        <v>442</v>
      </c>
      <c r="CL23" s="261" t="s">
        <v>442</v>
      </c>
      <c r="CM23" s="261" t="s">
        <v>442</v>
      </c>
      <c r="CN23" s="261" t="s">
        <v>442</v>
      </c>
      <c r="CO23" s="261" t="s">
        <v>442</v>
      </c>
      <c r="CP23" s="261" t="s">
        <v>442</v>
      </c>
      <c r="CQ23" s="261" t="s">
        <v>442</v>
      </c>
      <c r="CR23" s="261" t="s">
        <v>588</v>
      </c>
      <c r="CS23" s="261" t="s">
        <v>433</v>
      </c>
      <c r="CT23" s="261" t="s">
        <v>442</v>
      </c>
      <c r="CU23" s="261" t="s">
        <v>589</v>
      </c>
      <c r="CV23" s="261" t="s">
        <v>442</v>
      </c>
      <c r="CW23" s="261" t="s">
        <v>442</v>
      </c>
      <c r="CX23" s="293">
        <f t="shared" si="7"/>
        <v>0.63115426229508198</v>
      </c>
      <c r="CY23" s="289">
        <v>12200000</v>
      </c>
      <c r="CZ23" s="287">
        <v>45505</v>
      </c>
      <c r="DA23" s="293">
        <v>0.58439509090909092</v>
      </c>
      <c r="DB23" s="261" t="s">
        <v>442</v>
      </c>
      <c r="DC23" s="261" t="s">
        <v>442</v>
      </c>
      <c r="DD23" s="261" t="s">
        <v>577</v>
      </c>
    </row>
    <row r="24" spans="1:108">
      <c r="A24" s="264" t="s">
        <v>380</v>
      </c>
      <c r="B24" s="284">
        <v>2390</v>
      </c>
      <c r="C24" s="284">
        <f t="shared" si="0"/>
        <v>2390</v>
      </c>
      <c r="D24" s="285">
        <v>11131</v>
      </c>
      <c r="E24" s="286">
        <f t="shared" si="1"/>
        <v>11131</v>
      </c>
      <c r="F24" s="287">
        <v>45869</v>
      </c>
      <c r="G24" s="285" t="s">
        <v>159</v>
      </c>
      <c r="H24" s="285" t="s">
        <v>573</v>
      </c>
      <c r="I24" s="261">
        <v>2021</v>
      </c>
      <c r="J24" s="261" t="s">
        <v>574</v>
      </c>
      <c r="K24" s="261" t="s">
        <v>575</v>
      </c>
      <c r="L24" s="288">
        <v>1055979</v>
      </c>
      <c r="M24" s="261" t="s">
        <v>576</v>
      </c>
      <c r="N24" s="261" t="s">
        <v>577</v>
      </c>
      <c r="O24" s="261" t="s">
        <v>578</v>
      </c>
      <c r="P24" s="287">
        <v>45139</v>
      </c>
      <c r="Q24" s="287" t="s">
        <v>579</v>
      </c>
      <c r="R24" s="261" t="s">
        <v>577</v>
      </c>
      <c r="S24" s="261" t="s">
        <v>580</v>
      </c>
      <c r="T24" s="261">
        <v>16</v>
      </c>
      <c r="U24" s="288">
        <v>0</v>
      </c>
      <c r="V24" s="289">
        <v>0</v>
      </c>
      <c r="W24" s="261" t="str">
        <f t="shared" si="2"/>
        <v>PERF</v>
      </c>
      <c r="X24" s="261" t="s">
        <v>581</v>
      </c>
      <c r="Y24" s="261" t="s">
        <v>581</v>
      </c>
      <c r="Z24" s="261" t="s">
        <v>573</v>
      </c>
      <c r="AA24" s="264" t="s">
        <v>380</v>
      </c>
      <c r="AB24" s="286">
        <f t="shared" si="3"/>
        <v>2390</v>
      </c>
      <c r="AC24" s="286">
        <v>8057</v>
      </c>
      <c r="AD24" s="286">
        <f t="shared" si="4"/>
        <v>8057</v>
      </c>
      <c r="AE24" s="261" t="s">
        <v>582</v>
      </c>
      <c r="AF24" s="261" t="s">
        <v>583</v>
      </c>
      <c r="AG24" s="290">
        <v>4347055</v>
      </c>
      <c r="AH24" s="261" t="s">
        <v>583</v>
      </c>
      <c r="AI24" s="291">
        <v>43699</v>
      </c>
      <c r="AJ24" s="261" t="s">
        <v>584</v>
      </c>
      <c r="AK24" s="292">
        <v>45548</v>
      </c>
      <c r="AL24" s="292" t="s">
        <v>585</v>
      </c>
      <c r="AM24" s="292" t="s">
        <v>442</v>
      </c>
      <c r="AN24" s="261" t="s">
        <v>442</v>
      </c>
      <c r="AO24" s="261" t="s">
        <v>442</v>
      </c>
      <c r="AP24" s="261" t="s">
        <v>442</v>
      </c>
      <c r="AQ24" s="261" t="s">
        <v>442</v>
      </c>
      <c r="AR24" s="290">
        <v>156</v>
      </c>
      <c r="AS24" s="287">
        <f t="shared" si="5"/>
        <v>50549</v>
      </c>
      <c r="AT24" s="261">
        <v>180</v>
      </c>
      <c r="AU24" s="261" t="s">
        <v>442</v>
      </c>
      <c r="AV24" s="290">
        <v>3176594</v>
      </c>
      <c r="AW24" s="290">
        <v>3079359.95</v>
      </c>
      <c r="AX24" s="261" t="s">
        <v>442</v>
      </c>
      <c r="AY24" s="261" t="s">
        <v>442</v>
      </c>
      <c r="AZ24" s="290">
        <v>3176594</v>
      </c>
      <c r="BA24" s="261">
        <v>100</v>
      </c>
      <c r="BB24" s="261" t="s">
        <v>442</v>
      </c>
      <c r="BC24" s="261" t="s">
        <v>586</v>
      </c>
      <c r="BD24" s="261" t="s">
        <v>586</v>
      </c>
      <c r="BE24" s="289">
        <v>42943</v>
      </c>
      <c r="BF24" s="261" t="s">
        <v>442</v>
      </c>
      <c r="BG24" s="261" t="s">
        <v>442</v>
      </c>
      <c r="BH24" s="261" t="s">
        <v>587</v>
      </c>
      <c r="BI24" s="293">
        <v>0.1421</v>
      </c>
      <c r="BJ24" s="261" t="s">
        <v>591</v>
      </c>
      <c r="BK24" s="261" t="s">
        <v>442</v>
      </c>
      <c r="BL24" s="294">
        <f t="shared" si="6"/>
        <v>6.8000000000000005E-2</v>
      </c>
      <c r="BM24" s="261" t="s">
        <v>442</v>
      </c>
      <c r="BN24" s="261" t="s">
        <v>442</v>
      </c>
      <c r="BO24" s="261" t="s">
        <v>442</v>
      </c>
      <c r="BP24" s="261" t="s">
        <v>442</v>
      </c>
      <c r="BQ24" s="261" t="s">
        <v>442</v>
      </c>
      <c r="BR24" s="261" t="s">
        <v>442</v>
      </c>
      <c r="BS24" s="261" t="s">
        <v>442</v>
      </c>
      <c r="BT24" s="261" t="s">
        <v>442</v>
      </c>
      <c r="BU24" s="261" t="s">
        <v>442</v>
      </c>
      <c r="BV24" s="261" t="s">
        <v>442</v>
      </c>
      <c r="BW24" s="261" t="s">
        <v>442</v>
      </c>
      <c r="BX24" s="261" t="s">
        <v>442</v>
      </c>
      <c r="BY24" s="261" t="s">
        <v>442</v>
      </c>
      <c r="BZ24" s="261" t="s">
        <v>442</v>
      </c>
      <c r="CA24" s="261" t="s">
        <v>442</v>
      </c>
      <c r="CB24" s="261" t="s">
        <v>442</v>
      </c>
      <c r="CC24" s="290">
        <v>0</v>
      </c>
      <c r="CD24" s="261" t="s">
        <v>442</v>
      </c>
      <c r="CE24" s="261" t="s">
        <v>442</v>
      </c>
      <c r="CF24" s="261" t="s">
        <v>442</v>
      </c>
      <c r="CG24" s="261" t="s">
        <v>442</v>
      </c>
      <c r="CH24" s="261" t="s">
        <v>442</v>
      </c>
      <c r="CI24" s="261" t="s">
        <v>442</v>
      </c>
      <c r="CJ24" s="261" t="s">
        <v>442</v>
      </c>
      <c r="CK24" s="261" t="s">
        <v>442</v>
      </c>
      <c r="CL24" s="261" t="s">
        <v>442</v>
      </c>
      <c r="CM24" s="261" t="s">
        <v>442</v>
      </c>
      <c r="CN24" s="261" t="s">
        <v>442</v>
      </c>
      <c r="CO24" s="261" t="s">
        <v>442</v>
      </c>
      <c r="CP24" s="261" t="s">
        <v>442</v>
      </c>
      <c r="CQ24" s="261" t="s">
        <v>442</v>
      </c>
      <c r="CR24" s="261" t="s">
        <v>588</v>
      </c>
      <c r="CS24" s="261" t="s">
        <v>433</v>
      </c>
      <c r="CT24" s="261" t="s">
        <v>442</v>
      </c>
      <c r="CU24" s="261" t="s">
        <v>589</v>
      </c>
      <c r="CV24" s="261" t="s">
        <v>442</v>
      </c>
      <c r="CW24" s="261" t="s">
        <v>442</v>
      </c>
      <c r="CX24" s="293">
        <f t="shared" si="7"/>
        <v>0.67487626749336294</v>
      </c>
      <c r="CY24" s="289">
        <v>4706928</v>
      </c>
      <c r="CZ24" s="287">
        <v>45057</v>
      </c>
      <c r="DA24" s="293">
        <v>0.64521318363059732</v>
      </c>
      <c r="DB24" s="261" t="s">
        <v>442</v>
      </c>
      <c r="DC24" s="261" t="s">
        <v>442</v>
      </c>
      <c r="DD24" s="261" t="s">
        <v>577</v>
      </c>
    </row>
    <row r="25" spans="1:108">
      <c r="A25" s="264" t="s">
        <v>380</v>
      </c>
      <c r="B25" s="284">
        <v>2409</v>
      </c>
      <c r="C25" s="284">
        <f t="shared" si="0"/>
        <v>2409</v>
      </c>
      <c r="D25" s="285">
        <v>8907</v>
      </c>
      <c r="E25" s="286">
        <f t="shared" si="1"/>
        <v>8907</v>
      </c>
      <c r="F25" s="287">
        <v>45869</v>
      </c>
      <c r="G25" s="285" t="s">
        <v>159</v>
      </c>
      <c r="H25" s="285" t="s">
        <v>573</v>
      </c>
      <c r="I25" s="261">
        <v>2021</v>
      </c>
      <c r="J25" s="261" t="s">
        <v>574</v>
      </c>
      <c r="K25" s="261" t="s">
        <v>575</v>
      </c>
      <c r="L25" s="288">
        <v>2082345</v>
      </c>
      <c r="M25" s="261" t="s">
        <v>576</v>
      </c>
      <c r="N25" s="261" t="s">
        <v>577</v>
      </c>
      <c r="O25" s="261" t="s">
        <v>578</v>
      </c>
      <c r="P25" s="287">
        <v>45212</v>
      </c>
      <c r="Q25" s="287" t="s">
        <v>592</v>
      </c>
      <c r="R25" s="261" t="s">
        <v>577</v>
      </c>
      <c r="S25" s="261" t="s">
        <v>580</v>
      </c>
      <c r="T25" s="261">
        <v>15</v>
      </c>
      <c r="U25" s="288">
        <v>0</v>
      </c>
      <c r="V25" s="289">
        <v>0</v>
      </c>
      <c r="W25" s="261" t="str">
        <f t="shared" si="2"/>
        <v>PERF</v>
      </c>
      <c r="X25" s="261" t="s">
        <v>581</v>
      </c>
      <c r="Y25" s="261" t="s">
        <v>581</v>
      </c>
      <c r="Z25" s="261" t="s">
        <v>573</v>
      </c>
      <c r="AA25" s="264" t="s">
        <v>380</v>
      </c>
      <c r="AB25" s="286">
        <f t="shared" si="3"/>
        <v>2409</v>
      </c>
      <c r="AC25" s="286">
        <v>7889</v>
      </c>
      <c r="AD25" s="286">
        <f t="shared" si="4"/>
        <v>7889</v>
      </c>
      <c r="AE25" s="261" t="s">
        <v>582</v>
      </c>
      <c r="AF25" s="261" t="s">
        <v>583</v>
      </c>
      <c r="AG25" s="290">
        <v>10075045</v>
      </c>
      <c r="AH25" s="261" t="s">
        <v>583</v>
      </c>
      <c r="AI25" s="291">
        <v>43347</v>
      </c>
      <c r="AJ25" s="261" t="s">
        <v>584</v>
      </c>
      <c r="AK25" s="292">
        <v>45548</v>
      </c>
      <c r="AL25" s="292" t="s">
        <v>585</v>
      </c>
      <c r="AM25" s="292" t="s">
        <v>442</v>
      </c>
      <c r="AN25" s="261" t="s">
        <v>442</v>
      </c>
      <c r="AO25" s="261" t="s">
        <v>442</v>
      </c>
      <c r="AP25" s="261" t="s">
        <v>442</v>
      </c>
      <c r="AQ25" s="261" t="s">
        <v>442</v>
      </c>
      <c r="AR25" s="290">
        <v>158</v>
      </c>
      <c r="AS25" s="287">
        <f t="shared" si="5"/>
        <v>50609</v>
      </c>
      <c r="AT25" s="261">
        <v>180</v>
      </c>
      <c r="AU25" s="261" t="s">
        <v>442</v>
      </c>
      <c r="AV25" s="290">
        <v>6650000</v>
      </c>
      <c r="AW25" s="290">
        <v>6274558.3600000003</v>
      </c>
      <c r="AX25" s="261" t="s">
        <v>442</v>
      </c>
      <c r="AY25" s="261" t="s">
        <v>442</v>
      </c>
      <c r="AZ25" s="290">
        <v>6650000</v>
      </c>
      <c r="BA25" s="261">
        <v>100</v>
      </c>
      <c r="BB25" s="261" t="s">
        <v>442</v>
      </c>
      <c r="BC25" s="261" t="s">
        <v>586</v>
      </c>
      <c r="BD25" s="261" t="s">
        <v>586</v>
      </c>
      <c r="BE25" s="289">
        <v>85208</v>
      </c>
      <c r="BF25" s="261" t="s">
        <v>442</v>
      </c>
      <c r="BG25" s="261" t="s">
        <v>442</v>
      </c>
      <c r="BH25" s="261" t="s">
        <v>587</v>
      </c>
      <c r="BI25" s="293">
        <v>0.13730000000000001</v>
      </c>
      <c r="BJ25" s="261" t="s">
        <v>591</v>
      </c>
      <c r="BK25" s="261" t="s">
        <v>442</v>
      </c>
      <c r="BL25" s="294">
        <f t="shared" si="6"/>
        <v>6.3200000000000006E-2</v>
      </c>
      <c r="BM25" s="261" t="s">
        <v>442</v>
      </c>
      <c r="BN25" s="261" t="s">
        <v>442</v>
      </c>
      <c r="BO25" s="261" t="s">
        <v>442</v>
      </c>
      <c r="BP25" s="261" t="s">
        <v>442</v>
      </c>
      <c r="BQ25" s="261" t="s">
        <v>442</v>
      </c>
      <c r="BR25" s="261" t="s">
        <v>442</v>
      </c>
      <c r="BS25" s="261" t="s">
        <v>442</v>
      </c>
      <c r="BT25" s="261" t="s">
        <v>442</v>
      </c>
      <c r="BU25" s="261" t="s">
        <v>442</v>
      </c>
      <c r="BV25" s="261" t="s">
        <v>442</v>
      </c>
      <c r="BW25" s="261" t="s">
        <v>442</v>
      </c>
      <c r="BX25" s="261" t="s">
        <v>442</v>
      </c>
      <c r="BY25" s="261" t="s">
        <v>442</v>
      </c>
      <c r="BZ25" s="261" t="s">
        <v>442</v>
      </c>
      <c r="CA25" s="261" t="s">
        <v>442</v>
      </c>
      <c r="CB25" s="261" t="s">
        <v>442</v>
      </c>
      <c r="CC25" s="290">
        <v>0</v>
      </c>
      <c r="CD25" s="261" t="s">
        <v>442</v>
      </c>
      <c r="CE25" s="261" t="s">
        <v>442</v>
      </c>
      <c r="CF25" s="261" t="s">
        <v>442</v>
      </c>
      <c r="CG25" s="261" t="s">
        <v>442</v>
      </c>
      <c r="CH25" s="261" t="s">
        <v>442</v>
      </c>
      <c r="CI25" s="261" t="s">
        <v>442</v>
      </c>
      <c r="CJ25" s="261" t="s">
        <v>442</v>
      </c>
      <c r="CK25" s="261" t="s">
        <v>442</v>
      </c>
      <c r="CL25" s="261" t="s">
        <v>442</v>
      </c>
      <c r="CM25" s="261" t="s">
        <v>442</v>
      </c>
      <c r="CN25" s="261" t="s">
        <v>442</v>
      </c>
      <c r="CO25" s="261" t="s">
        <v>442</v>
      </c>
      <c r="CP25" s="261" t="s">
        <v>442</v>
      </c>
      <c r="CQ25" s="261" t="s">
        <v>442</v>
      </c>
      <c r="CR25" s="261" t="s">
        <v>588</v>
      </c>
      <c r="CS25" s="261" t="s">
        <v>433</v>
      </c>
      <c r="CT25" s="261" t="s">
        <v>442</v>
      </c>
      <c r="CU25" s="261" t="s">
        <v>589</v>
      </c>
      <c r="CV25" s="261" t="s">
        <v>442</v>
      </c>
      <c r="CW25" s="261" t="s">
        <v>442</v>
      </c>
      <c r="CX25" s="293">
        <f t="shared" si="7"/>
        <v>0.66799227137964512</v>
      </c>
      <c r="CY25" s="289">
        <v>9955205</v>
      </c>
      <c r="CZ25" s="287">
        <v>45169</v>
      </c>
      <c r="DA25" s="293">
        <v>0.66799227137964512</v>
      </c>
      <c r="DB25" s="261" t="s">
        <v>442</v>
      </c>
      <c r="DC25" s="261" t="s">
        <v>442</v>
      </c>
      <c r="DD25" s="261" t="s">
        <v>577</v>
      </c>
    </row>
    <row r="26" spans="1:108">
      <c r="A26" s="264" t="s">
        <v>380</v>
      </c>
      <c r="B26" s="284">
        <v>2300</v>
      </c>
      <c r="C26" s="284">
        <f t="shared" si="0"/>
        <v>2300</v>
      </c>
      <c r="D26" s="285">
        <v>10799</v>
      </c>
      <c r="E26" s="286">
        <f t="shared" si="1"/>
        <v>10799</v>
      </c>
      <c r="F26" s="287">
        <v>45869</v>
      </c>
      <c r="G26" s="285" t="s">
        <v>159</v>
      </c>
      <c r="H26" s="285" t="s">
        <v>573</v>
      </c>
      <c r="I26" s="261">
        <v>2021</v>
      </c>
      <c r="J26" s="261" t="s">
        <v>574</v>
      </c>
      <c r="K26" s="261" t="s">
        <v>575</v>
      </c>
      <c r="L26" s="288">
        <v>3720329</v>
      </c>
      <c r="M26" s="261" t="s">
        <v>576</v>
      </c>
      <c r="N26" s="261" t="s">
        <v>577</v>
      </c>
      <c r="O26" s="261" t="s">
        <v>578</v>
      </c>
      <c r="P26" s="287">
        <v>44859</v>
      </c>
      <c r="Q26" s="287" t="s">
        <v>579</v>
      </c>
      <c r="R26" s="261" t="s">
        <v>577</v>
      </c>
      <c r="S26" s="261" t="s">
        <v>580</v>
      </c>
      <c r="T26" s="261">
        <v>15</v>
      </c>
      <c r="U26" s="288">
        <v>0</v>
      </c>
      <c r="V26" s="289">
        <v>0</v>
      </c>
      <c r="W26" s="261" t="str">
        <f t="shared" si="2"/>
        <v>PERF</v>
      </c>
      <c r="X26" s="261" t="s">
        <v>581</v>
      </c>
      <c r="Y26" s="261" t="s">
        <v>581</v>
      </c>
      <c r="Z26" s="261" t="s">
        <v>573</v>
      </c>
      <c r="AA26" s="264" t="s">
        <v>380</v>
      </c>
      <c r="AB26" s="286">
        <f t="shared" si="3"/>
        <v>2300</v>
      </c>
      <c r="AC26" s="286">
        <v>8251</v>
      </c>
      <c r="AD26" s="286">
        <f t="shared" si="4"/>
        <v>8251</v>
      </c>
      <c r="AE26" s="261" t="s">
        <v>593</v>
      </c>
      <c r="AF26" s="261" t="s">
        <v>583</v>
      </c>
      <c r="AG26" s="290">
        <v>17128797</v>
      </c>
      <c r="AH26" s="261" t="s">
        <v>583</v>
      </c>
      <c r="AI26" s="291">
        <v>44624</v>
      </c>
      <c r="AJ26" s="261" t="s">
        <v>584</v>
      </c>
      <c r="AK26" s="292">
        <v>45548</v>
      </c>
      <c r="AL26" s="292">
        <v>45595</v>
      </c>
      <c r="AM26" s="292" t="s">
        <v>442</v>
      </c>
      <c r="AN26" s="261" t="s">
        <v>442</v>
      </c>
      <c r="AO26" s="261" t="s">
        <v>442</v>
      </c>
      <c r="AP26" s="261" t="s">
        <v>442</v>
      </c>
      <c r="AQ26" s="261" t="s">
        <v>442</v>
      </c>
      <c r="AR26" s="290" t="s">
        <v>442</v>
      </c>
      <c r="AS26" s="287" t="s">
        <v>442</v>
      </c>
      <c r="AT26" s="261">
        <v>180</v>
      </c>
      <c r="AU26" s="261" t="s">
        <v>442</v>
      </c>
      <c r="AV26" s="290" t="s">
        <v>442</v>
      </c>
      <c r="AW26" s="290" t="s">
        <v>442</v>
      </c>
      <c r="AX26" s="261" t="s">
        <v>442</v>
      </c>
      <c r="AY26" s="261" t="s">
        <v>442</v>
      </c>
      <c r="AZ26" s="290" t="s">
        <v>442</v>
      </c>
      <c r="BA26" s="261">
        <v>100</v>
      </c>
      <c r="BB26" s="261" t="s">
        <v>442</v>
      </c>
      <c r="BC26" s="261" t="s">
        <v>586</v>
      </c>
      <c r="BD26" s="261" t="s">
        <v>586</v>
      </c>
      <c r="BE26" s="289" t="s">
        <v>442</v>
      </c>
      <c r="BF26" s="261" t="s">
        <v>442</v>
      </c>
      <c r="BG26" s="261" t="s">
        <v>442</v>
      </c>
      <c r="BH26" s="261" t="s">
        <v>587</v>
      </c>
      <c r="BI26" s="293" t="s">
        <v>442</v>
      </c>
      <c r="BJ26" s="261" t="s">
        <v>442</v>
      </c>
      <c r="BK26" s="261" t="s">
        <v>442</v>
      </c>
      <c r="BL26" s="294" t="s">
        <v>442</v>
      </c>
      <c r="BM26" s="261" t="s">
        <v>442</v>
      </c>
      <c r="BN26" s="261" t="s">
        <v>442</v>
      </c>
      <c r="BO26" s="261" t="s">
        <v>442</v>
      </c>
      <c r="BP26" s="261" t="s">
        <v>442</v>
      </c>
      <c r="BQ26" s="261" t="s">
        <v>442</v>
      </c>
      <c r="BR26" s="261" t="s">
        <v>442</v>
      </c>
      <c r="BS26" s="261" t="s">
        <v>442</v>
      </c>
      <c r="BT26" s="261" t="s">
        <v>442</v>
      </c>
      <c r="BU26" s="261" t="s">
        <v>442</v>
      </c>
      <c r="BV26" s="261" t="s">
        <v>442</v>
      </c>
      <c r="BW26" s="261" t="s">
        <v>442</v>
      </c>
      <c r="BX26" s="261" t="s">
        <v>442</v>
      </c>
      <c r="BY26" s="261" t="s">
        <v>442</v>
      </c>
      <c r="BZ26" s="261" t="s">
        <v>442</v>
      </c>
      <c r="CA26" s="261" t="s">
        <v>442</v>
      </c>
      <c r="CB26" s="261" t="s">
        <v>442</v>
      </c>
      <c r="CC26" s="290" t="s">
        <v>442</v>
      </c>
      <c r="CD26" s="261" t="s">
        <v>442</v>
      </c>
      <c r="CE26" s="261" t="s">
        <v>442</v>
      </c>
      <c r="CF26" s="261" t="s">
        <v>442</v>
      </c>
      <c r="CG26" s="261" t="s">
        <v>442</v>
      </c>
      <c r="CH26" s="261" t="s">
        <v>442</v>
      </c>
      <c r="CI26" s="261" t="s">
        <v>442</v>
      </c>
      <c r="CJ26" s="261" t="s">
        <v>442</v>
      </c>
      <c r="CK26" s="261" t="s">
        <v>442</v>
      </c>
      <c r="CL26" s="261" t="s">
        <v>442</v>
      </c>
      <c r="CM26" s="261" t="s">
        <v>442</v>
      </c>
      <c r="CN26" s="261" t="s">
        <v>442</v>
      </c>
      <c r="CO26" s="261" t="s">
        <v>442</v>
      </c>
      <c r="CP26" s="261" t="s">
        <v>442</v>
      </c>
      <c r="CQ26" s="261" t="s">
        <v>442</v>
      </c>
      <c r="CR26" s="261" t="s">
        <v>588</v>
      </c>
      <c r="CS26" s="261" t="s">
        <v>433</v>
      </c>
      <c r="CT26" s="261" t="s">
        <v>442</v>
      </c>
      <c r="CU26" s="261" t="s">
        <v>589</v>
      </c>
      <c r="CV26" s="261" t="s">
        <v>442</v>
      </c>
      <c r="CW26" s="261" t="s">
        <v>442</v>
      </c>
      <c r="CX26" s="293" t="s">
        <v>442</v>
      </c>
      <c r="CY26" s="289" t="s">
        <v>442</v>
      </c>
      <c r="CZ26" s="287" t="s">
        <v>442</v>
      </c>
      <c r="DA26" s="293" t="s">
        <v>442</v>
      </c>
      <c r="DB26" s="261" t="s">
        <v>442</v>
      </c>
      <c r="DC26" s="261" t="s">
        <v>442</v>
      </c>
      <c r="DD26" s="261" t="s">
        <v>577</v>
      </c>
    </row>
    <row r="27" spans="1:108">
      <c r="A27" s="264" t="s">
        <v>380</v>
      </c>
      <c r="B27" s="284">
        <v>2382</v>
      </c>
      <c r="C27" s="284">
        <f t="shared" si="0"/>
        <v>2382</v>
      </c>
      <c r="D27" s="285">
        <v>11040</v>
      </c>
      <c r="E27" s="286">
        <f t="shared" si="1"/>
        <v>11040</v>
      </c>
      <c r="F27" s="287">
        <v>45869</v>
      </c>
      <c r="G27" s="285" t="s">
        <v>159</v>
      </c>
      <c r="H27" s="285" t="s">
        <v>573</v>
      </c>
      <c r="I27" s="261">
        <v>2021</v>
      </c>
      <c r="J27" s="261" t="s">
        <v>574</v>
      </c>
      <c r="K27" s="261" t="s">
        <v>575</v>
      </c>
      <c r="L27" s="288">
        <v>6065814</v>
      </c>
      <c r="M27" s="261" t="s">
        <v>576</v>
      </c>
      <c r="N27" s="261" t="s">
        <v>577</v>
      </c>
      <c r="O27" s="261" t="s">
        <v>578</v>
      </c>
      <c r="P27" s="287">
        <v>45104</v>
      </c>
      <c r="Q27" s="287" t="s">
        <v>592</v>
      </c>
      <c r="R27" s="261" t="s">
        <v>577</v>
      </c>
      <c r="S27" s="261" t="s">
        <v>580</v>
      </c>
      <c r="T27" s="261">
        <v>18</v>
      </c>
      <c r="U27" s="288">
        <v>0</v>
      </c>
      <c r="V27" s="289">
        <v>0</v>
      </c>
      <c r="W27" s="261" t="str">
        <f t="shared" si="2"/>
        <v>PERF</v>
      </c>
      <c r="X27" s="261" t="s">
        <v>581</v>
      </c>
      <c r="Y27" s="261" t="s">
        <v>581</v>
      </c>
      <c r="Z27" s="261" t="s">
        <v>573</v>
      </c>
      <c r="AA27" s="264" t="s">
        <v>380</v>
      </c>
      <c r="AB27" s="286">
        <f t="shared" si="3"/>
        <v>2382</v>
      </c>
      <c r="AC27" s="286">
        <v>8337</v>
      </c>
      <c r="AD27" s="286">
        <f t="shared" si="4"/>
        <v>8337</v>
      </c>
      <c r="AE27" s="261" t="s">
        <v>593</v>
      </c>
      <c r="AF27" s="261" t="s">
        <v>583</v>
      </c>
      <c r="AG27" s="290">
        <v>26711046</v>
      </c>
      <c r="AH27" s="261" t="s">
        <v>583</v>
      </c>
      <c r="AI27" s="291">
        <v>44812</v>
      </c>
      <c r="AJ27" s="261" t="s">
        <v>584</v>
      </c>
      <c r="AK27" s="292">
        <v>45548</v>
      </c>
      <c r="AL27" s="292" t="s">
        <v>585</v>
      </c>
      <c r="AM27" s="292" t="s">
        <v>442</v>
      </c>
      <c r="AN27" s="261" t="s">
        <v>442</v>
      </c>
      <c r="AO27" s="261" t="s">
        <v>442</v>
      </c>
      <c r="AP27" s="261" t="s">
        <v>442</v>
      </c>
      <c r="AQ27" s="261" t="s">
        <v>442</v>
      </c>
      <c r="AR27" s="290">
        <v>154</v>
      </c>
      <c r="AS27" s="287">
        <f>(AR27*30)+F27</f>
        <v>50489</v>
      </c>
      <c r="AT27" s="261">
        <v>180</v>
      </c>
      <c r="AU27" s="261" t="s">
        <v>442</v>
      </c>
      <c r="AV27" s="290">
        <v>12466603</v>
      </c>
      <c r="AW27" s="290">
        <v>12153303.32</v>
      </c>
      <c r="AX27" s="261" t="s">
        <v>442</v>
      </c>
      <c r="AY27" s="261" t="s">
        <v>442</v>
      </c>
      <c r="AZ27" s="290">
        <v>12466603</v>
      </c>
      <c r="BA27" s="261">
        <v>100</v>
      </c>
      <c r="BB27" s="261" t="s">
        <v>442</v>
      </c>
      <c r="BC27" s="261" t="s">
        <v>586</v>
      </c>
      <c r="BD27" s="261" t="s">
        <v>586</v>
      </c>
      <c r="BE27" s="289">
        <v>169860</v>
      </c>
      <c r="BF27" s="261" t="s">
        <v>442</v>
      </c>
      <c r="BG27" s="261" t="s">
        <v>442</v>
      </c>
      <c r="BH27" s="261" t="s">
        <v>587</v>
      </c>
      <c r="BI27" s="293">
        <v>0.1421</v>
      </c>
      <c r="BJ27" s="261" t="s">
        <v>591</v>
      </c>
      <c r="BK27" s="261" t="s">
        <v>442</v>
      </c>
      <c r="BL27" s="294">
        <f>BI27-IF(BJ27="Prime",10.75%-3.5%,7.41%)</f>
        <v>6.8000000000000005E-2</v>
      </c>
      <c r="BM27" s="261" t="s">
        <v>442</v>
      </c>
      <c r="BN27" s="261" t="s">
        <v>442</v>
      </c>
      <c r="BO27" s="261" t="s">
        <v>442</v>
      </c>
      <c r="BP27" s="261" t="s">
        <v>442</v>
      </c>
      <c r="BQ27" s="261" t="s">
        <v>442</v>
      </c>
      <c r="BR27" s="261" t="s">
        <v>442</v>
      </c>
      <c r="BS27" s="261" t="s">
        <v>442</v>
      </c>
      <c r="BT27" s="261" t="s">
        <v>442</v>
      </c>
      <c r="BU27" s="261" t="s">
        <v>442</v>
      </c>
      <c r="BV27" s="261" t="s">
        <v>442</v>
      </c>
      <c r="BW27" s="261" t="s">
        <v>442</v>
      </c>
      <c r="BX27" s="261" t="s">
        <v>442</v>
      </c>
      <c r="BY27" s="261" t="s">
        <v>442</v>
      </c>
      <c r="BZ27" s="261" t="s">
        <v>442</v>
      </c>
      <c r="CA27" s="261" t="s">
        <v>442</v>
      </c>
      <c r="CB27" s="261" t="s">
        <v>442</v>
      </c>
      <c r="CC27" s="290">
        <v>0</v>
      </c>
      <c r="CD27" s="261" t="s">
        <v>442</v>
      </c>
      <c r="CE27" s="261" t="s">
        <v>442</v>
      </c>
      <c r="CF27" s="261" t="s">
        <v>442</v>
      </c>
      <c r="CG27" s="261" t="s">
        <v>442</v>
      </c>
      <c r="CH27" s="261" t="s">
        <v>442</v>
      </c>
      <c r="CI27" s="261" t="s">
        <v>442</v>
      </c>
      <c r="CJ27" s="261" t="s">
        <v>442</v>
      </c>
      <c r="CK27" s="261" t="s">
        <v>442</v>
      </c>
      <c r="CL27" s="261" t="s">
        <v>442</v>
      </c>
      <c r="CM27" s="261" t="s">
        <v>442</v>
      </c>
      <c r="CN27" s="261" t="s">
        <v>442</v>
      </c>
      <c r="CO27" s="261" t="s">
        <v>442</v>
      </c>
      <c r="CP27" s="261" t="s">
        <v>442</v>
      </c>
      <c r="CQ27" s="261" t="s">
        <v>442</v>
      </c>
      <c r="CR27" s="261" t="s">
        <v>588</v>
      </c>
      <c r="CS27" s="261" t="s">
        <v>433</v>
      </c>
      <c r="CT27" s="261" t="s">
        <v>442</v>
      </c>
      <c r="CU27" s="261" t="s">
        <v>589</v>
      </c>
      <c r="CV27" s="261" t="s">
        <v>442</v>
      </c>
      <c r="CW27" s="261" t="s">
        <v>442</v>
      </c>
      <c r="CX27" s="293">
        <f>AV27/CY27</f>
        <v>0.46672088393693006</v>
      </c>
      <c r="CY27" s="289">
        <v>26711046</v>
      </c>
      <c r="CZ27" s="287">
        <v>44823</v>
      </c>
      <c r="DA27" s="293">
        <v>0.46597213003189769</v>
      </c>
      <c r="DB27" s="261" t="s">
        <v>442</v>
      </c>
      <c r="DC27" s="261" t="s">
        <v>442</v>
      </c>
      <c r="DD27" s="261" t="s">
        <v>577</v>
      </c>
    </row>
    <row r="28" spans="1:108">
      <c r="A28" s="264" t="s">
        <v>380</v>
      </c>
      <c r="B28" s="284">
        <v>2368</v>
      </c>
      <c r="C28" s="284">
        <f t="shared" si="0"/>
        <v>2368</v>
      </c>
      <c r="D28" s="285">
        <v>11088</v>
      </c>
      <c r="E28" s="286">
        <f t="shared" si="1"/>
        <v>11088</v>
      </c>
      <c r="F28" s="287">
        <v>45869</v>
      </c>
      <c r="G28" s="285" t="s">
        <v>159</v>
      </c>
      <c r="H28" s="285" t="s">
        <v>573</v>
      </c>
      <c r="I28" s="261">
        <v>2021</v>
      </c>
      <c r="J28" s="261" t="s">
        <v>574</v>
      </c>
      <c r="K28" s="261" t="s">
        <v>575</v>
      </c>
      <c r="L28" s="288">
        <v>8736600</v>
      </c>
      <c r="M28" s="261" t="s">
        <v>576</v>
      </c>
      <c r="N28" s="261" t="s">
        <v>577</v>
      </c>
      <c r="O28" s="261" t="s">
        <v>578</v>
      </c>
      <c r="P28" s="287">
        <v>45062</v>
      </c>
      <c r="Q28" s="287" t="s">
        <v>590</v>
      </c>
      <c r="R28" s="261" t="s">
        <v>577</v>
      </c>
      <c r="S28" s="261" t="s">
        <v>580</v>
      </c>
      <c r="T28" s="261">
        <v>19</v>
      </c>
      <c r="U28" s="288">
        <v>0</v>
      </c>
      <c r="V28" s="289">
        <v>0</v>
      </c>
      <c r="W28" s="261" t="str">
        <f t="shared" si="2"/>
        <v>PERF</v>
      </c>
      <c r="X28" s="261" t="s">
        <v>581</v>
      </c>
      <c r="Y28" s="261" t="s">
        <v>581</v>
      </c>
      <c r="Z28" s="261" t="s">
        <v>573</v>
      </c>
      <c r="AA28" s="264" t="s">
        <v>380</v>
      </c>
      <c r="AB28" s="286">
        <f t="shared" si="3"/>
        <v>2368</v>
      </c>
      <c r="AC28" s="286">
        <v>8375</v>
      </c>
      <c r="AD28" s="286">
        <f t="shared" si="4"/>
        <v>8375</v>
      </c>
      <c r="AE28" s="261" t="s">
        <v>582</v>
      </c>
      <c r="AF28" s="261" t="s">
        <v>583</v>
      </c>
      <c r="AG28" s="290">
        <v>34866716</v>
      </c>
      <c r="AH28" s="261" t="s">
        <v>583</v>
      </c>
      <c r="AI28" s="291">
        <v>44893</v>
      </c>
      <c r="AJ28" s="261" t="s">
        <v>584</v>
      </c>
      <c r="AK28" s="292">
        <v>45548</v>
      </c>
      <c r="AL28" s="292" t="s">
        <v>585</v>
      </c>
      <c r="AM28" s="292" t="s">
        <v>442</v>
      </c>
      <c r="AN28" s="261" t="s">
        <v>442</v>
      </c>
      <c r="AO28" s="261" t="s">
        <v>442</v>
      </c>
      <c r="AP28" s="261" t="s">
        <v>442</v>
      </c>
      <c r="AQ28" s="261" t="s">
        <v>442</v>
      </c>
      <c r="AR28" s="290">
        <v>153</v>
      </c>
      <c r="AS28" s="287">
        <f>(AR28*30)+F28</f>
        <v>50459</v>
      </c>
      <c r="AT28" s="261">
        <v>180</v>
      </c>
      <c r="AU28" s="261" t="s">
        <v>442</v>
      </c>
      <c r="AV28" s="290">
        <v>25151800</v>
      </c>
      <c r="AW28" s="290">
        <v>24389576.73</v>
      </c>
      <c r="AX28" s="261" t="s">
        <v>442</v>
      </c>
      <c r="AY28" s="261" t="s">
        <v>442</v>
      </c>
      <c r="AZ28" s="290">
        <v>25151800</v>
      </c>
      <c r="BA28" s="261">
        <v>100</v>
      </c>
      <c r="BB28" s="261" t="s">
        <v>442</v>
      </c>
      <c r="BC28" s="261" t="s">
        <v>586</v>
      </c>
      <c r="BD28" s="261" t="s">
        <v>586</v>
      </c>
      <c r="BE28" s="289">
        <v>342431</v>
      </c>
      <c r="BF28" s="261" t="s">
        <v>442</v>
      </c>
      <c r="BG28" s="261" t="s">
        <v>442</v>
      </c>
      <c r="BH28" s="261" t="s">
        <v>587</v>
      </c>
      <c r="BI28" s="293">
        <v>0.1421</v>
      </c>
      <c r="BJ28" s="261" t="s">
        <v>591</v>
      </c>
      <c r="BK28" s="261" t="s">
        <v>442</v>
      </c>
      <c r="BL28" s="294">
        <f>BI28-IF(BJ28="Prime",10.75%-3.5%,7.41%)</f>
        <v>6.8000000000000005E-2</v>
      </c>
      <c r="BM28" s="261" t="s">
        <v>442</v>
      </c>
      <c r="BN28" s="261" t="s">
        <v>442</v>
      </c>
      <c r="BO28" s="261" t="s">
        <v>442</v>
      </c>
      <c r="BP28" s="261" t="s">
        <v>442</v>
      </c>
      <c r="BQ28" s="261" t="s">
        <v>442</v>
      </c>
      <c r="BR28" s="261" t="s">
        <v>442</v>
      </c>
      <c r="BS28" s="261" t="s">
        <v>442</v>
      </c>
      <c r="BT28" s="261" t="s">
        <v>442</v>
      </c>
      <c r="BU28" s="261" t="s">
        <v>442</v>
      </c>
      <c r="BV28" s="261" t="s">
        <v>442</v>
      </c>
      <c r="BW28" s="261" t="s">
        <v>442</v>
      </c>
      <c r="BX28" s="261" t="s">
        <v>442</v>
      </c>
      <c r="BY28" s="261" t="s">
        <v>442</v>
      </c>
      <c r="BZ28" s="261" t="s">
        <v>442</v>
      </c>
      <c r="CA28" s="261" t="s">
        <v>442</v>
      </c>
      <c r="CB28" s="261" t="s">
        <v>442</v>
      </c>
      <c r="CC28" s="290">
        <v>0</v>
      </c>
      <c r="CD28" s="261" t="s">
        <v>442</v>
      </c>
      <c r="CE28" s="261" t="s">
        <v>442</v>
      </c>
      <c r="CF28" s="261" t="s">
        <v>442</v>
      </c>
      <c r="CG28" s="261" t="s">
        <v>442</v>
      </c>
      <c r="CH28" s="261" t="s">
        <v>442</v>
      </c>
      <c r="CI28" s="261" t="s">
        <v>442</v>
      </c>
      <c r="CJ28" s="261" t="s">
        <v>442</v>
      </c>
      <c r="CK28" s="261" t="s">
        <v>442</v>
      </c>
      <c r="CL28" s="261" t="s">
        <v>442</v>
      </c>
      <c r="CM28" s="261" t="s">
        <v>442</v>
      </c>
      <c r="CN28" s="261" t="s">
        <v>442</v>
      </c>
      <c r="CO28" s="261" t="s">
        <v>442</v>
      </c>
      <c r="CP28" s="261" t="s">
        <v>442</v>
      </c>
      <c r="CQ28" s="261" t="s">
        <v>442</v>
      </c>
      <c r="CR28" s="261" t="s">
        <v>588</v>
      </c>
      <c r="CS28" s="261" t="s">
        <v>433</v>
      </c>
      <c r="CT28" s="261" t="s">
        <v>442</v>
      </c>
      <c r="CU28" s="261" t="s">
        <v>589</v>
      </c>
      <c r="CV28" s="261" t="s">
        <v>442</v>
      </c>
      <c r="CW28" s="261" t="s">
        <v>442</v>
      </c>
      <c r="CX28" s="293">
        <f>AV28/CY28</f>
        <v>0.58031792455322462</v>
      </c>
      <c r="CY28" s="289">
        <v>43341415</v>
      </c>
      <c r="CZ28" s="287">
        <v>45587</v>
      </c>
      <c r="DA28" s="293">
        <v>0.63097425062916734</v>
      </c>
      <c r="DB28" s="261" t="s">
        <v>442</v>
      </c>
      <c r="DC28" s="261" t="s">
        <v>442</v>
      </c>
      <c r="DD28" s="261" t="s">
        <v>577</v>
      </c>
    </row>
    <row r="29" spans="1:108">
      <c r="A29" s="264" t="s">
        <v>380</v>
      </c>
      <c r="B29" s="284">
        <v>1799</v>
      </c>
      <c r="C29" s="284">
        <f t="shared" si="0"/>
        <v>1799</v>
      </c>
      <c r="D29" s="285">
        <v>9755</v>
      </c>
      <c r="E29" s="286">
        <f t="shared" si="1"/>
        <v>9755</v>
      </c>
      <c r="F29" s="287">
        <v>45869</v>
      </c>
      <c r="G29" s="285" t="s">
        <v>159</v>
      </c>
      <c r="H29" s="285" t="s">
        <v>573</v>
      </c>
      <c r="I29" s="261">
        <v>2021</v>
      </c>
      <c r="J29" s="261" t="s">
        <v>574</v>
      </c>
      <c r="K29" s="261" t="s">
        <v>575</v>
      </c>
      <c r="L29" s="288">
        <v>3420000</v>
      </c>
      <c r="M29" s="261" t="s">
        <v>576</v>
      </c>
      <c r="N29" s="261" t="s">
        <v>577</v>
      </c>
      <c r="O29" s="261" t="s">
        <v>578</v>
      </c>
      <c r="P29" s="287">
        <v>43199</v>
      </c>
      <c r="Q29" s="287" t="s">
        <v>592</v>
      </c>
      <c r="R29" s="261" t="s">
        <v>577</v>
      </c>
      <c r="S29" s="261" t="s">
        <v>580</v>
      </c>
      <c r="T29" s="261">
        <v>17</v>
      </c>
      <c r="U29" s="288">
        <v>0</v>
      </c>
      <c r="V29" s="289">
        <v>0</v>
      </c>
      <c r="W29" s="261" t="str">
        <f t="shared" si="2"/>
        <v>PERF</v>
      </c>
      <c r="X29" s="261" t="s">
        <v>581</v>
      </c>
      <c r="Y29" s="261" t="s">
        <v>581</v>
      </c>
      <c r="Z29" s="261" t="s">
        <v>573</v>
      </c>
      <c r="AA29" s="264" t="s">
        <v>380</v>
      </c>
      <c r="AB29" s="286">
        <f t="shared" si="3"/>
        <v>1799</v>
      </c>
      <c r="AC29" s="286">
        <v>7764</v>
      </c>
      <c r="AD29" s="286">
        <f t="shared" si="4"/>
        <v>7764</v>
      </c>
      <c r="AE29" s="261" t="s">
        <v>582</v>
      </c>
      <c r="AF29" s="261" t="s">
        <v>583</v>
      </c>
      <c r="AG29" s="290">
        <v>5925092</v>
      </c>
      <c r="AH29" s="261" t="s">
        <v>583</v>
      </c>
      <c r="AI29" s="291">
        <v>43041</v>
      </c>
      <c r="AJ29" s="261" t="s">
        <v>584</v>
      </c>
      <c r="AK29" s="292">
        <v>45548</v>
      </c>
      <c r="AL29" s="292" t="s">
        <v>585</v>
      </c>
      <c r="AM29" s="292" t="s">
        <v>442</v>
      </c>
      <c r="AN29" s="261" t="s">
        <v>442</v>
      </c>
      <c r="AO29" s="261" t="s">
        <v>442</v>
      </c>
      <c r="AP29" s="261" t="s">
        <v>442</v>
      </c>
      <c r="AQ29" s="261" t="s">
        <v>442</v>
      </c>
      <c r="AR29" s="290">
        <v>92</v>
      </c>
      <c r="AS29" s="287">
        <f>(AR29*30)+F29</f>
        <v>48629</v>
      </c>
      <c r="AT29" s="261">
        <v>180</v>
      </c>
      <c r="AU29" s="261" t="s">
        <v>442</v>
      </c>
      <c r="AV29" s="290">
        <v>5335348</v>
      </c>
      <c r="AW29" s="290">
        <v>3886614.04</v>
      </c>
      <c r="AX29" s="261" t="s">
        <v>442</v>
      </c>
      <c r="AY29" s="261" t="s">
        <v>442</v>
      </c>
      <c r="AZ29" s="290">
        <v>5335348</v>
      </c>
      <c r="BA29" s="261">
        <v>100</v>
      </c>
      <c r="BB29" s="261" t="s">
        <v>442</v>
      </c>
      <c r="BC29" s="261" t="s">
        <v>586</v>
      </c>
      <c r="BD29" s="261" t="s">
        <v>586</v>
      </c>
      <c r="BE29" s="289">
        <v>65772</v>
      </c>
      <c r="BF29" s="261" t="s">
        <v>442</v>
      </c>
      <c r="BG29" s="261" t="s">
        <v>442</v>
      </c>
      <c r="BH29" s="261" t="s">
        <v>587</v>
      </c>
      <c r="BI29" s="293">
        <v>0.12670000000000001</v>
      </c>
      <c r="BJ29" s="261" t="s">
        <v>591</v>
      </c>
      <c r="BK29" s="261" t="s">
        <v>442</v>
      </c>
      <c r="BL29" s="294">
        <f>BI29-IF(BJ29="Prime",10.75%-3.5%,7.41%)</f>
        <v>5.2600000000000008E-2</v>
      </c>
      <c r="BM29" s="261" t="s">
        <v>442</v>
      </c>
      <c r="BN29" s="261" t="s">
        <v>442</v>
      </c>
      <c r="BO29" s="261" t="s">
        <v>442</v>
      </c>
      <c r="BP29" s="261" t="s">
        <v>442</v>
      </c>
      <c r="BQ29" s="261" t="s">
        <v>442</v>
      </c>
      <c r="BR29" s="261" t="s">
        <v>442</v>
      </c>
      <c r="BS29" s="261" t="s">
        <v>442</v>
      </c>
      <c r="BT29" s="261" t="s">
        <v>442</v>
      </c>
      <c r="BU29" s="261" t="s">
        <v>442</v>
      </c>
      <c r="BV29" s="261" t="s">
        <v>442</v>
      </c>
      <c r="BW29" s="261" t="s">
        <v>442</v>
      </c>
      <c r="BX29" s="261" t="s">
        <v>442</v>
      </c>
      <c r="BY29" s="261" t="s">
        <v>442</v>
      </c>
      <c r="BZ29" s="261" t="s">
        <v>442</v>
      </c>
      <c r="CA29" s="261" t="s">
        <v>442</v>
      </c>
      <c r="CB29" s="261" t="s">
        <v>442</v>
      </c>
      <c r="CC29" s="290">
        <v>0</v>
      </c>
      <c r="CD29" s="261" t="s">
        <v>442</v>
      </c>
      <c r="CE29" s="261" t="s">
        <v>442</v>
      </c>
      <c r="CF29" s="261" t="s">
        <v>442</v>
      </c>
      <c r="CG29" s="261" t="s">
        <v>442</v>
      </c>
      <c r="CH29" s="261" t="s">
        <v>442</v>
      </c>
      <c r="CI29" s="261" t="s">
        <v>442</v>
      </c>
      <c r="CJ29" s="261" t="s">
        <v>442</v>
      </c>
      <c r="CK29" s="261" t="s">
        <v>442</v>
      </c>
      <c r="CL29" s="261" t="s">
        <v>442</v>
      </c>
      <c r="CM29" s="261" t="s">
        <v>442</v>
      </c>
      <c r="CN29" s="261" t="s">
        <v>442</v>
      </c>
      <c r="CO29" s="261" t="s">
        <v>442</v>
      </c>
      <c r="CP29" s="261" t="s">
        <v>442</v>
      </c>
      <c r="CQ29" s="261" t="s">
        <v>442</v>
      </c>
      <c r="CR29" s="261" t="s">
        <v>588</v>
      </c>
      <c r="CS29" s="261" t="s">
        <v>433</v>
      </c>
      <c r="CT29" s="261" t="s">
        <v>442</v>
      </c>
      <c r="CU29" s="261" t="s">
        <v>589</v>
      </c>
      <c r="CV29" s="261" t="s">
        <v>442</v>
      </c>
      <c r="CW29" s="261" t="s">
        <v>442</v>
      </c>
      <c r="CX29" s="293">
        <f>AV29/CY29</f>
        <v>0.49819861822630634</v>
      </c>
      <c r="CY29" s="289">
        <v>10709279</v>
      </c>
      <c r="CZ29" s="287">
        <v>45379</v>
      </c>
      <c r="DA29" s="293">
        <v>0.66554929163883847</v>
      </c>
      <c r="DB29" s="261" t="s">
        <v>442</v>
      </c>
      <c r="DC29" s="261" t="s">
        <v>442</v>
      </c>
      <c r="DD29" s="261" t="s">
        <v>577</v>
      </c>
    </row>
    <row r="30" spans="1:108">
      <c r="A30" s="264" t="s">
        <v>380</v>
      </c>
      <c r="B30" s="284">
        <v>2274</v>
      </c>
      <c r="C30" s="284">
        <f t="shared" si="0"/>
        <v>2274</v>
      </c>
      <c r="D30" s="285">
        <v>10883</v>
      </c>
      <c r="E30" s="286">
        <f t="shared" si="1"/>
        <v>10883</v>
      </c>
      <c r="F30" s="287">
        <v>45869</v>
      </c>
      <c r="G30" s="285" t="s">
        <v>159</v>
      </c>
      <c r="H30" s="285" t="s">
        <v>573</v>
      </c>
      <c r="I30" s="261">
        <v>2021</v>
      </c>
      <c r="J30" s="261" t="s">
        <v>574</v>
      </c>
      <c r="K30" s="261" t="s">
        <v>575</v>
      </c>
      <c r="L30" s="288">
        <v>4414500</v>
      </c>
      <c r="M30" s="261" t="s">
        <v>576</v>
      </c>
      <c r="N30" s="261" t="s">
        <v>577</v>
      </c>
      <c r="O30" s="261" t="s">
        <v>578</v>
      </c>
      <c r="P30" s="287">
        <v>44804</v>
      </c>
      <c r="Q30" s="287" t="s">
        <v>590</v>
      </c>
      <c r="R30" s="261" t="s">
        <v>577</v>
      </c>
      <c r="S30" s="261" t="s">
        <v>580</v>
      </c>
      <c r="T30" s="261">
        <v>21</v>
      </c>
      <c r="U30" s="288">
        <v>0</v>
      </c>
      <c r="V30" s="289">
        <v>0</v>
      </c>
      <c r="W30" s="261" t="str">
        <f t="shared" si="2"/>
        <v>PERF</v>
      </c>
      <c r="X30" s="261" t="s">
        <v>581</v>
      </c>
      <c r="Y30" s="261" t="s">
        <v>581</v>
      </c>
      <c r="Z30" s="261" t="s">
        <v>573</v>
      </c>
      <c r="AA30" s="264" t="s">
        <v>380</v>
      </c>
      <c r="AB30" s="286">
        <f t="shared" si="3"/>
        <v>2274</v>
      </c>
      <c r="AC30" s="286">
        <v>7546</v>
      </c>
      <c r="AD30" s="286">
        <f t="shared" si="4"/>
        <v>7546</v>
      </c>
      <c r="AE30" s="261" t="s">
        <v>582</v>
      </c>
      <c r="AF30" s="261" t="s">
        <v>583</v>
      </c>
      <c r="AG30" s="290">
        <v>14686967</v>
      </c>
      <c r="AH30" s="261" t="s">
        <v>583</v>
      </c>
      <c r="AI30" s="291">
        <v>43270</v>
      </c>
      <c r="AJ30" s="261" t="s">
        <v>584</v>
      </c>
      <c r="AK30" s="292">
        <v>45548</v>
      </c>
      <c r="AL30" s="292">
        <v>45866</v>
      </c>
      <c r="AM30" s="292" t="s">
        <v>442</v>
      </c>
      <c r="AN30" s="261" t="s">
        <v>442</v>
      </c>
      <c r="AO30" s="261" t="s">
        <v>442</v>
      </c>
      <c r="AP30" s="261" t="s">
        <v>442</v>
      </c>
      <c r="AQ30" s="261" t="s">
        <v>442</v>
      </c>
      <c r="AR30" s="290" t="s">
        <v>442</v>
      </c>
      <c r="AS30" s="287" t="s">
        <v>442</v>
      </c>
      <c r="AT30" s="261">
        <v>180</v>
      </c>
      <c r="AU30" s="261" t="s">
        <v>442</v>
      </c>
      <c r="AV30" s="290" t="s">
        <v>442</v>
      </c>
      <c r="AW30" s="290" t="s">
        <v>442</v>
      </c>
      <c r="AX30" s="261" t="s">
        <v>442</v>
      </c>
      <c r="AY30" s="261" t="s">
        <v>442</v>
      </c>
      <c r="AZ30" s="290" t="s">
        <v>442</v>
      </c>
      <c r="BA30" s="261">
        <v>100</v>
      </c>
      <c r="BB30" s="261" t="s">
        <v>442</v>
      </c>
      <c r="BC30" s="261" t="s">
        <v>586</v>
      </c>
      <c r="BD30" s="261" t="s">
        <v>586</v>
      </c>
      <c r="BE30" s="289" t="s">
        <v>442</v>
      </c>
      <c r="BF30" s="261" t="s">
        <v>442</v>
      </c>
      <c r="BG30" s="261" t="s">
        <v>442</v>
      </c>
      <c r="BH30" s="261" t="s">
        <v>587</v>
      </c>
      <c r="BI30" s="293" t="s">
        <v>442</v>
      </c>
      <c r="BJ30" s="261" t="s">
        <v>442</v>
      </c>
      <c r="BK30" s="261" t="s">
        <v>442</v>
      </c>
      <c r="BL30" s="294" t="s">
        <v>442</v>
      </c>
      <c r="BM30" s="261" t="s">
        <v>442</v>
      </c>
      <c r="BN30" s="261" t="s">
        <v>442</v>
      </c>
      <c r="BO30" s="261" t="s">
        <v>442</v>
      </c>
      <c r="BP30" s="261" t="s">
        <v>442</v>
      </c>
      <c r="BQ30" s="261" t="s">
        <v>442</v>
      </c>
      <c r="BR30" s="261" t="s">
        <v>442</v>
      </c>
      <c r="BS30" s="261" t="s">
        <v>442</v>
      </c>
      <c r="BT30" s="261" t="s">
        <v>442</v>
      </c>
      <c r="BU30" s="261" t="s">
        <v>442</v>
      </c>
      <c r="BV30" s="261" t="s">
        <v>442</v>
      </c>
      <c r="BW30" s="261" t="s">
        <v>442</v>
      </c>
      <c r="BX30" s="261" t="s">
        <v>442</v>
      </c>
      <c r="BY30" s="261" t="s">
        <v>442</v>
      </c>
      <c r="BZ30" s="261" t="s">
        <v>442</v>
      </c>
      <c r="CA30" s="261" t="s">
        <v>442</v>
      </c>
      <c r="CB30" s="261" t="s">
        <v>442</v>
      </c>
      <c r="CC30" s="290" t="s">
        <v>442</v>
      </c>
      <c r="CD30" s="261" t="s">
        <v>442</v>
      </c>
      <c r="CE30" s="261" t="s">
        <v>442</v>
      </c>
      <c r="CF30" s="261" t="s">
        <v>442</v>
      </c>
      <c r="CG30" s="261" t="s">
        <v>442</v>
      </c>
      <c r="CH30" s="261" t="s">
        <v>442</v>
      </c>
      <c r="CI30" s="261" t="s">
        <v>442</v>
      </c>
      <c r="CJ30" s="261" t="s">
        <v>442</v>
      </c>
      <c r="CK30" s="261" t="s">
        <v>442</v>
      </c>
      <c r="CL30" s="261" t="s">
        <v>442</v>
      </c>
      <c r="CM30" s="261" t="s">
        <v>442</v>
      </c>
      <c r="CN30" s="261" t="s">
        <v>442</v>
      </c>
      <c r="CO30" s="261" t="s">
        <v>442</v>
      </c>
      <c r="CP30" s="261" t="s">
        <v>442</v>
      </c>
      <c r="CQ30" s="261" t="s">
        <v>442</v>
      </c>
      <c r="CR30" s="261" t="s">
        <v>588</v>
      </c>
      <c r="CS30" s="261" t="s">
        <v>433</v>
      </c>
      <c r="CT30" s="261" t="s">
        <v>442</v>
      </c>
      <c r="CU30" s="261" t="s">
        <v>589</v>
      </c>
      <c r="CV30" s="261" t="s">
        <v>442</v>
      </c>
      <c r="CW30" s="261" t="s">
        <v>442</v>
      </c>
      <c r="CX30" s="293" t="s">
        <v>442</v>
      </c>
      <c r="CY30" s="289" t="s">
        <v>442</v>
      </c>
      <c r="CZ30" s="287" t="s">
        <v>442</v>
      </c>
      <c r="DA30" s="293" t="s">
        <v>442</v>
      </c>
      <c r="DB30" s="261" t="s">
        <v>442</v>
      </c>
      <c r="DC30" s="261" t="s">
        <v>442</v>
      </c>
      <c r="DD30" s="261" t="s">
        <v>577</v>
      </c>
    </row>
    <row r="31" spans="1:108">
      <c r="A31" s="264" t="s">
        <v>380</v>
      </c>
      <c r="B31" s="284">
        <v>1756</v>
      </c>
      <c r="C31" s="284">
        <f t="shared" si="0"/>
        <v>1756</v>
      </c>
      <c r="D31" s="285">
        <v>9629</v>
      </c>
      <c r="E31" s="286">
        <f t="shared" si="1"/>
        <v>9629</v>
      </c>
      <c r="F31" s="287">
        <v>45869</v>
      </c>
      <c r="G31" s="285" t="s">
        <v>159</v>
      </c>
      <c r="H31" s="285" t="s">
        <v>573</v>
      </c>
      <c r="I31" s="261">
        <v>2021</v>
      </c>
      <c r="J31" s="261" t="s">
        <v>574</v>
      </c>
      <c r="K31" s="261" t="s">
        <v>575</v>
      </c>
      <c r="L31" s="288">
        <v>1444389</v>
      </c>
      <c r="M31" s="261" t="s">
        <v>576</v>
      </c>
      <c r="N31" s="261" t="s">
        <v>577</v>
      </c>
      <c r="O31" s="261" t="s">
        <v>578</v>
      </c>
      <c r="P31" s="287">
        <v>43063</v>
      </c>
      <c r="Q31" s="287" t="s">
        <v>579</v>
      </c>
      <c r="R31" s="261" t="s">
        <v>577</v>
      </c>
      <c r="S31" s="261" t="s">
        <v>580</v>
      </c>
      <c r="T31" s="261">
        <v>83</v>
      </c>
      <c r="U31" s="288">
        <v>0</v>
      </c>
      <c r="V31" s="289">
        <v>0</v>
      </c>
      <c r="W31" s="261" t="str">
        <f t="shared" si="2"/>
        <v>PERF</v>
      </c>
      <c r="X31" s="261" t="s">
        <v>581</v>
      </c>
      <c r="Y31" s="261" t="s">
        <v>581</v>
      </c>
      <c r="Z31" s="261" t="s">
        <v>573</v>
      </c>
      <c r="AA31" s="264" t="s">
        <v>380</v>
      </c>
      <c r="AB31" s="286">
        <f t="shared" si="3"/>
        <v>1756</v>
      </c>
      <c r="AC31" s="286">
        <v>7687</v>
      </c>
      <c r="AD31" s="286">
        <f t="shared" si="4"/>
        <v>7687</v>
      </c>
      <c r="AE31" s="261" t="s">
        <v>593</v>
      </c>
      <c r="AF31" s="261" t="s">
        <v>583</v>
      </c>
      <c r="AG31" s="290">
        <v>6754274</v>
      </c>
      <c r="AH31" s="261" t="s">
        <v>583</v>
      </c>
      <c r="AI31" s="291">
        <v>42892</v>
      </c>
      <c r="AJ31" s="261" t="s">
        <v>584</v>
      </c>
      <c r="AK31" s="292">
        <v>45548</v>
      </c>
      <c r="AL31" s="292" t="s">
        <v>585</v>
      </c>
      <c r="AM31" s="292" t="s">
        <v>442</v>
      </c>
      <c r="AN31" s="261" t="s">
        <v>442</v>
      </c>
      <c r="AO31" s="261" t="s">
        <v>442</v>
      </c>
      <c r="AP31" s="261" t="s">
        <v>442</v>
      </c>
      <c r="AQ31" s="261" t="s">
        <v>442</v>
      </c>
      <c r="AR31" s="290">
        <v>87</v>
      </c>
      <c r="AS31" s="287">
        <f>(AR31*30)+F31</f>
        <v>48479</v>
      </c>
      <c r="AT31" s="261">
        <v>180</v>
      </c>
      <c r="AU31" s="261" t="s">
        <v>442</v>
      </c>
      <c r="AV31" s="290">
        <v>4798957</v>
      </c>
      <c r="AW31" s="290">
        <v>3653424.33</v>
      </c>
      <c r="AX31" s="261" t="s">
        <v>442</v>
      </c>
      <c r="AY31" s="261" t="s">
        <v>442</v>
      </c>
      <c r="AZ31" s="290">
        <v>4798957</v>
      </c>
      <c r="BA31" s="261">
        <v>100</v>
      </c>
      <c r="BB31" s="261" t="s">
        <v>442</v>
      </c>
      <c r="BC31" s="261" t="s">
        <v>586</v>
      </c>
      <c r="BD31" s="261" t="s">
        <v>586</v>
      </c>
      <c r="BE31" s="289">
        <v>66606</v>
      </c>
      <c r="BF31" s="261" t="s">
        <v>442</v>
      </c>
      <c r="BG31" s="261" t="s">
        <v>442</v>
      </c>
      <c r="BH31" s="261" t="s">
        <v>587</v>
      </c>
      <c r="BI31" s="293">
        <v>0.14249999999999999</v>
      </c>
      <c r="BJ31" s="261" t="s">
        <v>596</v>
      </c>
      <c r="BK31" s="261" t="s">
        <v>442</v>
      </c>
      <c r="BL31" s="294">
        <f>BI31-IF(BJ31="Prime",10.75%-3.5%,7.41%)</f>
        <v>6.8399999999999989E-2</v>
      </c>
      <c r="BM31" s="261" t="s">
        <v>442</v>
      </c>
      <c r="BN31" s="261" t="s">
        <v>442</v>
      </c>
      <c r="BO31" s="261" t="s">
        <v>442</v>
      </c>
      <c r="BP31" s="261" t="s">
        <v>442</v>
      </c>
      <c r="BQ31" s="261" t="s">
        <v>442</v>
      </c>
      <c r="BR31" s="261" t="s">
        <v>442</v>
      </c>
      <c r="BS31" s="261" t="s">
        <v>442</v>
      </c>
      <c r="BT31" s="261" t="s">
        <v>442</v>
      </c>
      <c r="BU31" s="261" t="s">
        <v>442</v>
      </c>
      <c r="BV31" s="261" t="s">
        <v>442</v>
      </c>
      <c r="BW31" s="261" t="s">
        <v>442</v>
      </c>
      <c r="BX31" s="261" t="s">
        <v>442</v>
      </c>
      <c r="BY31" s="261" t="s">
        <v>442</v>
      </c>
      <c r="BZ31" s="261" t="s">
        <v>442</v>
      </c>
      <c r="CA31" s="261" t="s">
        <v>442</v>
      </c>
      <c r="CB31" s="261" t="s">
        <v>442</v>
      </c>
      <c r="CC31" s="290">
        <v>0</v>
      </c>
      <c r="CD31" s="261" t="s">
        <v>442</v>
      </c>
      <c r="CE31" s="261" t="s">
        <v>442</v>
      </c>
      <c r="CF31" s="261" t="s">
        <v>442</v>
      </c>
      <c r="CG31" s="261" t="s">
        <v>442</v>
      </c>
      <c r="CH31" s="261" t="s">
        <v>442</v>
      </c>
      <c r="CI31" s="261" t="s">
        <v>442</v>
      </c>
      <c r="CJ31" s="261" t="s">
        <v>442</v>
      </c>
      <c r="CK31" s="261" t="s">
        <v>442</v>
      </c>
      <c r="CL31" s="261" t="s">
        <v>442</v>
      </c>
      <c r="CM31" s="261" t="s">
        <v>442</v>
      </c>
      <c r="CN31" s="261" t="s">
        <v>442</v>
      </c>
      <c r="CO31" s="261" t="s">
        <v>442</v>
      </c>
      <c r="CP31" s="261" t="s">
        <v>442</v>
      </c>
      <c r="CQ31" s="261" t="s">
        <v>442</v>
      </c>
      <c r="CR31" s="261" t="s">
        <v>588</v>
      </c>
      <c r="CS31" s="261" t="s">
        <v>433</v>
      </c>
      <c r="CT31" s="261" t="s">
        <v>442</v>
      </c>
      <c r="CU31" s="261" t="s">
        <v>589</v>
      </c>
      <c r="CV31" s="261" t="s">
        <v>442</v>
      </c>
      <c r="CW31" s="261" t="s">
        <v>442</v>
      </c>
      <c r="CX31" s="293">
        <f>AV31/CY31</f>
        <v>0.64502968520683268</v>
      </c>
      <c r="CY31" s="289">
        <v>7439901</v>
      </c>
      <c r="CZ31" s="287">
        <v>45596</v>
      </c>
      <c r="DA31" s="293">
        <v>0.6997383159546755</v>
      </c>
      <c r="DB31" s="261" t="s">
        <v>442</v>
      </c>
      <c r="DC31" s="261" t="s">
        <v>442</v>
      </c>
      <c r="DD31" s="261" t="s">
        <v>577</v>
      </c>
    </row>
    <row r="32" spans="1:108">
      <c r="A32" s="264" t="s">
        <v>380</v>
      </c>
      <c r="B32" s="284">
        <v>2439</v>
      </c>
      <c r="C32" s="284">
        <f t="shared" si="0"/>
        <v>2439</v>
      </c>
      <c r="D32" s="285">
        <v>11280</v>
      </c>
      <c r="E32" s="286">
        <f t="shared" si="1"/>
        <v>11280</v>
      </c>
      <c r="F32" s="287">
        <v>45869</v>
      </c>
      <c r="G32" s="285" t="s">
        <v>159</v>
      </c>
      <c r="H32" s="285" t="s">
        <v>573</v>
      </c>
      <c r="I32" s="261">
        <v>2021</v>
      </c>
      <c r="J32" s="261" t="s">
        <v>574</v>
      </c>
      <c r="K32" s="261" t="s">
        <v>575</v>
      </c>
      <c r="L32" s="288">
        <v>813496</v>
      </c>
      <c r="M32" s="261" t="s">
        <v>576</v>
      </c>
      <c r="N32" s="261" t="s">
        <v>577</v>
      </c>
      <c r="O32" s="261" t="s">
        <v>578</v>
      </c>
      <c r="P32" s="287">
        <v>45274</v>
      </c>
      <c r="Q32" s="287" t="s">
        <v>590</v>
      </c>
      <c r="R32" s="261" t="s">
        <v>577</v>
      </c>
      <c r="S32" s="261" t="s">
        <v>580</v>
      </c>
      <c r="T32" s="261">
        <v>11</v>
      </c>
      <c r="U32" s="288">
        <v>0</v>
      </c>
      <c r="V32" s="289">
        <v>0</v>
      </c>
      <c r="W32" s="261" t="str">
        <f t="shared" si="2"/>
        <v>PERF</v>
      </c>
      <c r="X32" s="261" t="s">
        <v>581</v>
      </c>
      <c r="Y32" s="261" t="s">
        <v>581</v>
      </c>
      <c r="Z32" s="261" t="s">
        <v>573</v>
      </c>
      <c r="AA32" s="264" t="s">
        <v>380</v>
      </c>
      <c r="AB32" s="286">
        <f t="shared" si="3"/>
        <v>2439</v>
      </c>
      <c r="AC32" s="286">
        <v>8447</v>
      </c>
      <c r="AD32" s="286">
        <f t="shared" si="4"/>
        <v>8447</v>
      </c>
      <c r="AE32" s="261" t="s">
        <v>593</v>
      </c>
      <c r="AF32" s="261" t="s">
        <v>583</v>
      </c>
      <c r="AG32" s="290">
        <v>5000000</v>
      </c>
      <c r="AH32" s="261" t="s">
        <v>583</v>
      </c>
      <c r="AI32" s="291">
        <v>45210</v>
      </c>
      <c r="AJ32" s="261" t="s">
        <v>584</v>
      </c>
      <c r="AK32" s="292">
        <v>45548</v>
      </c>
      <c r="AL32" s="292" t="s">
        <v>585</v>
      </c>
      <c r="AM32" s="292" t="s">
        <v>442</v>
      </c>
      <c r="AN32" s="261" t="s">
        <v>442</v>
      </c>
      <c r="AO32" s="261" t="s">
        <v>442</v>
      </c>
      <c r="AP32" s="261" t="s">
        <v>442</v>
      </c>
      <c r="AQ32" s="261" t="s">
        <v>442</v>
      </c>
      <c r="AR32" s="290">
        <v>158</v>
      </c>
      <c r="AS32" s="287">
        <f>(AR32*30)+F32</f>
        <v>50609</v>
      </c>
      <c r="AT32" s="261">
        <v>180</v>
      </c>
      <c r="AU32" s="261" t="s">
        <v>442</v>
      </c>
      <c r="AV32" s="290">
        <v>3767064</v>
      </c>
      <c r="AW32" s="290">
        <v>3684858.34</v>
      </c>
      <c r="AX32" s="261" t="s">
        <v>442</v>
      </c>
      <c r="AY32" s="261" t="s">
        <v>442</v>
      </c>
      <c r="AZ32" s="290">
        <v>3767064</v>
      </c>
      <c r="BA32" s="261">
        <v>100</v>
      </c>
      <c r="BB32" s="261" t="s">
        <v>442</v>
      </c>
      <c r="BC32" s="261" t="s">
        <v>586</v>
      </c>
      <c r="BD32" s="261" t="s">
        <v>586</v>
      </c>
      <c r="BE32" s="289">
        <v>49774</v>
      </c>
      <c r="BF32" s="261" t="s">
        <v>442</v>
      </c>
      <c r="BG32" s="261" t="s">
        <v>442</v>
      </c>
      <c r="BH32" s="261" t="s">
        <v>587</v>
      </c>
      <c r="BI32" s="293">
        <v>0.1371</v>
      </c>
      <c r="BJ32" s="261" t="s">
        <v>591</v>
      </c>
      <c r="BK32" s="261" t="s">
        <v>442</v>
      </c>
      <c r="BL32" s="294">
        <f>BI32-IF(BJ32="Prime",10.75%-3.5%,7.41%)</f>
        <v>6.3E-2</v>
      </c>
      <c r="BM32" s="261" t="s">
        <v>442</v>
      </c>
      <c r="BN32" s="261" t="s">
        <v>442</v>
      </c>
      <c r="BO32" s="261" t="s">
        <v>442</v>
      </c>
      <c r="BP32" s="261" t="s">
        <v>442</v>
      </c>
      <c r="BQ32" s="261" t="s">
        <v>442</v>
      </c>
      <c r="BR32" s="261" t="s">
        <v>442</v>
      </c>
      <c r="BS32" s="261" t="s">
        <v>442</v>
      </c>
      <c r="BT32" s="261" t="s">
        <v>442</v>
      </c>
      <c r="BU32" s="261" t="s">
        <v>442</v>
      </c>
      <c r="BV32" s="261" t="s">
        <v>442</v>
      </c>
      <c r="BW32" s="261" t="s">
        <v>442</v>
      </c>
      <c r="BX32" s="261" t="s">
        <v>442</v>
      </c>
      <c r="BY32" s="261" t="s">
        <v>442</v>
      </c>
      <c r="BZ32" s="261" t="s">
        <v>442</v>
      </c>
      <c r="CA32" s="261" t="s">
        <v>442</v>
      </c>
      <c r="CB32" s="261" t="s">
        <v>442</v>
      </c>
      <c r="CC32" s="290">
        <v>0</v>
      </c>
      <c r="CD32" s="261" t="s">
        <v>442</v>
      </c>
      <c r="CE32" s="261" t="s">
        <v>442</v>
      </c>
      <c r="CF32" s="261" t="s">
        <v>442</v>
      </c>
      <c r="CG32" s="261" t="s">
        <v>442</v>
      </c>
      <c r="CH32" s="261" t="s">
        <v>442</v>
      </c>
      <c r="CI32" s="261" t="s">
        <v>442</v>
      </c>
      <c r="CJ32" s="261" t="s">
        <v>442</v>
      </c>
      <c r="CK32" s="261" t="s">
        <v>442</v>
      </c>
      <c r="CL32" s="261" t="s">
        <v>442</v>
      </c>
      <c r="CM32" s="261" t="s">
        <v>442</v>
      </c>
      <c r="CN32" s="261" t="s">
        <v>442</v>
      </c>
      <c r="CO32" s="261" t="s">
        <v>442</v>
      </c>
      <c r="CP32" s="261" t="s">
        <v>442</v>
      </c>
      <c r="CQ32" s="261" t="s">
        <v>442</v>
      </c>
      <c r="CR32" s="261" t="s">
        <v>588</v>
      </c>
      <c r="CS32" s="261" t="s">
        <v>433</v>
      </c>
      <c r="CT32" s="261" t="s">
        <v>442</v>
      </c>
      <c r="CU32" s="261" t="s">
        <v>589</v>
      </c>
      <c r="CV32" s="261" t="s">
        <v>442</v>
      </c>
      <c r="CW32" s="261" t="s">
        <v>442</v>
      </c>
      <c r="CX32" s="293">
        <f>AV32/CY32</f>
        <v>0.75341279999999999</v>
      </c>
      <c r="CY32" s="289">
        <v>5000000</v>
      </c>
      <c r="CZ32" s="287">
        <v>45210</v>
      </c>
      <c r="DA32" s="293">
        <v>0.75341279999999999</v>
      </c>
      <c r="DB32" s="261" t="s">
        <v>442</v>
      </c>
      <c r="DC32" s="261" t="s">
        <v>442</v>
      </c>
      <c r="DD32" s="261" t="s">
        <v>577</v>
      </c>
    </row>
    <row r="33" spans="1:108">
      <c r="A33" s="264" t="s">
        <v>380</v>
      </c>
      <c r="B33" s="284">
        <v>2455</v>
      </c>
      <c r="C33" s="284">
        <f t="shared" si="0"/>
        <v>2455</v>
      </c>
      <c r="D33" s="285">
        <v>11379</v>
      </c>
      <c r="E33" s="286">
        <f t="shared" si="1"/>
        <v>11379</v>
      </c>
      <c r="F33" s="287">
        <v>45869</v>
      </c>
      <c r="G33" s="285" t="s">
        <v>159</v>
      </c>
      <c r="H33" s="285" t="s">
        <v>573</v>
      </c>
      <c r="I33" s="261">
        <v>2021</v>
      </c>
      <c r="J33" s="261" t="s">
        <v>574</v>
      </c>
      <c r="K33" s="261" t="s">
        <v>575</v>
      </c>
      <c r="L33" s="288">
        <v>2110836</v>
      </c>
      <c r="M33" s="261" t="s">
        <v>576</v>
      </c>
      <c r="N33" s="261" t="s">
        <v>577</v>
      </c>
      <c r="O33" s="261" t="s">
        <v>578</v>
      </c>
      <c r="P33" s="287">
        <v>45462</v>
      </c>
      <c r="Q33" s="287" t="s">
        <v>592</v>
      </c>
      <c r="R33" s="261" t="s">
        <v>577</v>
      </c>
      <c r="S33" s="261" t="s">
        <v>580</v>
      </c>
      <c r="T33" s="261">
        <v>10</v>
      </c>
      <c r="U33" s="288">
        <v>0</v>
      </c>
      <c r="V33" s="289">
        <v>0</v>
      </c>
      <c r="W33" s="261" t="str">
        <f t="shared" si="2"/>
        <v>PERF</v>
      </c>
      <c r="X33" s="261" t="s">
        <v>581</v>
      </c>
      <c r="Y33" s="261" t="s">
        <v>581</v>
      </c>
      <c r="Z33" s="261" t="s">
        <v>573</v>
      </c>
      <c r="AA33" s="264" t="s">
        <v>380</v>
      </c>
      <c r="AB33" s="286">
        <f t="shared" si="3"/>
        <v>2455</v>
      </c>
      <c r="AC33" s="286">
        <v>7556</v>
      </c>
      <c r="AD33" s="286">
        <f t="shared" si="4"/>
        <v>7556</v>
      </c>
      <c r="AE33" s="261" t="s">
        <v>593</v>
      </c>
      <c r="AF33" s="261" t="s">
        <v>583</v>
      </c>
      <c r="AG33" s="290">
        <v>5956270</v>
      </c>
      <c r="AH33" s="261" t="s">
        <v>583</v>
      </c>
      <c r="AI33" s="291">
        <v>42465</v>
      </c>
      <c r="AJ33" s="261" t="s">
        <v>584</v>
      </c>
      <c r="AK33" s="292">
        <v>45548</v>
      </c>
      <c r="AL33" s="292" t="s">
        <v>585</v>
      </c>
      <c r="AM33" s="292" t="s">
        <v>442</v>
      </c>
      <c r="AN33" s="261" t="s">
        <v>442</v>
      </c>
      <c r="AO33" s="261" t="s">
        <v>442</v>
      </c>
      <c r="AP33" s="261" t="s">
        <v>442</v>
      </c>
      <c r="AQ33" s="261" t="s">
        <v>442</v>
      </c>
      <c r="AR33" s="290">
        <v>163</v>
      </c>
      <c r="AS33" s="287">
        <f>(AR33*30)+F33</f>
        <v>50759</v>
      </c>
      <c r="AT33" s="261">
        <v>180</v>
      </c>
      <c r="AU33" s="261" t="s">
        <v>442</v>
      </c>
      <c r="AV33" s="290">
        <v>7825786</v>
      </c>
      <c r="AW33" s="290">
        <v>7679982.4800000004</v>
      </c>
      <c r="AX33" s="261" t="s">
        <v>442</v>
      </c>
      <c r="AY33" s="261" t="s">
        <v>442</v>
      </c>
      <c r="AZ33" s="290">
        <v>7825786</v>
      </c>
      <c r="BA33" s="261">
        <v>100</v>
      </c>
      <c r="BB33" s="261" t="s">
        <v>442</v>
      </c>
      <c r="BC33" s="261" t="s">
        <v>586</v>
      </c>
      <c r="BD33" s="261" t="s">
        <v>586</v>
      </c>
      <c r="BE33" s="289">
        <v>100155</v>
      </c>
      <c r="BF33" s="261" t="s">
        <v>442</v>
      </c>
      <c r="BG33" s="261" t="s">
        <v>442</v>
      </c>
      <c r="BH33" s="261" t="s">
        <v>587</v>
      </c>
      <c r="BI33" s="293">
        <v>0.13109999999999999</v>
      </c>
      <c r="BJ33" s="261" t="s">
        <v>591</v>
      </c>
      <c r="BK33" s="261" t="s">
        <v>442</v>
      </c>
      <c r="BL33" s="294">
        <f>BI33-IF(BJ33="Prime",10.75%-3.5%,7.41%)</f>
        <v>5.6999999999999995E-2</v>
      </c>
      <c r="BM33" s="261" t="s">
        <v>442</v>
      </c>
      <c r="BN33" s="261" t="s">
        <v>442</v>
      </c>
      <c r="BO33" s="261" t="s">
        <v>442</v>
      </c>
      <c r="BP33" s="261" t="s">
        <v>442</v>
      </c>
      <c r="BQ33" s="261" t="s">
        <v>442</v>
      </c>
      <c r="BR33" s="261" t="s">
        <v>442</v>
      </c>
      <c r="BS33" s="261" t="s">
        <v>442</v>
      </c>
      <c r="BT33" s="261" t="s">
        <v>442</v>
      </c>
      <c r="BU33" s="261" t="s">
        <v>442</v>
      </c>
      <c r="BV33" s="261" t="s">
        <v>442</v>
      </c>
      <c r="BW33" s="261" t="s">
        <v>442</v>
      </c>
      <c r="BX33" s="261" t="s">
        <v>442</v>
      </c>
      <c r="BY33" s="261" t="s">
        <v>442</v>
      </c>
      <c r="BZ33" s="261" t="s">
        <v>442</v>
      </c>
      <c r="CA33" s="261" t="s">
        <v>442</v>
      </c>
      <c r="CB33" s="261" t="s">
        <v>442</v>
      </c>
      <c r="CC33" s="290">
        <v>0</v>
      </c>
      <c r="CD33" s="261" t="s">
        <v>442</v>
      </c>
      <c r="CE33" s="261" t="s">
        <v>442</v>
      </c>
      <c r="CF33" s="261" t="s">
        <v>442</v>
      </c>
      <c r="CG33" s="261" t="s">
        <v>442</v>
      </c>
      <c r="CH33" s="261" t="s">
        <v>442</v>
      </c>
      <c r="CI33" s="261" t="s">
        <v>442</v>
      </c>
      <c r="CJ33" s="261" t="s">
        <v>442</v>
      </c>
      <c r="CK33" s="261" t="s">
        <v>442</v>
      </c>
      <c r="CL33" s="261" t="s">
        <v>442</v>
      </c>
      <c r="CM33" s="261" t="s">
        <v>442</v>
      </c>
      <c r="CN33" s="261" t="s">
        <v>442</v>
      </c>
      <c r="CO33" s="261" t="s">
        <v>442</v>
      </c>
      <c r="CP33" s="261" t="s">
        <v>442</v>
      </c>
      <c r="CQ33" s="261" t="s">
        <v>442</v>
      </c>
      <c r="CR33" s="261" t="s">
        <v>588</v>
      </c>
      <c r="CS33" s="261" t="s">
        <v>433</v>
      </c>
      <c r="CT33" s="261" t="s">
        <v>442</v>
      </c>
      <c r="CU33" s="261" t="s">
        <v>589</v>
      </c>
      <c r="CV33" s="261" t="s">
        <v>442</v>
      </c>
      <c r="CW33" s="261" t="s">
        <v>442</v>
      </c>
      <c r="CX33" s="293">
        <f>AV33/CY33</f>
        <v>0.73872353841826144</v>
      </c>
      <c r="CY33" s="289">
        <v>10593660</v>
      </c>
      <c r="CZ33" s="287">
        <v>45320</v>
      </c>
      <c r="DA33" s="293">
        <v>0.68280849111638475</v>
      </c>
      <c r="DB33" s="261" t="s">
        <v>442</v>
      </c>
      <c r="DC33" s="261" t="s">
        <v>442</v>
      </c>
      <c r="DD33" s="261" t="s">
        <v>577</v>
      </c>
    </row>
    <row r="34" spans="1:108">
      <c r="A34" s="264" t="s">
        <v>380</v>
      </c>
      <c r="B34" s="284">
        <v>2446</v>
      </c>
      <c r="C34" s="284">
        <f t="shared" si="0"/>
        <v>2446</v>
      </c>
      <c r="D34" s="285">
        <v>11104</v>
      </c>
      <c r="E34" s="286">
        <f t="shared" si="1"/>
        <v>11104</v>
      </c>
      <c r="F34" s="287">
        <v>45869</v>
      </c>
      <c r="G34" s="285" t="s">
        <v>159</v>
      </c>
      <c r="H34" s="285" t="s">
        <v>573</v>
      </c>
      <c r="I34" s="261">
        <v>2021</v>
      </c>
      <c r="J34" s="261" t="s">
        <v>574</v>
      </c>
      <c r="K34" s="261" t="s">
        <v>575</v>
      </c>
      <c r="L34" s="288">
        <v>670364</v>
      </c>
      <c r="M34" s="261" t="s">
        <v>576</v>
      </c>
      <c r="N34" s="261" t="s">
        <v>577</v>
      </c>
      <c r="O34" s="261" t="s">
        <v>578</v>
      </c>
      <c r="P34" s="287">
        <v>45327</v>
      </c>
      <c r="Q34" s="287" t="s">
        <v>590</v>
      </c>
      <c r="R34" s="261" t="s">
        <v>577</v>
      </c>
      <c r="S34" s="261" t="s">
        <v>580</v>
      </c>
      <c r="T34" s="261">
        <v>11</v>
      </c>
      <c r="U34" s="288">
        <v>0</v>
      </c>
      <c r="V34" s="289">
        <v>0</v>
      </c>
      <c r="W34" s="261" t="str">
        <f t="shared" si="2"/>
        <v>PERF</v>
      </c>
      <c r="X34" s="261" t="s">
        <v>581</v>
      </c>
      <c r="Y34" s="261" t="s">
        <v>581</v>
      </c>
      <c r="Z34" s="261" t="s">
        <v>573</v>
      </c>
      <c r="AA34" s="264" t="s">
        <v>380</v>
      </c>
      <c r="AB34" s="286">
        <f t="shared" si="3"/>
        <v>2446</v>
      </c>
      <c r="AC34" s="286">
        <v>7138</v>
      </c>
      <c r="AD34" s="286">
        <f t="shared" si="4"/>
        <v>7138</v>
      </c>
      <c r="AE34" s="261" t="s">
        <v>593</v>
      </c>
      <c r="AF34" s="261" t="s">
        <v>583</v>
      </c>
      <c r="AG34" s="290">
        <v>2600193</v>
      </c>
      <c r="AH34" s="261" t="s">
        <v>583</v>
      </c>
      <c r="AI34" s="291">
        <v>41549</v>
      </c>
      <c r="AJ34" s="261" t="s">
        <v>584</v>
      </c>
      <c r="AK34" s="292">
        <v>45548</v>
      </c>
      <c r="AL34" s="292" t="s">
        <v>585</v>
      </c>
      <c r="AM34" s="292" t="s">
        <v>442</v>
      </c>
      <c r="AN34" s="261" t="s">
        <v>442</v>
      </c>
      <c r="AO34" s="261" t="s">
        <v>442</v>
      </c>
      <c r="AP34" s="261" t="s">
        <v>442</v>
      </c>
      <c r="AQ34" s="261" t="s">
        <v>442</v>
      </c>
      <c r="AR34" s="290">
        <v>162</v>
      </c>
      <c r="AS34" s="287">
        <f>(AR34*30)+F34</f>
        <v>50729</v>
      </c>
      <c r="AT34" s="261">
        <v>180</v>
      </c>
      <c r="AU34" s="261" t="s">
        <v>442</v>
      </c>
      <c r="AV34" s="290">
        <v>2232659</v>
      </c>
      <c r="AW34" s="290">
        <v>2164711.7999999998</v>
      </c>
      <c r="AX34" s="261" t="s">
        <v>442</v>
      </c>
      <c r="AY34" s="261" t="s">
        <v>442</v>
      </c>
      <c r="AZ34" s="290">
        <v>2232659</v>
      </c>
      <c r="BA34" s="261">
        <v>100</v>
      </c>
      <c r="BB34" s="261" t="s">
        <v>442</v>
      </c>
      <c r="BC34" s="261" t="s">
        <v>586</v>
      </c>
      <c r="BD34" s="261" t="s">
        <v>586</v>
      </c>
      <c r="BE34" s="289">
        <v>29808</v>
      </c>
      <c r="BF34" s="261" t="s">
        <v>442</v>
      </c>
      <c r="BG34" s="261" t="s">
        <v>442</v>
      </c>
      <c r="BH34" s="261" t="s">
        <v>587</v>
      </c>
      <c r="BI34" s="293">
        <v>0.1421</v>
      </c>
      <c r="BJ34" s="261" t="s">
        <v>591</v>
      </c>
      <c r="BK34" s="261" t="s">
        <v>442</v>
      </c>
      <c r="BL34" s="294">
        <f>BI34-IF(BJ34="Prime",10.75%-3.5%,7.41%)</f>
        <v>6.8000000000000005E-2</v>
      </c>
      <c r="BM34" s="261" t="s">
        <v>442</v>
      </c>
      <c r="BN34" s="261" t="s">
        <v>442</v>
      </c>
      <c r="BO34" s="261" t="s">
        <v>442</v>
      </c>
      <c r="BP34" s="261" t="s">
        <v>442</v>
      </c>
      <c r="BQ34" s="261" t="s">
        <v>442</v>
      </c>
      <c r="BR34" s="261" t="s">
        <v>442</v>
      </c>
      <c r="BS34" s="261" t="s">
        <v>442</v>
      </c>
      <c r="BT34" s="261" t="s">
        <v>442</v>
      </c>
      <c r="BU34" s="261" t="s">
        <v>442</v>
      </c>
      <c r="BV34" s="261" t="s">
        <v>442</v>
      </c>
      <c r="BW34" s="261" t="s">
        <v>442</v>
      </c>
      <c r="BX34" s="261" t="s">
        <v>442</v>
      </c>
      <c r="BY34" s="261" t="s">
        <v>442</v>
      </c>
      <c r="BZ34" s="261" t="s">
        <v>442</v>
      </c>
      <c r="CA34" s="261" t="s">
        <v>442</v>
      </c>
      <c r="CB34" s="261" t="s">
        <v>442</v>
      </c>
      <c r="CC34" s="290">
        <v>0</v>
      </c>
      <c r="CD34" s="261" t="s">
        <v>442</v>
      </c>
      <c r="CE34" s="261" t="s">
        <v>442</v>
      </c>
      <c r="CF34" s="261" t="s">
        <v>442</v>
      </c>
      <c r="CG34" s="261" t="s">
        <v>442</v>
      </c>
      <c r="CH34" s="261" t="s">
        <v>442</v>
      </c>
      <c r="CI34" s="261" t="s">
        <v>442</v>
      </c>
      <c r="CJ34" s="261" t="s">
        <v>442</v>
      </c>
      <c r="CK34" s="261" t="s">
        <v>442</v>
      </c>
      <c r="CL34" s="261" t="s">
        <v>442</v>
      </c>
      <c r="CM34" s="261" t="s">
        <v>442</v>
      </c>
      <c r="CN34" s="261" t="s">
        <v>442</v>
      </c>
      <c r="CO34" s="261" t="s">
        <v>442</v>
      </c>
      <c r="CP34" s="261" t="s">
        <v>442</v>
      </c>
      <c r="CQ34" s="261" t="s">
        <v>442</v>
      </c>
      <c r="CR34" s="261" t="s">
        <v>588</v>
      </c>
      <c r="CS34" s="261" t="s">
        <v>433</v>
      </c>
      <c r="CT34" s="261" t="s">
        <v>442</v>
      </c>
      <c r="CU34" s="261" t="s">
        <v>589</v>
      </c>
      <c r="CV34" s="261" t="s">
        <v>442</v>
      </c>
      <c r="CW34" s="261" t="s">
        <v>442</v>
      </c>
      <c r="CX34" s="293">
        <f>AV34/CY34</f>
        <v>0.60342135135135133</v>
      </c>
      <c r="CY34" s="289">
        <v>3700000</v>
      </c>
      <c r="CZ34" s="287">
        <v>44901</v>
      </c>
      <c r="DA34" s="293">
        <v>0.58718918918918916</v>
      </c>
      <c r="DB34" s="261" t="s">
        <v>442</v>
      </c>
      <c r="DC34" s="261" t="s">
        <v>442</v>
      </c>
      <c r="DD34" s="261" t="s">
        <v>577</v>
      </c>
    </row>
    <row r="35" spans="1:108">
      <c r="A35" s="264" t="s">
        <v>380</v>
      </c>
      <c r="B35" s="284">
        <v>2417</v>
      </c>
      <c r="C35" s="284">
        <f t="shared" si="0"/>
        <v>2417</v>
      </c>
      <c r="D35" s="285">
        <v>9384</v>
      </c>
      <c r="E35" s="286">
        <f t="shared" si="1"/>
        <v>9384</v>
      </c>
      <c r="F35" s="287">
        <v>45869</v>
      </c>
      <c r="G35" s="285" t="s">
        <v>159</v>
      </c>
      <c r="H35" s="285" t="s">
        <v>573</v>
      </c>
      <c r="I35" s="261">
        <v>2021</v>
      </c>
      <c r="J35" s="261" t="s">
        <v>574</v>
      </c>
      <c r="K35" s="261" t="s">
        <v>575</v>
      </c>
      <c r="L35" s="288">
        <v>1793233</v>
      </c>
      <c r="M35" s="261" t="s">
        <v>576</v>
      </c>
      <c r="N35" s="261" t="s">
        <v>577</v>
      </c>
      <c r="O35" s="261" t="s">
        <v>578</v>
      </c>
      <c r="P35" s="287">
        <v>45229</v>
      </c>
      <c r="Q35" s="287" t="s">
        <v>590</v>
      </c>
      <c r="R35" s="261" t="s">
        <v>577</v>
      </c>
      <c r="S35" s="261" t="s">
        <v>580</v>
      </c>
      <c r="T35" s="261">
        <v>14</v>
      </c>
      <c r="U35" s="288">
        <v>0</v>
      </c>
      <c r="V35" s="289">
        <v>0</v>
      </c>
      <c r="W35" s="261" t="str">
        <f t="shared" si="2"/>
        <v>PERF</v>
      </c>
      <c r="X35" s="261" t="s">
        <v>581</v>
      </c>
      <c r="Y35" s="261" t="s">
        <v>581</v>
      </c>
      <c r="Z35" s="261" t="s">
        <v>573</v>
      </c>
      <c r="AA35" s="264" t="s">
        <v>380</v>
      </c>
      <c r="AB35" s="286">
        <f t="shared" si="3"/>
        <v>2417</v>
      </c>
      <c r="AC35" s="286">
        <v>8414</v>
      </c>
      <c r="AD35" s="286">
        <f t="shared" si="4"/>
        <v>8414</v>
      </c>
      <c r="AE35" s="261" t="s">
        <v>593</v>
      </c>
      <c r="AF35" s="261" t="s">
        <v>583</v>
      </c>
      <c r="AG35" s="290">
        <v>10420000</v>
      </c>
      <c r="AH35" s="261" t="s">
        <v>583</v>
      </c>
      <c r="AI35" s="291">
        <v>45073</v>
      </c>
      <c r="AJ35" s="261" t="s">
        <v>584</v>
      </c>
      <c r="AK35" s="292">
        <v>45548</v>
      </c>
      <c r="AL35" s="292" t="s">
        <v>585</v>
      </c>
      <c r="AM35" s="292" t="s">
        <v>442</v>
      </c>
      <c r="AN35" s="261" t="s">
        <v>442</v>
      </c>
      <c r="AO35" s="261" t="s">
        <v>442</v>
      </c>
      <c r="AP35" s="261" t="s">
        <v>442</v>
      </c>
      <c r="AQ35" s="261" t="s">
        <v>442</v>
      </c>
      <c r="AR35" s="290">
        <v>158</v>
      </c>
      <c r="AS35" s="287">
        <f>(AR35*30)+F35</f>
        <v>50609</v>
      </c>
      <c r="AT35" s="261">
        <v>180</v>
      </c>
      <c r="AU35" s="261" t="s">
        <v>442</v>
      </c>
      <c r="AV35" s="290">
        <v>6611954</v>
      </c>
      <c r="AW35" s="290">
        <v>5241873.58</v>
      </c>
      <c r="AX35" s="261" t="s">
        <v>442</v>
      </c>
      <c r="AY35" s="261" t="s">
        <v>442</v>
      </c>
      <c r="AZ35" s="290">
        <v>6611954</v>
      </c>
      <c r="BA35" s="261">
        <v>100</v>
      </c>
      <c r="BB35" s="261" t="s">
        <v>442</v>
      </c>
      <c r="BC35" s="261" t="s">
        <v>586</v>
      </c>
      <c r="BD35" s="261" t="s">
        <v>586</v>
      </c>
      <c r="BE35" s="289">
        <v>71960</v>
      </c>
      <c r="BF35" s="261" t="s">
        <v>442</v>
      </c>
      <c r="BG35" s="261" t="s">
        <v>442</v>
      </c>
      <c r="BH35" s="261" t="s">
        <v>587</v>
      </c>
      <c r="BI35" s="293">
        <v>0.1401</v>
      </c>
      <c r="BJ35" s="261" t="s">
        <v>591</v>
      </c>
      <c r="BK35" s="261" t="s">
        <v>442</v>
      </c>
      <c r="BL35" s="294">
        <f>BI35-IF(BJ35="Prime",10.75%-3.5%,7.41%)</f>
        <v>6.6000000000000003E-2</v>
      </c>
      <c r="BM35" s="261" t="s">
        <v>442</v>
      </c>
      <c r="BN35" s="261" t="s">
        <v>442</v>
      </c>
      <c r="BO35" s="261" t="s">
        <v>442</v>
      </c>
      <c r="BP35" s="261" t="s">
        <v>442</v>
      </c>
      <c r="BQ35" s="261" t="s">
        <v>442</v>
      </c>
      <c r="BR35" s="261" t="s">
        <v>442</v>
      </c>
      <c r="BS35" s="261" t="s">
        <v>442</v>
      </c>
      <c r="BT35" s="261" t="s">
        <v>442</v>
      </c>
      <c r="BU35" s="261" t="s">
        <v>442</v>
      </c>
      <c r="BV35" s="261" t="s">
        <v>442</v>
      </c>
      <c r="BW35" s="261" t="s">
        <v>442</v>
      </c>
      <c r="BX35" s="261" t="s">
        <v>442</v>
      </c>
      <c r="BY35" s="261" t="s">
        <v>442</v>
      </c>
      <c r="BZ35" s="261" t="s">
        <v>442</v>
      </c>
      <c r="CA35" s="261" t="s">
        <v>442</v>
      </c>
      <c r="CB35" s="261" t="s">
        <v>442</v>
      </c>
      <c r="CC35" s="290">
        <v>0</v>
      </c>
      <c r="CD35" s="261" t="s">
        <v>442</v>
      </c>
      <c r="CE35" s="261" t="s">
        <v>442</v>
      </c>
      <c r="CF35" s="261" t="s">
        <v>442</v>
      </c>
      <c r="CG35" s="261" t="s">
        <v>442</v>
      </c>
      <c r="CH35" s="261" t="s">
        <v>442</v>
      </c>
      <c r="CI35" s="261" t="s">
        <v>442</v>
      </c>
      <c r="CJ35" s="261" t="s">
        <v>442</v>
      </c>
      <c r="CK35" s="261" t="s">
        <v>442</v>
      </c>
      <c r="CL35" s="261" t="s">
        <v>442</v>
      </c>
      <c r="CM35" s="261" t="s">
        <v>442</v>
      </c>
      <c r="CN35" s="261" t="s">
        <v>442</v>
      </c>
      <c r="CO35" s="261" t="s">
        <v>442</v>
      </c>
      <c r="CP35" s="261" t="s">
        <v>442</v>
      </c>
      <c r="CQ35" s="261" t="s">
        <v>442</v>
      </c>
      <c r="CR35" s="261" t="s">
        <v>588</v>
      </c>
      <c r="CS35" s="261" t="s">
        <v>433</v>
      </c>
      <c r="CT35" s="261" t="s">
        <v>442</v>
      </c>
      <c r="CU35" s="261" t="s">
        <v>589</v>
      </c>
      <c r="CV35" s="261" t="s">
        <v>442</v>
      </c>
      <c r="CW35" s="261" t="s">
        <v>442</v>
      </c>
      <c r="CX35" s="293">
        <f>AV35/CY35</f>
        <v>0.63454452975047981</v>
      </c>
      <c r="CY35" s="289">
        <v>10420000</v>
      </c>
      <c r="CZ35" s="287">
        <v>45075</v>
      </c>
      <c r="DA35" s="293">
        <v>0.63454452975047981</v>
      </c>
      <c r="DB35" s="261" t="s">
        <v>442</v>
      </c>
      <c r="DC35" s="261" t="s">
        <v>442</v>
      </c>
      <c r="DD35" s="261" t="s">
        <v>577</v>
      </c>
    </row>
    <row r="36" spans="1:108">
      <c r="A36" s="264" t="s">
        <v>380</v>
      </c>
      <c r="B36" s="284">
        <v>2433</v>
      </c>
      <c r="C36" s="284">
        <f t="shared" si="0"/>
        <v>2433</v>
      </c>
      <c r="D36" s="285">
        <v>11263</v>
      </c>
      <c r="E36" s="286">
        <f t="shared" si="1"/>
        <v>11263</v>
      </c>
      <c r="F36" s="287">
        <v>45869</v>
      </c>
      <c r="G36" s="285" t="s">
        <v>159</v>
      </c>
      <c r="H36" s="285" t="s">
        <v>573</v>
      </c>
      <c r="I36" s="261">
        <v>2021</v>
      </c>
      <c r="J36" s="261" t="s">
        <v>574</v>
      </c>
      <c r="K36" s="261" t="s">
        <v>575</v>
      </c>
      <c r="L36" s="288">
        <v>1347708</v>
      </c>
      <c r="M36" s="261" t="s">
        <v>576</v>
      </c>
      <c r="N36" s="261" t="s">
        <v>577</v>
      </c>
      <c r="O36" s="261" t="s">
        <v>578</v>
      </c>
      <c r="P36" s="287">
        <v>45260</v>
      </c>
      <c r="Q36" s="287" t="s">
        <v>579</v>
      </c>
      <c r="R36" s="261" t="s">
        <v>577</v>
      </c>
      <c r="S36" s="261" t="s">
        <v>580</v>
      </c>
      <c r="T36" s="261">
        <v>8</v>
      </c>
      <c r="U36" s="288">
        <v>0</v>
      </c>
      <c r="V36" s="289">
        <v>0</v>
      </c>
      <c r="W36" s="261" t="str">
        <f t="shared" si="2"/>
        <v>PERF</v>
      </c>
      <c r="X36" s="261" t="s">
        <v>581</v>
      </c>
      <c r="Y36" s="261" t="s">
        <v>581</v>
      </c>
      <c r="Z36" s="261" t="s">
        <v>573</v>
      </c>
      <c r="AA36" s="264" t="s">
        <v>380</v>
      </c>
      <c r="AB36" s="286">
        <f t="shared" si="3"/>
        <v>2433</v>
      </c>
      <c r="AC36" s="286">
        <v>8440</v>
      </c>
      <c r="AD36" s="286">
        <f t="shared" si="4"/>
        <v>8440</v>
      </c>
      <c r="AE36" s="261" t="s">
        <v>593</v>
      </c>
      <c r="AF36" s="261" t="s">
        <v>583</v>
      </c>
      <c r="AG36" s="290">
        <v>6755041</v>
      </c>
      <c r="AH36" s="261" t="s">
        <v>583</v>
      </c>
      <c r="AI36" s="291">
        <v>45175</v>
      </c>
      <c r="AJ36" s="261" t="s">
        <v>584</v>
      </c>
      <c r="AK36" s="292">
        <v>45548</v>
      </c>
      <c r="AL36" s="292">
        <v>45625</v>
      </c>
      <c r="AM36" s="292" t="s">
        <v>442</v>
      </c>
      <c r="AN36" s="261" t="s">
        <v>442</v>
      </c>
      <c r="AO36" s="261" t="s">
        <v>442</v>
      </c>
      <c r="AP36" s="261" t="s">
        <v>442</v>
      </c>
      <c r="AQ36" s="261" t="s">
        <v>442</v>
      </c>
      <c r="AR36" s="290" t="s">
        <v>442</v>
      </c>
      <c r="AS36" s="287" t="s">
        <v>442</v>
      </c>
      <c r="AT36" s="261">
        <v>180</v>
      </c>
      <c r="AU36" s="261" t="s">
        <v>442</v>
      </c>
      <c r="AV36" s="290" t="s">
        <v>442</v>
      </c>
      <c r="AW36" s="290" t="s">
        <v>442</v>
      </c>
      <c r="AX36" s="261" t="s">
        <v>442</v>
      </c>
      <c r="AY36" s="261" t="s">
        <v>442</v>
      </c>
      <c r="AZ36" s="290" t="s">
        <v>442</v>
      </c>
      <c r="BA36" s="261">
        <v>100</v>
      </c>
      <c r="BB36" s="261" t="s">
        <v>442</v>
      </c>
      <c r="BC36" s="261" t="s">
        <v>586</v>
      </c>
      <c r="BD36" s="261" t="s">
        <v>586</v>
      </c>
      <c r="BE36" s="289" t="s">
        <v>442</v>
      </c>
      <c r="BF36" s="261" t="s">
        <v>442</v>
      </c>
      <c r="BG36" s="261" t="s">
        <v>442</v>
      </c>
      <c r="BH36" s="261" t="s">
        <v>587</v>
      </c>
      <c r="BI36" s="293" t="s">
        <v>442</v>
      </c>
      <c r="BJ36" s="261" t="s">
        <v>442</v>
      </c>
      <c r="BK36" s="261" t="s">
        <v>442</v>
      </c>
      <c r="BL36" s="294" t="s">
        <v>442</v>
      </c>
      <c r="BM36" s="261" t="s">
        <v>442</v>
      </c>
      <c r="BN36" s="261" t="s">
        <v>442</v>
      </c>
      <c r="BO36" s="261" t="s">
        <v>442</v>
      </c>
      <c r="BP36" s="261" t="s">
        <v>442</v>
      </c>
      <c r="BQ36" s="261" t="s">
        <v>442</v>
      </c>
      <c r="BR36" s="261" t="s">
        <v>442</v>
      </c>
      <c r="BS36" s="261" t="s">
        <v>442</v>
      </c>
      <c r="BT36" s="261" t="s">
        <v>442</v>
      </c>
      <c r="BU36" s="261" t="s">
        <v>442</v>
      </c>
      <c r="BV36" s="261" t="s">
        <v>442</v>
      </c>
      <c r="BW36" s="261" t="s">
        <v>442</v>
      </c>
      <c r="BX36" s="261" t="s">
        <v>442</v>
      </c>
      <c r="BY36" s="261" t="s">
        <v>442</v>
      </c>
      <c r="BZ36" s="261" t="s">
        <v>442</v>
      </c>
      <c r="CA36" s="261" t="s">
        <v>442</v>
      </c>
      <c r="CB36" s="261" t="s">
        <v>442</v>
      </c>
      <c r="CC36" s="290" t="s">
        <v>442</v>
      </c>
      <c r="CD36" s="261" t="s">
        <v>442</v>
      </c>
      <c r="CE36" s="261" t="s">
        <v>442</v>
      </c>
      <c r="CF36" s="261" t="s">
        <v>442</v>
      </c>
      <c r="CG36" s="261" t="s">
        <v>442</v>
      </c>
      <c r="CH36" s="261" t="s">
        <v>442</v>
      </c>
      <c r="CI36" s="261" t="s">
        <v>442</v>
      </c>
      <c r="CJ36" s="261" t="s">
        <v>442</v>
      </c>
      <c r="CK36" s="261" t="s">
        <v>442</v>
      </c>
      <c r="CL36" s="261" t="s">
        <v>442</v>
      </c>
      <c r="CM36" s="261" t="s">
        <v>442</v>
      </c>
      <c r="CN36" s="261" t="s">
        <v>442</v>
      </c>
      <c r="CO36" s="261" t="s">
        <v>442</v>
      </c>
      <c r="CP36" s="261" t="s">
        <v>442</v>
      </c>
      <c r="CQ36" s="261" t="s">
        <v>442</v>
      </c>
      <c r="CR36" s="261" t="s">
        <v>588</v>
      </c>
      <c r="CS36" s="261" t="s">
        <v>433</v>
      </c>
      <c r="CT36" s="261" t="s">
        <v>442</v>
      </c>
      <c r="CU36" s="261" t="s">
        <v>589</v>
      </c>
      <c r="CV36" s="261" t="s">
        <v>442</v>
      </c>
      <c r="CW36" s="261" t="s">
        <v>442</v>
      </c>
      <c r="CX36" s="293" t="s">
        <v>442</v>
      </c>
      <c r="CY36" s="289" t="s">
        <v>442</v>
      </c>
      <c r="CZ36" s="287" t="s">
        <v>442</v>
      </c>
      <c r="DA36" s="293" t="s">
        <v>442</v>
      </c>
      <c r="DB36" s="261" t="s">
        <v>442</v>
      </c>
      <c r="DC36" s="261" t="s">
        <v>442</v>
      </c>
      <c r="DD36" s="261" t="s">
        <v>577</v>
      </c>
    </row>
    <row r="37" spans="1:108">
      <c r="A37" s="264" t="s">
        <v>380</v>
      </c>
      <c r="B37" s="284">
        <v>2413</v>
      </c>
      <c r="C37" s="284">
        <f t="shared" si="0"/>
        <v>2413</v>
      </c>
      <c r="D37" s="285">
        <v>8907</v>
      </c>
      <c r="E37" s="286">
        <f t="shared" si="1"/>
        <v>8907</v>
      </c>
      <c r="F37" s="287">
        <v>45869</v>
      </c>
      <c r="G37" s="285" t="s">
        <v>159</v>
      </c>
      <c r="H37" s="285" t="s">
        <v>573</v>
      </c>
      <c r="I37" s="261">
        <v>2021</v>
      </c>
      <c r="J37" s="261" t="s">
        <v>574</v>
      </c>
      <c r="K37" s="261" t="s">
        <v>575</v>
      </c>
      <c r="L37" s="288">
        <v>2120400</v>
      </c>
      <c r="M37" s="261" t="s">
        <v>576</v>
      </c>
      <c r="N37" s="261" t="s">
        <v>577</v>
      </c>
      <c r="O37" s="261" t="s">
        <v>578</v>
      </c>
      <c r="P37" s="287">
        <v>45217</v>
      </c>
      <c r="Q37" s="287" t="s">
        <v>592</v>
      </c>
      <c r="R37" s="261" t="s">
        <v>577</v>
      </c>
      <c r="S37" s="261" t="s">
        <v>580</v>
      </c>
      <c r="T37" s="261">
        <v>17</v>
      </c>
      <c r="U37" s="288">
        <v>0</v>
      </c>
      <c r="V37" s="289">
        <v>0</v>
      </c>
      <c r="W37" s="261" t="str">
        <f t="shared" si="2"/>
        <v>PERF</v>
      </c>
      <c r="X37" s="261" t="s">
        <v>581</v>
      </c>
      <c r="Y37" s="261" t="s">
        <v>581</v>
      </c>
      <c r="Z37" s="261" t="s">
        <v>573</v>
      </c>
      <c r="AA37" s="264" t="s">
        <v>380</v>
      </c>
      <c r="AB37" s="286">
        <f t="shared" si="3"/>
        <v>2413</v>
      </c>
      <c r="AC37" s="286">
        <v>7344</v>
      </c>
      <c r="AD37" s="286">
        <f t="shared" si="4"/>
        <v>7344</v>
      </c>
      <c r="AE37" s="261" t="s">
        <v>582</v>
      </c>
      <c r="AF37" s="261" t="s">
        <v>583</v>
      </c>
      <c r="AG37" s="290">
        <v>6416118</v>
      </c>
      <c r="AH37" s="261" t="s">
        <v>583</v>
      </c>
      <c r="AI37" s="291">
        <v>41897</v>
      </c>
      <c r="AJ37" s="261" t="s">
        <v>584</v>
      </c>
      <c r="AK37" s="292">
        <v>45548</v>
      </c>
      <c r="AL37" s="292" t="s">
        <v>585</v>
      </c>
      <c r="AM37" s="292" t="s">
        <v>442</v>
      </c>
      <c r="AN37" s="261" t="s">
        <v>442</v>
      </c>
      <c r="AO37" s="261" t="s">
        <v>442</v>
      </c>
      <c r="AP37" s="261" t="s">
        <v>442</v>
      </c>
      <c r="AQ37" s="261" t="s">
        <v>442</v>
      </c>
      <c r="AR37" s="290">
        <v>158</v>
      </c>
      <c r="AS37" s="287">
        <f t="shared" ref="AS37:AS42" si="8">(AR37*30)+F37</f>
        <v>50609</v>
      </c>
      <c r="AT37" s="261">
        <v>180</v>
      </c>
      <c r="AU37" s="261" t="s">
        <v>442</v>
      </c>
      <c r="AV37" s="290">
        <v>6000000</v>
      </c>
      <c r="AW37" s="290">
        <v>5670853.8099999996</v>
      </c>
      <c r="AX37" s="261" t="s">
        <v>442</v>
      </c>
      <c r="AY37" s="261" t="s">
        <v>442</v>
      </c>
      <c r="AZ37" s="290">
        <v>6000000</v>
      </c>
      <c r="BA37" s="261">
        <v>100</v>
      </c>
      <c r="BB37" s="261" t="s">
        <v>442</v>
      </c>
      <c r="BC37" s="261" t="s">
        <v>586</v>
      </c>
      <c r="BD37" s="261" t="s">
        <v>586</v>
      </c>
      <c r="BE37" s="289">
        <v>77010</v>
      </c>
      <c r="BF37" s="261" t="s">
        <v>442</v>
      </c>
      <c r="BG37" s="261" t="s">
        <v>442</v>
      </c>
      <c r="BH37" s="261" t="s">
        <v>587</v>
      </c>
      <c r="BI37" s="293">
        <v>0.13730000000000001</v>
      </c>
      <c r="BJ37" s="261" t="s">
        <v>591</v>
      </c>
      <c r="BK37" s="261" t="s">
        <v>442</v>
      </c>
      <c r="BL37" s="294">
        <f t="shared" ref="BL37:BL42" si="9">BI37-IF(BJ37="Prime",10.75%-3.5%,7.41%)</f>
        <v>6.3200000000000006E-2</v>
      </c>
      <c r="BM37" s="261" t="s">
        <v>442</v>
      </c>
      <c r="BN37" s="261" t="s">
        <v>442</v>
      </c>
      <c r="BO37" s="261" t="s">
        <v>442</v>
      </c>
      <c r="BP37" s="261" t="s">
        <v>442</v>
      </c>
      <c r="BQ37" s="261" t="s">
        <v>442</v>
      </c>
      <c r="BR37" s="261" t="s">
        <v>442</v>
      </c>
      <c r="BS37" s="261" t="s">
        <v>442</v>
      </c>
      <c r="BT37" s="261" t="s">
        <v>442</v>
      </c>
      <c r="BU37" s="261" t="s">
        <v>442</v>
      </c>
      <c r="BV37" s="261" t="s">
        <v>442</v>
      </c>
      <c r="BW37" s="261" t="s">
        <v>442</v>
      </c>
      <c r="BX37" s="261" t="s">
        <v>442</v>
      </c>
      <c r="BY37" s="261" t="s">
        <v>442</v>
      </c>
      <c r="BZ37" s="261" t="s">
        <v>442</v>
      </c>
      <c r="CA37" s="261" t="s">
        <v>442</v>
      </c>
      <c r="CB37" s="261" t="s">
        <v>442</v>
      </c>
      <c r="CC37" s="290">
        <v>0</v>
      </c>
      <c r="CD37" s="261" t="s">
        <v>442</v>
      </c>
      <c r="CE37" s="261" t="s">
        <v>442</v>
      </c>
      <c r="CF37" s="261" t="s">
        <v>442</v>
      </c>
      <c r="CG37" s="261" t="s">
        <v>442</v>
      </c>
      <c r="CH37" s="261" t="s">
        <v>442</v>
      </c>
      <c r="CI37" s="261" t="s">
        <v>442</v>
      </c>
      <c r="CJ37" s="261" t="s">
        <v>442</v>
      </c>
      <c r="CK37" s="261" t="s">
        <v>442</v>
      </c>
      <c r="CL37" s="261" t="s">
        <v>442</v>
      </c>
      <c r="CM37" s="261" t="s">
        <v>442</v>
      </c>
      <c r="CN37" s="261" t="s">
        <v>442</v>
      </c>
      <c r="CO37" s="261" t="s">
        <v>442</v>
      </c>
      <c r="CP37" s="261" t="s">
        <v>442</v>
      </c>
      <c r="CQ37" s="261" t="s">
        <v>442</v>
      </c>
      <c r="CR37" s="261" t="s">
        <v>588</v>
      </c>
      <c r="CS37" s="261" t="s">
        <v>433</v>
      </c>
      <c r="CT37" s="261" t="s">
        <v>442</v>
      </c>
      <c r="CU37" s="261" t="s">
        <v>589</v>
      </c>
      <c r="CV37" s="261" t="s">
        <v>442</v>
      </c>
      <c r="CW37" s="261" t="s">
        <v>442</v>
      </c>
      <c r="CX37" s="293">
        <f t="shared" ref="CX37:CX42" si="10">AV37/CY37</f>
        <v>0.59385949284399309</v>
      </c>
      <c r="CY37" s="289">
        <v>10103400</v>
      </c>
      <c r="CZ37" s="287">
        <v>45169</v>
      </c>
      <c r="DA37" s="293">
        <v>0.59385949284399309</v>
      </c>
      <c r="DB37" s="261" t="s">
        <v>442</v>
      </c>
      <c r="DC37" s="261" t="s">
        <v>442</v>
      </c>
      <c r="DD37" s="261" t="s">
        <v>577</v>
      </c>
    </row>
    <row r="38" spans="1:108">
      <c r="A38" s="264" t="s">
        <v>380</v>
      </c>
      <c r="B38" s="284">
        <v>2333</v>
      </c>
      <c r="C38" s="284">
        <f t="shared" si="0"/>
        <v>2333</v>
      </c>
      <c r="D38" s="285">
        <v>11059</v>
      </c>
      <c r="E38" s="286">
        <f t="shared" si="1"/>
        <v>11059</v>
      </c>
      <c r="F38" s="287">
        <v>45869</v>
      </c>
      <c r="G38" s="285" t="s">
        <v>159</v>
      </c>
      <c r="H38" s="285" t="s">
        <v>573</v>
      </c>
      <c r="I38" s="261">
        <v>2021</v>
      </c>
      <c r="J38" s="261" t="s">
        <v>574</v>
      </c>
      <c r="K38" s="261" t="s">
        <v>575</v>
      </c>
      <c r="L38" s="288">
        <v>3701808</v>
      </c>
      <c r="M38" s="261" t="s">
        <v>576</v>
      </c>
      <c r="N38" s="261" t="s">
        <v>577</v>
      </c>
      <c r="O38" s="261" t="s">
        <v>578</v>
      </c>
      <c r="P38" s="287">
        <v>44977</v>
      </c>
      <c r="Q38" s="287" t="s">
        <v>590</v>
      </c>
      <c r="R38" s="261" t="s">
        <v>577</v>
      </c>
      <c r="S38" s="261" t="s">
        <v>580</v>
      </c>
      <c r="T38" s="261">
        <v>23</v>
      </c>
      <c r="U38" s="288">
        <v>0</v>
      </c>
      <c r="V38" s="289">
        <v>0</v>
      </c>
      <c r="W38" s="261" t="str">
        <f t="shared" si="2"/>
        <v>PERF</v>
      </c>
      <c r="X38" s="261" t="s">
        <v>581</v>
      </c>
      <c r="Y38" s="261" t="s">
        <v>581</v>
      </c>
      <c r="Z38" s="261" t="s">
        <v>573</v>
      </c>
      <c r="AA38" s="264" t="s">
        <v>380</v>
      </c>
      <c r="AB38" s="286">
        <f t="shared" si="3"/>
        <v>2333</v>
      </c>
      <c r="AC38" s="286">
        <v>8363</v>
      </c>
      <c r="AD38" s="286">
        <f t="shared" si="4"/>
        <v>8363</v>
      </c>
      <c r="AE38" s="261" t="s">
        <v>582</v>
      </c>
      <c r="AF38" s="261" t="s">
        <v>583</v>
      </c>
      <c r="AG38" s="290">
        <v>14604655</v>
      </c>
      <c r="AH38" s="261" t="s">
        <v>583</v>
      </c>
      <c r="AI38" s="291">
        <v>44860</v>
      </c>
      <c r="AJ38" s="261" t="s">
        <v>584</v>
      </c>
      <c r="AK38" s="292">
        <v>45548</v>
      </c>
      <c r="AL38" s="292" t="s">
        <v>585</v>
      </c>
      <c r="AM38" s="292" t="s">
        <v>442</v>
      </c>
      <c r="AN38" s="261" t="s">
        <v>442</v>
      </c>
      <c r="AO38" s="261" t="s">
        <v>442</v>
      </c>
      <c r="AP38" s="261" t="s">
        <v>442</v>
      </c>
      <c r="AQ38" s="261" t="s">
        <v>442</v>
      </c>
      <c r="AR38" s="290">
        <v>150</v>
      </c>
      <c r="AS38" s="287">
        <f t="shared" si="8"/>
        <v>50369</v>
      </c>
      <c r="AT38" s="261">
        <v>180</v>
      </c>
      <c r="AU38" s="261" t="s">
        <v>442</v>
      </c>
      <c r="AV38" s="290">
        <v>11621325</v>
      </c>
      <c r="AW38" s="290">
        <v>11158254.24</v>
      </c>
      <c r="AX38" s="261" t="s">
        <v>442</v>
      </c>
      <c r="AY38" s="261" t="s">
        <v>442</v>
      </c>
      <c r="AZ38" s="290">
        <v>11621325</v>
      </c>
      <c r="BA38" s="261">
        <v>100</v>
      </c>
      <c r="BB38" s="261" t="s">
        <v>442</v>
      </c>
      <c r="BC38" s="261" t="s">
        <v>586</v>
      </c>
      <c r="BD38" s="261" t="s">
        <v>586</v>
      </c>
      <c r="BE38" s="289">
        <v>157765</v>
      </c>
      <c r="BF38" s="261" t="s">
        <v>442</v>
      </c>
      <c r="BG38" s="261" t="s">
        <v>442</v>
      </c>
      <c r="BH38" s="261" t="s">
        <v>587</v>
      </c>
      <c r="BI38" s="293">
        <v>0.1421</v>
      </c>
      <c r="BJ38" s="261" t="s">
        <v>591</v>
      </c>
      <c r="BK38" s="261" t="s">
        <v>442</v>
      </c>
      <c r="BL38" s="294">
        <f t="shared" si="9"/>
        <v>6.8000000000000005E-2</v>
      </c>
      <c r="BM38" s="261" t="s">
        <v>442</v>
      </c>
      <c r="BN38" s="261" t="s">
        <v>442</v>
      </c>
      <c r="BO38" s="261" t="s">
        <v>442</v>
      </c>
      <c r="BP38" s="261" t="s">
        <v>442</v>
      </c>
      <c r="BQ38" s="261" t="s">
        <v>442</v>
      </c>
      <c r="BR38" s="261" t="s">
        <v>442</v>
      </c>
      <c r="BS38" s="261" t="s">
        <v>442</v>
      </c>
      <c r="BT38" s="261" t="s">
        <v>442</v>
      </c>
      <c r="BU38" s="261" t="s">
        <v>442</v>
      </c>
      <c r="BV38" s="261" t="s">
        <v>442</v>
      </c>
      <c r="BW38" s="261" t="s">
        <v>442</v>
      </c>
      <c r="BX38" s="261" t="s">
        <v>442</v>
      </c>
      <c r="BY38" s="261" t="s">
        <v>442</v>
      </c>
      <c r="BZ38" s="261" t="s">
        <v>442</v>
      </c>
      <c r="CA38" s="261" t="s">
        <v>442</v>
      </c>
      <c r="CB38" s="261" t="s">
        <v>442</v>
      </c>
      <c r="CC38" s="290">
        <v>0</v>
      </c>
      <c r="CD38" s="261" t="s">
        <v>442</v>
      </c>
      <c r="CE38" s="261" t="s">
        <v>442</v>
      </c>
      <c r="CF38" s="261" t="s">
        <v>442</v>
      </c>
      <c r="CG38" s="261" t="s">
        <v>442</v>
      </c>
      <c r="CH38" s="261" t="s">
        <v>442</v>
      </c>
      <c r="CI38" s="261" t="s">
        <v>442</v>
      </c>
      <c r="CJ38" s="261" t="s">
        <v>442</v>
      </c>
      <c r="CK38" s="261" t="s">
        <v>442</v>
      </c>
      <c r="CL38" s="261" t="s">
        <v>442</v>
      </c>
      <c r="CM38" s="261" t="s">
        <v>442</v>
      </c>
      <c r="CN38" s="261" t="s">
        <v>442</v>
      </c>
      <c r="CO38" s="261" t="s">
        <v>442</v>
      </c>
      <c r="CP38" s="261" t="s">
        <v>442</v>
      </c>
      <c r="CQ38" s="261" t="s">
        <v>442</v>
      </c>
      <c r="CR38" s="261" t="s">
        <v>588</v>
      </c>
      <c r="CS38" s="261" t="s">
        <v>433</v>
      </c>
      <c r="CT38" s="261" t="s">
        <v>442</v>
      </c>
      <c r="CU38" s="261" t="s">
        <v>589</v>
      </c>
      <c r="CV38" s="261" t="s">
        <v>442</v>
      </c>
      <c r="CW38" s="261" t="s">
        <v>442</v>
      </c>
      <c r="CX38" s="293">
        <f t="shared" si="10"/>
        <v>0.7957274581289322</v>
      </c>
      <c r="CY38" s="289">
        <v>14604655</v>
      </c>
      <c r="CZ38" s="287">
        <v>44860</v>
      </c>
      <c r="DA38" s="293">
        <v>0.7957274581289322</v>
      </c>
      <c r="DB38" s="261" t="s">
        <v>442</v>
      </c>
      <c r="DC38" s="261" t="s">
        <v>442</v>
      </c>
      <c r="DD38" s="261" t="s">
        <v>577</v>
      </c>
    </row>
    <row r="39" spans="1:108">
      <c r="A39" s="264" t="s">
        <v>380</v>
      </c>
      <c r="B39" s="284">
        <v>2171</v>
      </c>
      <c r="C39" s="284">
        <f t="shared" si="0"/>
        <v>2171</v>
      </c>
      <c r="D39" s="285">
        <v>9027</v>
      </c>
      <c r="E39" s="286">
        <f t="shared" si="1"/>
        <v>9027</v>
      </c>
      <c r="F39" s="287">
        <v>45869</v>
      </c>
      <c r="G39" s="285" t="s">
        <v>159</v>
      </c>
      <c r="H39" s="285" t="s">
        <v>573</v>
      </c>
      <c r="I39" s="261">
        <v>2021</v>
      </c>
      <c r="J39" s="261" t="s">
        <v>574</v>
      </c>
      <c r="K39" s="261" t="s">
        <v>575</v>
      </c>
      <c r="L39" s="288">
        <v>649320</v>
      </c>
      <c r="M39" s="261" t="s">
        <v>576</v>
      </c>
      <c r="N39" s="261" t="s">
        <v>577</v>
      </c>
      <c r="O39" s="261" t="s">
        <v>578</v>
      </c>
      <c r="P39" s="287">
        <v>44498</v>
      </c>
      <c r="Q39" s="287" t="s">
        <v>579</v>
      </c>
      <c r="R39" s="261" t="s">
        <v>577</v>
      </c>
      <c r="S39" s="261" t="s">
        <v>580</v>
      </c>
      <c r="T39" s="261">
        <v>37</v>
      </c>
      <c r="U39" s="288">
        <v>0</v>
      </c>
      <c r="V39" s="289">
        <v>0</v>
      </c>
      <c r="W39" s="261" t="str">
        <f t="shared" si="2"/>
        <v>PERF</v>
      </c>
      <c r="X39" s="261" t="s">
        <v>581</v>
      </c>
      <c r="Y39" s="261" t="s">
        <v>581</v>
      </c>
      <c r="Z39" s="261" t="s">
        <v>573</v>
      </c>
      <c r="AA39" s="264" t="s">
        <v>380</v>
      </c>
      <c r="AB39" s="286">
        <f t="shared" si="3"/>
        <v>2171</v>
      </c>
      <c r="AC39" s="286">
        <v>8062</v>
      </c>
      <c r="AD39" s="286">
        <f t="shared" si="4"/>
        <v>8062</v>
      </c>
      <c r="AE39" s="261" t="s">
        <v>582</v>
      </c>
      <c r="AF39" s="261" t="s">
        <v>583</v>
      </c>
      <c r="AG39" s="290">
        <v>3869304</v>
      </c>
      <c r="AH39" s="261" t="s">
        <v>583</v>
      </c>
      <c r="AI39" s="291">
        <v>43696</v>
      </c>
      <c r="AJ39" s="261" t="s">
        <v>584</v>
      </c>
      <c r="AK39" s="292">
        <v>45548</v>
      </c>
      <c r="AL39" s="292" t="s">
        <v>585</v>
      </c>
      <c r="AM39" s="292" t="s">
        <v>442</v>
      </c>
      <c r="AN39" s="261" t="s">
        <v>442</v>
      </c>
      <c r="AO39" s="261" t="s">
        <v>442</v>
      </c>
      <c r="AP39" s="261" t="s">
        <v>442</v>
      </c>
      <c r="AQ39" s="261" t="s">
        <v>442</v>
      </c>
      <c r="AR39" s="290">
        <v>134</v>
      </c>
      <c r="AS39" s="287">
        <f t="shared" si="8"/>
        <v>49889</v>
      </c>
      <c r="AT39" s="261">
        <v>180</v>
      </c>
      <c r="AU39" s="261" t="s">
        <v>442</v>
      </c>
      <c r="AV39" s="290">
        <v>2697807</v>
      </c>
      <c r="AW39" s="290">
        <v>2465859.41</v>
      </c>
      <c r="AX39" s="261" t="s">
        <v>442</v>
      </c>
      <c r="AY39" s="261" t="s">
        <v>442</v>
      </c>
      <c r="AZ39" s="290">
        <v>2697807</v>
      </c>
      <c r="BA39" s="261">
        <v>100</v>
      </c>
      <c r="BB39" s="261" t="s">
        <v>442</v>
      </c>
      <c r="BC39" s="261" t="s">
        <v>586</v>
      </c>
      <c r="BD39" s="261" t="s">
        <v>586</v>
      </c>
      <c r="BE39" s="289">
        <v>37840</v>
      </c>
      <c r="BF39" s="261" t="s">
        <v>442</v>
      </c>
      <c r="BG39" s="261" t="s">
        <v>442</v>
      </c>
      <c r="BH39" s="261" t="s">
        <v>587</v>
      </c>
      <c r="BI39" s="293">
        <v>0.15229999999999999</v>
      </c>
      <c r="BJ39" s="261" t="s">
        <v>591</v>
      </c>
      <c r="BK39" s="261" t="s">
        <v>442</v>
      </c>
      <c r="BL39" s="294">
        <f t="shared" si="9"/>
        <v>7.8199999999999992E-2</v>
      </c>
      <c r="BM39" s="261" t="s">
        <v>442</v>
      </c>
      <c r="BN39" s="261" t="s">
        <v>442</v>
      </c>
      <c r="BO39" s="261" t="s">
        <v>442</v>
      </c>
      <c r="BP39" s="261" t="s">
        <v>442</v>
      </c>
      <c r="BQ39" s="261" t="s">
        <v>442</v>
      </c>
      <c r="BR39" s="261" t="s">
        <v>442</v>
      </c>
      <c r="BS39" s="261" t="s">
        <v>442</v>
      </c>
      <c r="BT39" s="261" t="s">
        <v>442</v>
      </c>
      <c r="BU39" s="261" t="s">
        <v>442</v>
      </c>
      <c r="BV39" s="261" t="s">
        <v>442</v>
      </c>
      <c r="BW39" s="261" t="s">
        <v>442</v>
      </c>
      <c r="BX39" s="261" t="s">
        <v>442</v>
      </c>
      <c r="BY39" s="261" t="s">
        <v>442</v>
      </c>
      <c r="BZ39" s="261" t="s">
        <v>442</v>
      </c>
      <c r="CA39" s="261" t="s">
        <v>442</v>
      </c>
      <c r="CB39" s="261" t="s">
        <v>442</v>
      </c>
      <c r="CC39" s="290">
        <v>0</v>
      </c>
      <c r="CD39" s="261" t="s">
        <v>442</v>
      </c>
      <c r="CE39" s="261" t="s">
        <v>442</v>
      </c>
      <c r="CF39" s="261" t="s">
        <v>442</v>
      </c>
      <c r="CG39" s="261" t="s">
        <v>442</v>
      </c>
      <c r="CH39" s="261" t="s">
        <v>442</v>
      </c>
      <c r="CI39" s="261" t="s">
        <v>442</v>
      </c>
      <c r="CJ39" s="261" t="s">
        <v>442</v>
      </c>
      <c r="CK39" s="261" t="s">
        <v>442</v>
      </c>
      <c r="CL39" s="261" t="s">
        <v>442</v>
      </c>
      <c r="CM39" s="261" t="s">
        <v>442</v>
      </c>
      <c r="CN39" s="261" t="s">
        <v>442</v>
      </c>
      <c r="CO39" s="261" t="s">
        <v>442</v>
      </c>
      <c r="CP39" s="261" t="s">
        <v>442</v>
      </c>
      <c r="CQ39" s="261" t="s">
        <v>442</v>
      </c>
      <c r="CR39" s="261" t="s">
        <v>588</v>
      </c>
      <c r="CS39" s="261" t="s">
        <v>433</v>
      </c>
      <c r="CT39" s="261" t="s">
        <v>442</v>
      </c>
      <c r="CU39" s="261" t="s">
        <v>589</v>
      </c>
      <c r="CV39" s="261" t="s">
        <v>442</v>
      </c>
      <c r="CW39" s="261" t="s">
        <v>442</v>
      </c>
      <c r="CX39" s="293">
        <f t="shared" si="10"/>
        <v>0.85099382244059019</v>
      </c>
      <c r="CY39" s="289">
        <v>3170184</v>
      </c>
      <c r="CZ39" s="287">
        <v>44270</v>
      </c>
      <c r="DA39" s="293">
        <v>0.55761871710652156</v>
      </c>
      <c r="DB39" s="261" t="s">
        <v>442</v>
      </c>
      <c r="DC39" s="261" t="s">
        <v>442</v>
      </c>
      <c r="DD39" s="261" t="s">
        <v>577</v>
      </c>
    </row>
    <row r="40" spans="1:108">
      <c r="A40" s="264" t="s">
        <v>380</v>
      </c>
      <c r="B40" s="284">
        <v>1797</v>
      </c>
      <c r="C40" s="284">
        <f t="shared" si="0"/>
        <v>1797</v>
      </c>
      <c r="D40" s="285">
        <v>9755</v>
      </c>
      <c r="E40" s="286">
        <f t="shared" si="1"/>
        <v>9755</v>
      </c>
      <c r="F40" s="287">
        <v>45869</v>
      </c>
      <c r="G40" s="285" t="s">
        <v>159</v>
      </c>
      <c r="H40" s="285" t="s">
        <v>573</v>
      </c>
      <c r="I40" s="261">
        <v>2021</v>
      </c>
      <c r="J40" s="261" t="s">
        <v>574</v>
      </c>
      <c r="K40" s="261" t="s">
        <v>575</v>
      </c>
      <c r="L40" s="288">
        <v>3163500</v>
      </c>
      <c r="M40" s="261" t="s">
        <v>576</v>
      </c>
      <c r="N40" s="261" t="s">
        <v>577</v>
      </c>
      <c r="O40" s="261" t="s">
        <v>578</v>
      </c>
      <c r="P40" s="287">
        <v>43199</v>
      </c>
      <c r="Q40" s="287" t="s">
        <v>592</v>
      </c>
      <c r="R40" s="261" t="s">
        <v>577</v>
      </c>
      <c r="S40" s="261" t="s">
        <v>580</v>
      </c>
      <c r="T40" s="261">
        <v>17</v>
      </c>
      <c r="U40" s="288">
        <v>0</v>
      </c>
      <c r="V40" s="289">
        <v>0</v>
      </c>
      <c r="W40" s="261" t="str">
        <f t="shared" si="2"/>
        <v>PERF</v>
      </c>
      <c r="X40" s="261" t="s">
        <v>581</v>
      </c>
      <c r="Y40" s="261" t="s">
        <v>581</v>
      </c>
      <c r="Z40" s="261" t="s">
        <v>573</v>
      </c>
      <c r="AA40" s="264" t="s">
        <v>380</v>
      </c>
      <c r="AB40" s="286">
        <f t="shared" si="3"/>
        <v>1797</v>
      </c>
      <c r="AC40" s="286">
        <v>7765</v>
      </c>
      <c r="AD40" s="286">
        <f t="shared" si="4"/>
        <v>7765</v>
      </c>
      <c r="AE40" s="261" t="s">
        <v>582</v>
      </c>
      <c r="AF40" s="261" t="s">
        <v>583</v>
      </c>
      <c r="AG40" s="290">
        <v>11549212</v>
      </c>
      <c r="AH40" s="261" t="s">
        <v>583</v>
      </c>
      <c r="AI40" s="291">
        <v>43041</v>
      </c>
      <c r="AJ40" s="261" t="s">
        <v>584</v>
      </c>
      <c r="AK40" s="292">
        <v>45548</v>
      </c>
      <c r="AL40" s="292" t="s">
        <v>585</v>
      </c>
      <c r="AM40" s="292" t="s">
        <v>442</v>
      </c>
      <c r="AN40" s="261" t="s">
        <v>442</v>
      </c>
      <c r="AO40" s="261" t="s">
        <v>442</v>
      </c>
      <c r="AP40" s="261" t="s">
        <v>442</v>
      </c>
      <c r="AQ40" s="261" t="s">
        <v>442</v>
      </c>
      <c r="AR40" s="290">
        <v>92</v>
      </c>
      <c r="AS40" s="287">
        <f t="shared" si="8"/>
        <v>48629</v>
      </c>
      <c r="AT40" s="261">
        <v>180</v>
      </c>
      <c r="AU40" s="261" t="s">
        <v>442</v>
      </c>
      <c r="AV40" s="290">
        <v>9741463</v>
      </c>
      <c r="AW40" s="290">
        <v>7104211.4199999999</v>
      </c>
      <c r="AX40" s="261" t="s">
        <v>442</v>
      </c>
      <c r="AY40" s="261" t="s">
        <v>442</v>
      </c>
      <c r="AZ40" s="290">
        <v>9741463</v>
      </c>
      <c r="BA40" s="261">
        <v>100</v>
      </c>
      <c r="BB40" s="261" t="s">
        <v>442</v>
      </c>
      <c r="BC40" s="261" t="s">
        <v>586</v>
      </c>
      <c r="BD40" s="261" t="s">
        <v>586</v>
      </c>
      <c r="BE40" s="289">
        <v>120222</v>
      </c>
      <c r="BF40" s="261" t="s">
        <v>442</v>
      </c>
      <c r="BG40" s="261" t="s">
        <v>442</v>
      </c>
      <c r="BH40" s="261" t="s">
        <v>587</v>
      </c>
      <c r="BI40" s="293">
        <v>0.12670000000000001</v>
      </c>
      <c r="BJ40" s="261" t="s">
        <v>591</v>
      </c>
      <c r="BK40" s="261" t="s">
        <v>442</v>
      </c>
      <c r="BL40" s="294">
        <f t="shared" si="9"/>
        <v>5.2600000000000008E-2</v>
      </c>
      <c r="BM40" s="261" t="s">
        <v>442</v>
      </c>
      <c r="BN40" s="261" t="s">
        <v>442</v>
      </c>
      <c r="BO40" s="261" t="s">
        <v>442</v>
      </c>
      <c r="BP40" s="261" t="s">
        <v>442</v>
      </c>
      <c r="BQ40" s="261" t="s">
        <v>442</v>
      </c>
      <c r="BR40" s="261" t="s">
        <v>442</v>
      </c>
      <c r="BS40" s="261" t="s">
        <v>442</v>
      </c>
      <c r="BT40" s="261" t="s">
        <v>442</v>
      </c>
      <c r="BU40" s="261" t="s">
        <v>442</v>
      </c>
      <c r="BV40" s="261" t="s">
        <v>442</v>
      </c>
      <c r="BW40" s="261" t="s">
        <v>442</v>
      </c>
      <c r="BX40" s="261" t="s">
        <v>442</v>
      </c>
      <c r="BY40" s="261" t="s">
        <v>442</v>
      </c>
      <c r="BZ40" s="261" t="s">
        <v>442</v>
      </c>
      <c r="CA40" s="261" t="s">
        <v>442</v>
      </c>
      <c r="CB40" s="261" t="s">
        <v>442</v>
      </c>
      <c r="CC40" s="290">
        <v>0</v>
      </c>
      <c r="CD40" s="261" t="s">
        <v>442</v>
      </c>
      <c r="CE40" s="261" t="s">
        <v>442</v>
      </c>
      <c r="CF40" s="261" t="s">
        <v>442</v>
      </c>
      <c r="CG40" s="261" t="s">
        <v>442</v>
      </c>
      <c r="CH40" s="261" t="s">
        <v>442</v>
      </c>
      <c r="CI40" s="261" t="s">
        <v>442</v>
      </c>
      <c r="CJ40" s="261" t="s">
        <v>442</v>
      </c>
      <c r="CK40" s="261" t="s">
        <v>442</v>
      </c>
      <c r="CL40" s="261" t="s">
        <v>442</v>
      </c>
      <c r="CM40" s="261" t="s">
        <v>442</v>
      </c>
      <c r="CN40" s="261" t="s">
        <v>442</v>
      </c>
      <c r="CO40" s="261" t="s">
        <v>442</v>
      </c>
      <c r="CP40" s="261" t="s">
        <v>442</v>
      </c>
      <c r="CQ40" s="261" t="s">
        <v>442</v>
      </c>
      <c r="CR40" s="261" t="s">
        <v>588</v>
      </c>
      <c r="CS40" s="261" t="s">
        <v>433</v>
      </c>
      <c r="CT40" s="261" t="s">
        <v>442</v>
      </c>
      <c r="CU40" s="261" t="s">
        <v>589</v>
      </c>
      <c r="CV40" s="261" t="s">
        <v>442</v>
      </c>
      <c r="CW40" s="261" t="s">
        <v>442</v>
      </c>
      <c r="CX40" s="293">
        <f t="shared" si="10"/>
        <v>0.68460923854563893</v>
      </c>
      <c r="CY40" s="289">
        <v>14229231</v>
      </c>
      <c r="CZ40" s="287">
        <v>45379</v>
      </c>
      <c r="DA40" s="293">
        <v>0.66167865417754224</v>
      </c>
      <c r="DB40" s="261" t="s">
        <v>442</v>
      </c>
      <c r="DC40" s="261" t="s">
        <v>442</v>
      </c>
      <c r="DD40" s="261" t="s">
        <v>577</v>
      </c>
    </row>
    <row r="41" spans="1:108">
      <c r="A41" s="264" t="s">
        <v>380</v>
      </c>
      <c r="B41" s="284">
        <v>2367</v>
      </c>
      <c r="C41" s="284">
        <f t="shared" si="0"/>
        <v>2367</v>
      </c>
      <c r="D41" s="285">
        <v>11039</v>
      </c>
      <c r="E41" s="286">
        <f t="shared" si="1"/>
        <v>11039</v>
      </c>
      <c r="F41" s="287">
        <v>45869</v>
      </c>
      <c r="G41" s="285" t="s">
        <v>159</v>
      </c>
      <c r="H41" s="285" t="s">
        <v>573</v>
      </c>
      <c r="I41" s="261">
        <v>2021</v>
      </c>
      <c r="J41" s="261" t="s">
        <v>574</v>
      </c>
      <c r="K41" s="261" t="s">
        <v>575</v>
      </c>
      <c r="L41" s="288">
        <v>2678255</v>
      </c>
      <c r="M41" s="261" t="s">
        <v>576</v>
      </c>
      <c r="N41" s="261" t="s">
        <v>577</v>
      </c>
      <c r="O41" s="261" t="s">
        <v>578</v>
      </c>
      <c r="P41" s="287">
        <v>45056</v>
      </c>
      <c r="Q41" s="287" t="s">
        <v>592</v>
      </c>
      <c r="R41" s="261" t="s">
        <v>577</v>
      </c>
      <c r="S41" s="261" t="s">
        <v>580</v>
      </c>
      <c r="T41" s="261">
        <v>18</v>
      </c>
      <c r="U41" s="288">
        <v>0</v>
      </c>
      <c r="V41" s="289">
        <v>0</v>
      </c>
      <c r="W41" s="261" t="str">
        <f t="shared" si="2"/>
        <v>PERF</v>
      </c>
      <c r="X41" s="261" t="s">
        <v>581</v>
      </c>
      <c r="Y41" s="261" t="s">
        <v>581</v>
      </c>
      <c r="Z41" s="261" t="s">
        <v>573</v>
      </c>
      <c r="AA41" s="264" t="s">
        <v>380</v>
      </c>
      <c r="AB41" s="286">
        <f t="shared" si="3"/>
        <v>2367</v>
      </c>
      <c r="AC41" s="286">
        <v>8335</v>
      </c>
      <c r="AD41" s="286">
        <f t="shared" si="4"/>
        <v>8335</v>
      </c>
      <c r="AE41" s="261" t="s">
        <v>593</v>
      </c>
      <c r="AF41" s="261" t="s">
        <v>583</v>
      </c>
      <c r="AG41" s="290">
        <v>10498822</v>
      </c>
      <c r="AH41" s="261" t="s">
        <v>583</v>
      </c>
      <c r="AI41" s="291">
        <v>44813</v>
      </c>
      <c r="AJ41" s="261" t="s">
        <v>584</v>
      </c>
      <c r="AK41" s="292">
        <v>45548</v>
      </c>
      <c r="AL41" s="292" t="s">
        <v>585</v>
      </c>
      <c r="AM41" s="292" t="s">
        <v>442</v>
      </c>
      <c r="AN41" s="261" t="s">
        <v>442</v>
      </c>
      <c r="AO41" s="261" t="s">
        <v>442</v>
      </c>
      <c r="AP41" s="261" t="s">
        <v>442</v>
      </c>
      <c r="AQ41" s="261" t="s">
        <v>442</v>
      </c>
      <c r="AR41" s="290">
        <v>153</v>
      </c>
      <c r="AS41" s="287">
        <f t="shared" si="8"/>
        <v>50459</v>
      </c>
      <c r="AT41" s="261">
        <v>180</v>
      </c>
      <c r="AU41" s="261" t="s">
        <v>442</v>
      </c>
      <c r="AV41" s="290">
        <v>6653030</v>
      </c>
      <c r="AW41" s="290">
        <v>6407170.0199999996</v>
      </c>
      <c r="AX41" s="261" t="s">
        <v>442</v>
      </c>
      <c r="AY41" s="261" t="s">
        <v>442</v>
      </c>
      <c r="AZ41" s="290">
        <v>6653030</v>
      </c>
      <c r="BA41" s="261">
        <v>100</v>
      </c>
      <c r="BB41" s="261" t="s">
        <v>442</v>
      </c>
      <c r="BC41" s="261" t="s">
        <v>586</v>
      </c>
      <c r="BD41" s="261" t="s">
        <v>586</v>
      </c>
      <c r="BE41" s="289">
        <v>89955</v>
      </c>
      <c r="BF41" s="261" t="s">
        <v>442</v>
      </c>
      <c r="BG41" s="261" t="s">
        <v>442</v>
      </c>
      <c r="BH41" s="261" t="s">
        <v>587</v>
      </c>
      <c r="BI41" s="293">
        <v>0.1421</v>
      </c>
      <c r="BJ41" s="261" t="s">
        <v>591</v>
      </c>
      <c r="BK41" s="261" t="s">
        <v>442</v>
      </c>
      <c r="BL41" s="294">
        <f t="shared" si="9"/>
        <v>6.8000000000000005E-2</v>
      </c>
      <c r="BM41" s="261" t="s">
        <v>442</v>
      </c>
      <c r="BN41" s="261" t="s">
        <v>442</v>
      </c>
      <c r="BO41" s="261" t="s">
        <v>442</v>
      </c>
      <c r="BP41" s="261" t="s">
        <v>442</v>
      </c>
      <c r="BQ41" s="261" t="s">
        <v>442</v>
      </c>
      <c r="BR41" s="261" t="s">
        <v>442</v>
      </c>
      <c r="BS41" s="261" t="s">
        <v>442</v>
      </c>
      <c r="BT41" s="261" t="s">
        <v>442</v>
      </c>
      <c r="BU41" s="261" t="s">
        <v>442</v>
      </c>
      <c r="BV41" s="261" t="s">
        <v>442</v>
      </c>
      <c r="BW41" s="261" t="s">
        <v>442</v>
      </c>
      <c r="BX41" s="261" t="s">
        <v>442</v>
      </c>
      <c r="BY41" s="261" t="s">
        <v>442</v>
      </c>
      <c r="BZ41" s="261" t="s">
        <v>442</v>
      </c>
      <c r="CA41" s="261" t="s">
        <v>442</v>
      </c>
      <c r="CB41" s="261" t="s">
        <v>442</v>
      </c>
      <c r="CC41" s="290">
        <v>0</v>
      </c>
      <c r="CD41" s="261" t="s">
        <v>442</v>
      </c>
      <c r="CE41" s="261" t="s">
        <v>442</v>
      </c>
      <c r="CF41" s="261" t="s">
        <v>442</v>
      </c>
      <c r="CG41" s="261" t="s">
        <v>442</v>
      </c>
      <c r="CH41" s="261" t="s">
        <v>442</v>
      </c>
      <c r="CI41" s="261" t="s">
        <v>442</v>
      </c>
      <c r="CJ41" s="261" t="s">
        <v>442</v>
      </c>
      <c r="CK41" s="261" t="s">
        <v>442</v>
      </c>
      <c r="CL41" s="261" t="s">
        <v>442</v>
      </c>
      <c r="CM41" s="261" t="s">
        <v>442</v>
      </c>
      <c r="CN41" s="261" t="s">
        <v>442</v>
      </c>
      <c r="CO41" s="261" t="s">
        <v>442</v>
      </c>
      <c r="CP41" s="261" t="s">
        <v>442</v>
      </c>
      <c r="CQ41" s="261" t="s">
        <v>442</v>
      </c>
      <c r="CR41" s="261" t="s">
        <v>588</v>
      </c>
      <c r="CS41" s="261" t="s">
        <v>433</v>
      </c>
      <c r="CT41" s="261" t="s">
        <v>442</v>
      </c>
      <c r="CU41" s="261" t="s">
        <v>589</v>
      </c>
      <c r="CV41" s="261" t="s">
        <v>442</v>
      </c>
      <c r="CW41" s="261" t="s">
        <v>442</v>
      </c>
      <c r="CX41" s="293">
        <f t="shared" si="10"/>
        <v>0.63369299908123022</v>
      </c>
      <c r="CY41" s="289">
        <v>10498822</v>
      </c>
      <c r="CZ41" s="287">
        <v>44813</v>
      </c>
      <c r="DA41" s="293">
        <v>0.63369299908123022</v>
      </c>
      <c r="DB41" s="261" t="s">
        <v>442</v>
      </c>
      <c r="DC41" s="261" t="s">
        <v>442</v>
      </c>
      <c r="DD41" s="261" t="s">
        <v>577</v>
      </c>
    </row>
    <row r="42" spans="1:108">
      <c r="A42" s="264" t="s">
        <v>380</v>
      </c>
      <c r="B42" s="284">
        <v>2370</v>
      </c>
      <c r="C42" s="284">
        <f t="shared" si="0"/>
        <v>2370</v>
      </c>
      <c r="D42" s="285">
        <v>11122</v>
      </c>
      <c r="E42" s="286">
        <f t="shared" si="1"/>
        <v>11122</v>
      </c>
      <c r="F42" s="287">
        <v>45869</v>
      </c>
      <c r="G42" s="285" t="s">
        <v>159</v>
      </c>
      <c r="H42" s="285" t="s">
        <v>573</v>
      </c>
      <c r="I42" s="261">
        <v>2021</v>
      </c>
      <c r="J42" s="261" t="s">
        <v>574</v>
      </c>
      <c r="K42" s="261" t="s">
        <v>575</v>
      </c>
      <c r="L42" s="288">
        <v>1107432</v>
      </c>
      <c r="M42" s="261" t="s">
        <v>576</v>
      </c>
      <c r="N42" s="261" t="s">
        <v>577</v>
      </c>
      <c r="O42" s="261" t="s">
        <v>578</v>
      </c>
      <c r="P42" s="287">
        <v>45068</v>
      </c>
      <c r="Q42" s="287" t="s">
        <v>579</v>
      </c>
      <c r="R42" s="261" t="s">
        <v>577</v>
      </c>
      <c r="S42" s="261" t="s">
        <v>580</v>
      </c>
      <c r="T42" s="261">
        <v>15</v>
      </c>
      <c r="U42" s="288">
        <v>0</v>
      </c>
      <c r="V42" s="289">
        <v>0</v>
      </c>
      <c r="W42" s="261" t="str">
        <f t="shared" si="2"/>
        <v>PERF</v>
      </c>
      <c r="X42" s="261" t="s">
        <v>581</v>
      </c>
      <c r="Y42" s="261" t="s">
        <v>581</v>
      </c>
      <c r="Z42" s="261" t="s">
        <v>573</v>
      </c>
      <c r="AA42" s="264" t="s">
        <v>380</v>
      </c>
      <c r="AB42" s="286">
        <f t="shared" si="3"/>
        <v>2370</v>
      </c>
      <c r="AC42" s="286">
        <v>8381</v>
      </c>
      <c r="AD42" s="286">
        <f t="shared" si="4"/>
        <v>8381</v>
      </c>
      <c r="AE42" s="261" t="s">
        <v>582</v>
      </c>
      <c r="AF42" s="261" t="s">
        <v>583</v>
      </c>
      <c r="AG42" s="290">
        <v>4970978</v>
      </c>
      <c r="AH42" s="261" t="s">
        <v>583</v>
      </c>
      <c r="AI42" s="291">
        <v>44901</v>
      </c>
      <c r="AJ42" s="261" t="s">
        <v>584</v>
      </c>
      <c r="AK42" s="292">
        <v>45548</v>
      </c>
      <c r="AL42" s="292" t="s">
        <v>585</v>
      </c>
      <c r="AM42" s="292" t="s">
        <v>442</v>
      </c>
      <c r="AN42" s="261" t="s">
        <v>442</v>
      </c>
      <c r="AO42" s="261" t="s">
        <v>442</v>
      </c>
      <c r="AP42" s="261" t="s">
        <v>442</v>
      </c>
      <c r="AQ42" s="261" t="s">
        <v>442</v>
      </c>
      <c r="AR42" s="290">
        <v>153</v>
      </c>
      <c r="AS42" s="287">
        <f t="shared" si="8"/>
        <v>50459</v>
      </c>
      <c r="AT42" s="261">
        <v>180</v>
      </c>
      <c r="AU42" s="261" t="s">
        <v>442</v>
      </c>
      <c r="AV42" s="290">
        <v>2842774</v>
      </c>
      <c r="AW42" s="290">
        <v>2680870.42</v>
      </c>
      <c r="AX42" s="261" t="s">
        <v>442</v>
      </c>
      <c r="AY42" s="261" t="s">
        <v>442</v>
      </c>
      <c r="AZ42" s="290">
        <v>2842774</v>
      </c>
      <c r="BA42" s="261">
        <v>100</v>
      </c>
      <c r="BB42" s="261" t="s">
        <v>442</v>
      </c>
      <c r="BC42" s="261" t="s">
        <v>586</v>
      </c>
      <c r="BD42" s="261" t="s">
        <v>586</v>
      </c>
      <c r="BE42" s="289">
        <v>39351</v>
      </c>
      <c r="BF42" s="261" t="s">
        <v>442</v>
      </c>
      <c r="BG42" s="261" t="s">
        <v>442</v>
      </c>
      <c r="BH42" s="261" t="s">
        <v>587</v>
      </c>
      <c r="BI42" s="293">
        <v>0.15210000000000001</v>
      </c>
      <c r="BJ42" s="261" t="s">
        <v>591</v>
      </c>
      <c r="BK42" s="261" t="s">
        <v>442</v>
      </c>
      <c r="BL42" s="294">
        <f t="shared" si="9"/>
        <v>7.8000000000000014E-2</v>
      </c>
      <c r="BM42" s="261" t="s">
        <v>442</v>
      </c>
      <c r="BN42" s="261" t="s">
        <v>442</v>
      </c>
      <c r="BO42" s="261" t="s">
        <v>442</v>
      </c>
      <c r="BP42" s="261" t="s">
        <v>442</v>
      </c>
      <c r="BQ42" s="261" t="s">
        <v>442</v>
      </c>
      <c r="BR42" s="261" t="s">
        <v>442</v>
      </c>
      <c r="BS42" s="261" t="s">
        <v>442</v>
      </c>
      <c r="BT42" s="261" t="s">
        <v>442</v>
      </c>
      <c r="BU42" s="261" t="s">
        <v>442</v>
      </c>
      <c r="BV42" s="261" t="s">
        <v>442</v>
      </c>
      <c r="BW42" s="261" t="s">
        <v>442</v>
      </c>
      <c r="BX42" s="261" t="s">
        <v>442</v>
      </c>
      <c r="BY42" s="261" t="s">
        <v>442</v>
      </c>
      <c r="BZ42" s="261" t="s">
        <v>442</v>
      </c>
      <c r="CA42" s="261" t="s">
        <v>442</v>
      </c>
      <c r="CB42" s="261" t="s">
        <v>442</v>
      </c>
      <c r="CC42" s="290">
        <v>0</v>
      </c>
      <c r="CD42" s="261" t="s">
        <v>442</v>
      </c>
      <c r="CE42" s="261" t="s">
        <v>442</v>
      </c>
      <c r="CF42" s="261" t="s">
        <v>442</v>
      </c>
      <c r="CG42" s="261" t="s">
        <v>442</v>
      </c>
      <c r="CH42" s="261" t="s">
        <v>442</v>
      </c>
      <c r="CI42" s="261" t="s">
        <v>442</v>
      </c>
      <c r="CJ42" s="261" t="s">
        <v>442</v>
      </c>
      <c r="CK42" s="261" t="s">
        <v>442</v>
      </c>
      <c r="CL42" s="261" t="s">
        <v>442</v>
      </c>
      <c r="CM42" s="261" t="s">
        <v>442</v>
      </c>
      <c r="CN42" s="261" t="s">
        <v>442</v>
      </c>
      <c r="CO42" s="261" t="s">
        <v>442</v>
      </c>
      <c r="CP42" s="261" t="s">
        <v>442</v>
      </c>
      <c r="CQ42" s="261" t="s">
        <v>442</v>
      </c>
      <c r="CR42" s="261" t="s">
        <v>588</v>
      </c>
      <c r="CS42" s="261" t="s">
        <v>433</v>
      </c>
      <c r="CT42" s="261" t="s">
        <v>442</v>
      </c>
      <c r="CU42" s="261" t="s">
        <v>589</v>
      </c>
      <c r="CV42" s="261" t="s">
        <v>442</v>
      </c>
      <c r="CW42" s="261" t="s">
        <v>442</v>
      </c>
      <c r="CX42" s="293">
        <f t="shared" si="10"/>
        <v>0.57187418652828481</v>
      </c>
      <c r="CY42" s="289">
        <v>4970978</v>
      </c>
      <c r="CZ42" s="287">
        <v>44901</v>
      </c>
      <c r="DA42" s="293">
        <v>0.57187418652828481</v>
      </c>
      <c r="DB42" s="261" t="s">
        <v>442</v>
      </c>
      <c r="DC42" s="261" t="s">
        <v>442</v>
      </c>
      <c r="DD42" s="261" t="s">
        <v>577</v>
      </c>
    </row>
    <row r="43" spans="1:108">
      <c r="A43" s="264" t="s">
        <v>380</v>
      </c>
      <c r="B43" s="284">
        <v>2391</v>
      </c>
      <c r="C43" s="284">
        <f t="shared" si="0"/>
        <v>2391</v>
      </c>
      <c r="D43" s="285">
        <v>11056</v>
      </c>
      <c r="E43" s="286">
        <f t="shared" si="1"/>
        <v>11056</v>
      </c>
      <c r="F43" s="287">
        <v>45869</v>
      </c>
      <c r="G43" s="285" t="s">
        <v>159</v>
      </c>
      <c r="H43" s="285" t="s">
        <v>573</v>
      </c>
      <c r="I43" s="261">
        <v>2021</v>
      </c>
      <c r="J43" s="261" t="s">
        <v>574</v>
      </c>
      <c r="K43" s="261" t="s">
        <v>575</v>
      </c>
      <c r="L43" s="288">
        <v>8238180</v>
      </c>
      <c r="M43" s="261" t="s">
        <v>576</v>
      </c>
      <c r="N43" s="261" t="s">
        <v>577</v>
      </c>
      <c r="O43" s="261" t="s">
        <v>578</v>
      </c>
      <c r="P43" s="287">
        <v>45141</v>
      </c>
      <c r="Q43" s="287" t="s">
        <v>590</v>
      </c>
      <c r="R43" s="261" t="s">
        <v>577</v>
      </c>
      <c r="S43" s="261" t="s">
        <v>580</v>
      </c>
      <c r="T43" s="261">
        <v>13</v>
      </c>
      <c r="U43" s="288">
        <v>0</v>
      </c>
      <c r="V43" s="289">
        <v>0</v>
      </c>
      <c r="W43" s="261" t="str">
        <f t="shared" si="2"/>
        <v>PERF</v>
      </c>
      <c r="X43" s="261" t="s">
        <v>581</v>
      </c>
      <c r="Y43" s="261" t="s">
        <v>581</v>
      </c>
      <c r="Z43" s="261" t="s">
        <v>573</v>
      </c>
      <c r="AA43" s="264" t="s">
        <v>380</v>
      </c>
      <c r="AB43" s="286">
        <f t="shared" si="3"/>
        <v>2391</v>
      </c>
      <c r="AC43" s="286">
        <v>8361</v>
      </c>
      <c r="AD43" s="286">
        <f t="shared" si="4"/>
        <v>8361</v>
      </c>
      <c r="AE43" s="261" t="s">
        <v>582</v>
      </c>
      <c r="AF43" s="261" t="s">
        <v>583</v>
      </c>
      <c r="AG43" s="290">
        <v>34934703</v>
      </c>
      <c r="AH43" s="261" t="s">
        <v>583</v>
      </c>
      <c r="AI43" s="291">
        <v>45005</v>
      </c>
      <c r="AJ43" s="261" t="s">
        <v>584</v>
      </c>
      <c r="AK43" s="292">
        <v>45548</v>
      </c>
      <c r="AL43" s="292">
        <v>45595</v>
      </c>
      <c r="AM43" s="292" t="s">
        <v>442</v>
      </c>
      <c r="AN43" s="261" t="s">
        <v>442</v>
      </c>
      <c r="AO43" s="261" t="s">
        <v>442</v>
      </c>
      <c r="AP43" s="261" t="s">
        <v>442</v>
      </c>
      <c r="AQ43" s="261" t="s">
        <v>442</v>
      </c>
      <c r="AR43" s="290" t="s">
        <v>442</v>
      </c>
      <c r="AS43" s="287" t="s">
        <v>442</v>
      </c>
      <c r="AT43" s="261">
        <v>180</v>
      </c>
      <c r="AU43" s="261" t="s">
        <v>442</v>
      </c>
      <c r="AV43" s="290" t="s">
        <v>442</v>
      </c>
      <c r="AW43" s="290" t="s">
        <v>442</v>
      </c>
      <c r="AX43" s="261" t="s">
        <v>442</v>
      </c>
      <c r="AY43" s="261" t="s">
        <v>442</v>
      </c>
      <c r="AZ43" s="290" t="s">
        <v>442</v>
      </c>
      <c r="BA43" s="261">
        <v>100</v>
      </c>
      <c r="BB43" s="261" t="s">
        <v>442</v>
      </c>
      <c r="BC43" s="261" t="s">
        <v>586</v>
      </c>
      <c r="BD43" s="261" t="s">
        <v>586</v>
      </c>
      <c r="BE43" s="289" t="s">
        <v>442</v>
      </c>
      <c r="BF43" s="261" t="s">
        <v>442</v>
      </c>
      <c r="BG43" s="261" t="s">
        <v>442</v>
      </c>
      <c r="BH43" s="261" t="s">
        <v>587</v>
      </c>
      <c r="BI43" s="293" t="s">
        <v>442</v>
      </c>
      <c r="BJ43" s="261" t="s">
        <v>442</v>
      </c>
      <c r="BK43" s="261" t="s">
        <v>442</v>
      </c>
      <c r="BL43" s="294" t="s">
        <v>442</v>
      </c>
      <c r="BM43" s="261" t="s">
        <v>442</v>
      </c>
      <c r="BN43" s="261" t="s">
        <v>442</v>
      </c>
      <c r="BO43" s="261" t="s">
        <v>442</v>
      </c>
      <c r="BP43" s="261" t="s">
        <v>442</v>
      </c>
      <c r="BQ43" s="261" t="s">
        <v>442</v>
      </c>
      <c r="BR43" s="261" t="s">
        <v>442</v>
      </c>
      <c r="BS43" s="261" t="s">
        <v>442</v>
      </c>
      <c r="BT43" s="261" t="s">
        <v>442</v>
      </c>
      <c r="BU43" s="261" t="s">
        <v>442</v>
      </c>
      <c r="BV43" s="261" t="s">
        <v>442</v>
      </c>
      <c r="BW43" s="261" t="s">
        <v>442</v>
      </c>
      <c r="BX43" s="261" t="s">
        <v>442</v>
      </c>
      <c r="BY43" s="261" t="s">
        <v>442</v>
      </c>
      <c r="BZ43" s="261" t="s">
        <v>442</v>
      </c>
      <c r="CA43" s="261" t="s">
        <v>442</v>
      </c>
      <c r="CB43" s="261" t="s">
        <v>442</v>
      </c>
      <c r="CC43" s="290" t="s">
        <v>442</v>
      </c>
      <c r="CD43" s="261" t="s">
        <v>442</v>
      </c>
      <c r="CE43" s="261" t="s">
        <v>442</v>
      </c>
      <c r="CF43" s="261" t="s">
        <v>442</v>
      </c>
      <c r="CG43" s="261" t="s">
        <v>442</v>
      </c>
      <c r="CH43" s="261" t="s">
        <v>442</v>
      </c>
      <c r="CI43" s="261" t="s">
        <v>442</v>
      </c>
      <c r="CJ43" s="261" t="s">
        <v>442</v>
      </c>
      <c r="CK43" s="261" t="s">
        <v>442</v>
      </c>
      <c r="CL43" s="261" t="s">
        <v>442</v>
      </c>
      <c r="CM43" s="261" t="s">
        <v>442</v>
      </c>
      <c r="CN43" s="261" t="s">
        <v>442</v>
      </c>
      <c r="CO43" s="261" t="s">
        <v>442</v>
      </c>
      <c r="CP43" s="261" t="s">
        <v>442</v>
      </c>
      <c r="CQ43" s="261" t="s">
        <v>442</v>
      </c>
      <c r="CR43" s="261" t="s">
        <v>588</v>
      </c>
      <c r="CS43" s="261" t="s">
        <v>433</v>
      </c>
      <c r="CT43" s="261" t="s">
        <v>442</v>
      </c>
      <c r="CU43" s="261" t="s">
        <v>589</v>
      </c>
      <c r="CV43" s="261" t="s">
        <v>442</v>
      </c>
      <c r="CW43" s="261" t="s">
        <v>442</v>
      </c>
      <c r="CX43" s="293" t="s">
        <v>442</v>
      </c>
      <c r="CY43" s="289" t="s">
        <v>442</v>
      </c>
      <c r="CZ43" s="287" t="s">
        <v>442</v>
      </c>
      <c r="DA43" s="293" t="s">
        <v>442</v>
      </c>
      <c r="DB43" s="261" t="s">
        <v>442</v>
      </c>
      <c r="DC43" s="261" t="s">
        <v>442</v>
      </c>
      <c r="DD43" s="261" t="s">
        <v>577</v>
      </c>
    </row>
    <row r="44" spans="1:108">
      <c r="A44" s="264" t="s">
        <v>380</v>
      </c>
      <c r="B44" s="284">
        <v>2426</v>
      </c>
      <c r="C44" s="284">
        <f t="shared" si="0"/>
        <v>2426</v>
      </c>
      <c r="D44" s="285">
        <v>11248</v>
      </c>
      <c r="E44" s="286">
        <f t="shared" si="1"/>
        <v>11248</v>
      </c>
      <c r="F44" s="287">
        <v>45869</v>
      </c>
      <c r="G44" s="285" t="s">
        <v>159</v>
      </c>
      <c r="H44" s="285" t="s">
        <v>573</v>
      </c>
      <c r="I44" s="261">
        <v>2021</v>
      </c>
      <c r="J44" s="261" t="s">
        <v>574</v>
      </c>
      <c r="K44" s="261" t="s">
        <v>575</v>
      </c>
      <c r="L44" s="288">
        <v>26439194</v>
      </c>
      <c r="M44" s="261" t="s">
        <v>576</v>
      </c>
      <c r="N44" s="261" t="s">
        <v>577</v>
      </c>
      <c r="O44" s="261" t="s">
        <v>578</v>
      </c>
      <c r="P44" s="287">
        <v>45245</v>
      </c>
      <c r="Q44" s="287" t="s">
        <v>592</v>
      </c>
      <c r="R44" s="261" t="s">
        <v>577</v>
      </c>
      <c r="S44" s="261" t="s">
        <v>580</v>
      </c>
      <c r="T44" s="261">
        <v>13</v>
      </c>
      <c r="U44" s="288">
        <v>0</v>
      </c>
      <c r="V44" s="289">
        <v>0</v>
      </c>
      <c r="W44" s="261" t="str">
        <f t="shared" si="2"/>
        <v>PERF</v>
      </c>
      <c r="X44" s="261" t="s">
        <v>581</v>
      </c>
      <c r="Y44" s="261" t="s">
        <v>581</v>
      </c>
      <c r="Z44" s="261" t="s">
        <v>573</v>
      </c>
      <c r="AA44" s="264" t="s">
        <v>380</v>
      </c>
      <c r="AB44" s="286">
        <f t="shared" si="3"/>
        <v>2426</v>
      </c>
      <c r="AC44" s="286">
        <v>8423</v>
      </c>
      <c r="AD44" s="286">
        <f t="shared" si="4"/>
        <v>8423</v>
      </c>
      <c r="AE44" s="261" t="s">
        <v>593</v>
      </c>
      <c r="AF44" s="261" t="s">
        <v>583</v>
      </c>
      <c r="AG44" s="290">
        <v>56922394</v>
      </c>
      <c r="AH44" s="261" t="s">
        <v>583</v>
      </c>
      <c r="AI44" s="291">
        <v>45103</v>
      </c>
      <c r="AJ44" s="261" t="s">
        <v>584</v>
      </c>
      <c r="AK44" s="292">
        <v>45548</v>
      </c>
      <c r="AL44" s="292" t="s">
        <v>585</v>
      </c>
      <c r="AM44" s="292" t="s">
        <v>442</v>
      </c>
      <c r="AN44" s="261" t="s">
        <v>442</v>
      </c>
      <c r="AO44" s="261" t="s">
        <v>442</v>
      </c>
      <c r="AP44" s="261" t="s">
        <v>442</v>
      </c>
      <c r="AQ44" s="261" t="s">
        <v>442</v>
      </c>
      <c r="AR44" s="290">
        <v>159</v>
      </c>
      <c r="AS44" s="287">
        <f t="shared" ref="AS44:AS53" si="11">(AR44*30)+F44</f>
        <v>50639</v>
      </c>
      <c r="AT44" s="261">
        <v>180</v>
      </c>
      <c r="AU44" s="261" t="s">
        <v>442</v>
      </c>
      <c r="AV44" s="290">
        <v>37977494</v>
      </c>
      <c r="AW44" s="290">
        <v>38415079.420000002</v>
      </c>
      <c r="AX44" s="261" t="s">
        <v>442</v>
      </c>
      <c r="AY44" s="261" t="s">
        <v>442</v>
      </c>
      <c r="AZ44" s="290">
        <v>37977494</v>
      </c>
      <c r="BA44" s="261">
        <v>100</v>
      </c>
      <c r="BB44" s="261" t="s">
        <v>442</v>
      </c>
      <c r="BC44" s="261" t="s">
        <v>586</v>
      </c>
      <c r="BD44" s="261" t="s">
        <v>586</v>
      </c>
      <c r="BE44" s="289">
        <v>426902</v>
      </c>
      <c r="BF44" s="261" t="s">
        <v>442</v>
      </c>
      <c r="BG44" s="261" t="s">
        <v>442</v>
      </c>
      <c r="BH44" s="261" t="s">
        <v>587</v>
      </c>
      <c r="BI44" s="293">
        <v>0.1363</v>
      </c>
      <c r="BJ44" s="261" t="s">
        <v>591</v>
      </c>
      <c r="BK44" s="261" t="s">
        <v>442</v>
      </c>
      <c r="BL44" s="294">
        <f t="shared" ref="BL44:BL53" si="12">BI44-IF(BJ44="Prime",10.75%-3.5%,7.41%)</f>
        <v>6.2200000000000005E-2</v>
      </c>
      <c r="BM44" s="261" t="s">
        <v>442</v>
      </c>
      <c r="BN44" s="261" t="s">
        <v>442</v>
      </c>
      <c r="BO44" s="261" t="s">
        <v>442</v>
      </c>
      <c r="BP44" s="261" t="s">
        <v>442</v>
      </c>
      <c r="BQ44" s="261" t="s">
        <v>442</v>
      </c>
      <c r="BR44" s="261" t="s">
        <v>442</v>
      </c>
      <c r="BS44" s="261" t="s">
        <v>442</v>
      </c>
      <c r="BT44" s="261" t="s">
        <v>442</v>
      </c>
      <c r="BU44" s="261" t="s">
        <v>442</v>
      </c>
      <c r="BV44" s="261" t="s">
        <v>442</v>
      </c>
      <c r="BW44" s="261" t="s">
        <v>442</v>
      </c>
      <c r="BX44" s="261" t="s">
        <v>442</v>
      </c>
      <c r="BY44" s="261" t="s">
        <v>442</v>
      </c>
      <c r="BZ44" s="261" t="s">
        <v>442</v>
      </c>
      <c r="CA44" s="261" t="s">
        <v>442</v>
      </c>
      <c r="CB44" s="261" t="s">
        <v>442</v>
      </c>
      <c r="CC44" s="290">
        <v>0</v>
      </c>
      <c r="CD44" s="261" t="s">
        <v>442</v>
      </c>
      <c r="CE44" s="261" t="s">
        <v>442</v>
      </c>
      <c r="CF44" s="261" t="s">
        <v>442</v>
      </c>
      <c r="CG44" s="261" t="s">
        <v>442</v>
      </c>
      <c r="CH44" s="261" t="s">
        <v>442</v>
      </c>
      <c r="CI44" s="261" t="s">
        <v>442</v>
      </c>
      <c r="CJ44" s="261" t="s">
        <v>442</v>
      </c>
      <c r="CK44" s="261" t="s">
        <v>442</v>
      </c>
      <c r="CL44" s="261" t="s">
        <v>442</v>
      </c>
      <c r="CM44" s="261" t="s">
        <v>442</v>
      </c>
      <c r="CN44" s="261" t="s">
        <v>442</v>
      </c>
      <c r="CO44" s="261" t="s">
        <v>442</v>
      </c>
      <c r="CP44" s="261" t="s">
        <v>442</v>
      </c>
      <c r="CQ44" s="261" t="s">
        <v>442</v>
      </c>
      <c r="CR44" s="261" t="s">
        <v>588</v>
      </c>
      <c r="CS44" s="261" t="s">
        <v>433</v>
      </c>
      <c r="CT44" s="261" t="s">
        <v>442</v>
      </c>
      <c r="CU44" s="261" t="s">
        <v>589</v>
      </c>
      <c r="CV44" s="261" t="s">
        <v>442</v>
      </c>
      <c r="CW44" s="261" t="s">
        <v>442</v>
      </c>
      <c r="CX44" s="293">
        <f t="shared" ref="CX44:CX53" si="13">AV44/CY44</f>
        <v>0.32585850010579948</v>
      </c>
      <c r="CY44" s="289">
        <v>116545967</v>
      </c>
      <c r="CZ44" s="287">
        <v>45112</v>
      </c>
      <c r="DA44" s="293">
        <v>0.66361879305113469</v>
      </c>
      <c r="DB44" s="261" t="s">
        <v>442</v>
      </c>
      <c r="DC44" s="261" t="s">
        <v>442</v>
      </c>
      <c r="DD44" s="261" t="s">
        <v>577</v>
      </c>
    </row>
    <row r="45" spans="1:108">
      <c r="A45" s="264" t="s">
        <v>380</v>
      </c>
      <c r="B45" s="284">
        <v>2379</v>
      </c>
      <c r="C45" s="284">
        <f t="shared" si="0"/>
        <v>2379</v>
      </c>
      <c r="D45" s="285">
        <v>10917</v>
      </c>
      <c r="E45" s="286">
        <f t="shared" si="1"/>
        <v>10917</v>
      </c>
      <c r="F45" s="287">
        <v>45869</v>
      </c>
      <c r="G45" s="285" t="s">
        <v>159</v>
      </c>
      <c r="H45" s="285" t="s">
        <v>573</v>
      </c>
      <c r="I45" s="261">
        <v>2021</v>
      </c>
      <c r="J45" s="261" t="s">
        <v>574</v>
      </c>
      <c r="K45" s="261" t="s">
        <v>575</v>
      </c>
      <c r="L45" s="288">
        <v>3135912</v>
      </c>
      <c r="M45" s="261" t="s">
        <v>576</v>
      </c>
      <c r="N45" s="261" t="s">
        <v>577</v>
      </c>
      <c r="O45" s="261" t="s">
        <v>578</v>
      </c>
      <c r="P45" s="287">
        <v>45099</v>
      </c>
      <c r="Q45" s="287" t="s">
        <v>579</v>
      </c>
      <c r="R45" s="261" t="s">
        <v>577</v>
      </c>
      <c r="S45" s="261" t="s">
        <v>580</v>
      </c>
      <c r="T45" s="261">
        <v>13</v>
      </c>
      <c r="U45" s="288">
        <v>0</v>
      </c>
      <c r="V45" s="289">
        <v>0</v>
      </c>
      <c r="W45" s="261" t="str">
        <f t="shared" si="2"/>
        <v>PERF</v>
      </c>
      <c r="X45" s="261" t="s">
        <v>581</v>
      </c>
      <c r="Y45" s="261" t="s">
        <v>581</v>
      </c>
      <c r="Z45" s="261" t="s">
        <v>573</v>
      </c>
      <c r="AA45" s="264" t="s">
        <v>380</v>
      </c>
      <c r="AB45" s="286">
        <f t="shared" si="3"/>
        <v>2379</v>
      </c>
      <c r="AC45" s="286">
        <v>8289</v>
      </c>
      <c r="AD45" s="286">
        <f t="shared" si="4"/>
        <v>8289</v>
      </c>
      <c r="AE45" s="261" t="s">
        <v>582</v>
      </c>
      <c r="AF45" s="261" t="s">
        <v>583</v>
      </c>
      <c r="AG45" s="290">
        <v>14434605</v>
      </c>
      <c r="AH45" s="261" t="s">
        <v>583</v>
      </c>
      <c r="AI45" s="291">
        <v>44636</v>
      </c>
      <c r="AJ45" s="261" t="s">
        <v>584</v>
      </c>
      <c r="AK45" s="292">
        <v>45548</v>
      </c>
      <c r="AL45" s="292" t="s">
        <v>585</v>
      </c>
      <c r="AM45" s="292" t="s">
        <v>442</v>
      </c>
      <c r="AN45" s="261" t="s">
        <v>442</v>
      </c>
      <c r="AO45" s="261" t="s">
        <v>442</v>
      </c>
      <c r="AP45" s="261" t="s">
        <v>442</v>
      </c>
      <c r="AQ45" s="261" t="s">
        <v>442</v>
      </c>
      <c r="AR45" s="290">
        <v>154</v>
      </c>
      <c r="AS45" s="287">
        <f t="shared" si="11"/>
        <v>50489</v>
      </c>
      <c r="AT45" s="261">
        <v>180</v>
      </c>
      <c r="AU45" s="261" t="s">
        <v>442</v>
      </c>
      <c r="AV45" s="290">
        <v>10531689</v>
      </c>
      <c r="AW45" s="290">
        <v>10600853.66</v>
      </c>
      <c r="AX45" s="261" t="s">
        <v>442</v>
      </c>
      <c r="AY45" s="261" t="s">
        <v>442</v>
      </c>
      <c r="AZ45" s="290">
        <v>10531689</v>
      </c>
      <c r="BA45" s="261">
        <v>100</v>
      </c>
      <c r="BB45" s="261" t="s">
        <v>442</v>
      </c>
      <c r="BC45" s="261" t="s">
        <v>586</v>
      </c>
      <c r="BD45" s="261" t="s">
        <v>586</v>
      </c>
      <c r="BE45" s="289">
        <v>157338</v>
      </c>
      <c r="BF45" s="261" t="s">
        <v>442</v>
      </c>
      <c r="BG45" s="261" t="s">
        <v>442</v>
      </c>
      <c r="BH45" s="261" t="s">
        <v>587</v>
      </c>
      <c r="BI45" s="293">
        <v>0.15509999999999999</v>
      </c>
      <c r="BJ45" s="261" t="s">
        <v>591</v>
      </c>
      <c r="BK45" s="261" t="s">
        <v>442</v>
      </c>
      <c r="BL45" s="294">
        <f t="shared" si="12"/>
        <v>8.0999999999999989E-2</v>
      </c>
      <c r="BM45" s="261" t="s">
        <v>442</v>
      </c>
      <c r="BN45" s="261" t="s">
        <v>442</v>
      </c>
      <c r="BO45" s="261" t="s">
        <v>442</v>
      </c>
      <c r="BP45" s="261" t="s">
        <v>442</v>
      </c>
      <c r="BQ45" s="261" t="s">
        <v>442</v>
      </c>
      <c r="BR45" s="261" t="s">
        <v>442</v>
      </c>
      <c r="BS45" s="261" t="s">
        <v>442</v>
      </c>
      <c r="BT45" s="261" t="s">
        <v>442</v>
      </c>
      <c r="BU45" s="261" t="s">
        <v>442</v>
      </c>
      <c r="BV45" s="261" t="s">
        <v>442</v>
      </c>
      <c r="BW45" s="261" t="s">
        <v>442</v>
      </c>
      <c r="BX45" s="261" t="s">
        <v>442</v>
      </c>
      <c r="BY45" s="261" t="s">
        <v>442</v>
      </c>
      <c r="BZ45" s="261" t="s">
        <v>442</v>
      </c>
      <c r="CA45" s="261" t="s">
        <v>442</v>
      </c>
      <c r="CB45" s="261" t="s">
        <v>442</v>
      </c>
      <c r="CC45" s="290">
        <v>0</v>
      </c>
      <c r="CD45" s="261" t="s">
        <v>442</v>
      </c>
      <c r="CE45" s="261" t="s">
        <v>442</v>
      </c>
      <c r="CF45" s="261" t="s">
        <v>442</v>
      </c>
      <c r="CG45" s="261" t="s">
        <v>442</v>
      </c>
      <c r="CH45" s="261" t="s">
        <v>442</v>
      </c>
      <c r="CI45" s="261" t="s">
        <v>442</v>
      </c>
      <c r="CJ45" s="261" t="s">
        <v>442</v>
      </c>
      <c r="CK45" s="261" t="s">
        <v>442</v>
      </c>
      <c r="CL45" s="261" t="s">
        <v>442</v>
      </c>
      <c r="CM45" s="261" t="s">
        <v>442</v>
      </c>
      <c r="CN45" s="261" t="s">
        <v>442</v>
      </c>
      <c r="CO45" s="261" t="s">
        <v>442</v>
      </c>
      <c r="CP45" s="261" t="s">
        <v>442</v>
      </c>
      <c r="CQ45" s="261" t="s">
        <v>442</v>
      </c>
      <c r="CR45" s="261" t="s">
        <v>588</v>
      </c>
      <c r="CS45" s="261" t="s">
        <v>433</v>
      </c>
      <c r="CT45" s="261" t="s">
        <v>442</v>
      </c>
      <c r="CU45" s="261" t="s">
        <v>589</v>
      </c>
      <c r="CV45" s="261" t="s">
        <v>442</v>
      </c>
      <c r="CW45" s="261" t="s">
        <v>442</v>
      </c>
      <c r="CX45" s="293">
        <f t="shared" si="13"/>
        <v>0.66884513478910301</v>
      </c>
      <c r="CY45" s="289">
        <v>15746080</v>
      </c>
      <c r="CZ45" s="287">
        <v>45422</v>
      </c>
      <c r="DA45" s="293">
        <v>0.656512526667685</v>
      </c>
      <c r="DB45" s="261" t="s">
        <v>442</v>
      </c>
      <c r="DC45" s="261" t="s">
        <v>442</v>
      </c>
      <c r="DD45" s="261" t="s">
        <v>577</v>
      </c>
    </row>
    <row r="46" spans="1:108">
      <c r="A46" s="264" t="s">
        <v>380</v>
      </c>
      <c r="B46" s="284">
        <v>2401</v>
      </c>
      <c r="C46" s="284">
        <f t="shared" si="0"/>
        <v>2401</v>
      </c>
      <c r="D46" s="285">
        <v>11197</v>
      </c>
      <c r="E46" s="286">
        <f t="shared" si="1"/>
        <v>11197</v>
      </c>
      <c r="F46" s="287">
        <v>45869</v>
      </c>
      <c r="G46" s="285" t="s">
        <v>159</v>
      </c>
      <c r="H46" s="285" t="s">
        <v>573</v>
      </c>
      <c r="I46" s="261">
        <v>2021</v>
      </c>
      <c r="J46" s="261" t="s">
        <v>574</v>
      </c>
      <c r="K46" s="261" t="s">
        <v>575</v>
      </c>
      <c r="L46" s="288">
        <v>385321</v>
      </c>
      <c r="M46" s="261" t="s">
        <v>576</v>
      </c>
      <c r="N46" s="261" t="s">
        <v>577</v>
      </c>
      <c r="O46" s="261" t="s">
        <v>578</v>
      </c>
      <c r="P46" s="287">
        <v>45174</v>
      </c>
      <c r="Q46" s="287" t="s">
        <v>590</v>
      </c>
      <c r="R46" s="261" t="s">
        <v>577</v>
      </c>
      <c r="S46" s="261" t="s">
        <v>580</v>
      </c>
      <c r="T46" s="261">
        <v>15</v>
      </c>
      <c r="U46" s="288">
        <v>0</v>
      </c>
      <c r="V46" s="289">
        <v>0</v>
      </c>
      <c r="W46" s="261" t="str">
        <f t="shared" si="2"/>
        <v>PERF</v>
      </c>
      <c r="X46" s="261" t="s">
        <v>581</v>
      </c>
      <c r="Y46" s="261" t="s">
        <v>581</v>
      </c>
      <c r="Z46" s="261" t="s">
        <v>573</v>
      </c>
      <c r="AA46" s="264" t="s">
        <v>380</v>
      </c>
      <c r="AB46" s="286">
        <f t="shared" si="3"/>
        <v>2401</v>
      </c>
      <c r="AC46" s="286">
        <v>8415</v>
      </c>
      <c r="AD46" s="286">
        <f t="shared" si="4"/>
        <v>8415</v>
      </c>
      <c r="AE46" s="261" t="s">
        <v>582</v>
      </c>
      <c r="AF46" s="261" t="s">
        <v>583</v>
      </c>
      <c r="AG46" s="290">
        <v>1838372</v>
      </c>
      <c r="AH46" s="261" t="s">
        <v>583</v>
      </c>
      <c r="AI46" s="291">
        <v>45096</v>
      </c>
      <c r="AJ46" s="261" t="s">
        <v>584</v>
      </c>
      <c r="AK46" s="292">
        <v>45548</v>
      </c>
      <c r="AL46" s="292" t="s">
        <v>585</v>
      </c>
      <c r="AM46" s="292" t="s">
        <v>442</v>
      </c>
      <c r="AN46" s="261" t="s">
        <v>442</v>
      </c>
      <c r="AO46" s="261" t="s">
        <v>442</v>
      </c>
      <c r="AP46" s="261" t="s">
        <v>442</v>
      </c>
      <c r="AQ46" s="261" t="s">
        <v>442</v>
      </c>
      <c r="AR46" s="290">
        <v>157</v>
      </c>
      <c r="AS46" s="287">
        <f t="shared" si="11"/>
        <v>50579</v>
      </c>
      <c r="AT46" s="261">
        <v>180</v>
      </c>
      <c r="AU46" s="261" t="s">
        <v>442</v>
      </c>
      <c r="AV46" s="290">
        <v>1114860</v>
      </c>
      <c r="AW46" s="290">
        <v>1086177.98</v>
      </c>
      <c r="AX46" s="261" t="s">
        <v>442</v>
      </c>
      <c r="AY46" s="261" t="s">
        <v>442</v>
      </c>
      <c r="AZ46" s="290">
        <v>1114860</v>
      </c>
      <c r="BA46" s="261">
        <v>100</v>
      </c>
      <c r="BB46" s="261" t="s">
        <v>442</v>
      </c>
      <c r="BC46" s="261" t="s">
        <v>586</v>
      </c>
      <c r="BD46" s="261" t="s">
        <v>586</v>
      </c>
      <c r="BE46" s="289">
        <v>15114</v>
      </c>
      <c r="BF46" s="261" t="s">
        <v>442</v>
      </c>
      <c r="BG46" s="261" t="s">
        <v>442</v>
      </c>
      <c r="BH46" s="261" t="s">
        <v>587</v>
      </c>
      <c r="BI46" s="293">
        <v>0.1421</v>
      </c>
      <c r="BJ46" s="261" t="s">
        <v>591</v>
      </c>
      <c r="BK46" s="261" t="s">
        <v>442</v>
      </c>
      <c r="BL46" s="294">
        <f t="shared" si="12"/>
        <v>6.8000000000000005E-2</v>
      </c>
      <c r="BM46" s="261" t="s">
        <v>442</v>
      </c>
      <c r="BN46" s="261" t="s">
        <v>442</v>
      </c>
      <c r="BO46" s="261" t="s">
        <v>442</v>
      </c>
      <c r="BP46" s="261" t="s">
        <v>442</v>
      </c>
      <c r="BQ46" s="261" t="s">
        <v>442</v>
      </c>
      <c r="BR46" s="261" t="s">
        <v>442</v>
      </c>
      <c r="BS46" s="261" t="s">
        <v>442</v>
      </c>
      <c r="BT46" s="261" t="s">
        <v>442</v>
      </c>
      <c r="BU46" s="261" t="s">
        <v>442</v>
      </c>
      <c r="BV46" s="261" t="s">
        <v>442</v>
      </c>
      <c r="BW46" s="261" t="s">
        <v>442</v>
      </c>
      <c r="BX46" s="261" t="s">
        <v>442</v>
      </c>
      <c r="BY46" s="261" t="s">
        <v>442</v>
      </c>
      <c r="BZ46" s="261" t="s">
        <v>442</v>
      </c>
      <c r="CA46" s="261" t="s">
        <v>442</v>
      </c>
      <c r="CB46" s="261" t="s">
        <v>442</v>
      </c>
      <c r="CC46" s="290">
        <v>0</v>
      </c>
      <c r="CD46" s="261" t="s">
        <v>442</v>
      </c>
      <c r="CE46" s="261" t="s">
        <v>442</v>
      </c>
      <c r="CF46" s="261" t="s">
        <v>442</v>
      </c>
      <c r="CG46" s="261" t="s">
        <v>442</v>
      </c>
      <c r="CH46" s="261" t="s">
        <v>442</v>
      </c>
      <c r="CI46" s="261" t="s">
        <v>442</v>
      </c>
      <c r="CJ46" s="261" t="s">
        <v>442</v>
      </c>
      <c r="CK46" s="261" t="s">
        <v>442</v>
      </c>
      <c r="CL46" s="261" t="s">
        <v>442</v>
      </c>
      <c r="CM46" s="261" t="s">
        <v>442</v>
      </c>
      <c r="CN46" s="261" t="s">
        <v>442</v>
      </c>
      <c r="CO46" s="261" t="s">
        <v>442</v>
      </c>
      <c r="CP46" s="261" t="s">
        <v>442</v>
      </c>
      <c r="CQ46" s="261" t="s">
        <v>442</v>
      </c>
      <c r="CR46" s="261" t="s">
        <v>588</v>
      </c>
      <c r="CS46" s="261" t="s">
        <v>433</v>
      </c>
      <c r="CT46" s="261" t="s">
        <v>442</v>
      </c>
      <c r="CU46" s="261" t="s">
        <v>589</v>
      </c>
      <c r="CV46" s="261" t="s">
        <v>442</v>
      </c>
      <c r="CW46" s="261" t="s">
        <v>442</v>
      </c>
      <c r="CX46" s="293">
        <f t="shared" si="13"/>
        <v>0.60222890489152303</v>
      </c>
      <c r="CY46" s="289">
        <v>1851223</v>
      </c>
      <c r="CZ46" s="287">
        <v>45099</v>
      </c>
      <c r="DA46" s="293">
        <v>0.60222890489152303</v>
      </c>
      <c r="DB46" s="261" t="s">
        <v>442</v>
      </c>
      <c r="DC46" s="261" t="s">
        <v>442</v>
      </c>
      <c r="DD46" s="261" t="s">
        <v>577</v>
      </c>
    </row>
    <row r="47" spans="1:108">
      <c r="A47" s="264" t="s">
        <v>380</v>
      </c>
      <c r="B47" s="284">
        <v>2415</v>
      </c>
      <c r="C47" s="284">
        <f t="shared" si="0"/>
        <v>2415</v>
      </c>
      <c r="D47" s="285">
        <v>10381</v>
      </c>
      <c r="E47" s="286">
        <f t="shared" si="1"/>
        <v>10381</v>
      </c>
      <c r="F47" s="287">
        <v>45869</v>
      </c>
      <c r="G47" s="285" t="s">
        <v>159</v>
      </c>
      <c r="H47" s="285" t="s">
        <v>573</v>
      </c>
      <c r="I47" s="261">
        <v>2021</v>
      </c>
      <c r="J47" s="261" t="s">
        <v>574</v>
      </c>
      <c r="K47" s="261" t="s">
        <v>575</v>
      </c>
      <c r="L47" s="288">
        <v>545892</v>
      </c>
      <c r="M47" s="261" t="s">
        <v>576</v>
      </c>
      <c r="N47" s="261" t="s">
        <v>577</v>
      </c>
      <c r="O47" s="261" t="s">
        <v>578</v>
      </c>
      <c r="P47" s="287">
        <v>45223</v>
      </c>
      <c r="Q47" s="287" t="s">
        <v>590</v>
      </c>
      <c r="R47" s="261" t="s">
        <v>577</v>
      </c>
      <c r="S47" s="261" t="s">
        <v>580</v>
      </c>
      <c r="T47" s="261">
        <v>13</v>
      </c>
      <c r="U47" s="288">
        <v>0</v>
      </c>
      <c r="V47" s="289">
        <v>0</v>
      </c>
      <c r="W47" s="261" t="str">
        <f t="shared" si="2"/>
        <v>PERF</v>
      </c>
      <c r="X47" s="261" t="s">
        <v>581</v>
      </c>
      <c r="Y47" s="261" t="s">
        <v>581</v>
      </c>
      <c r="Z47" s="261" t="s">
        <v>573</v>
      </c>
      <c r="AA47" s="264" t="s">
        <v>380</v>
      </c>
      <c r="AB47" s="286">
        <f t="shared" si="3"/>
        <v>2415</v>
      </c>
      <c r="AC47" s="286">
        <v>8418</v>
      </c>
      <c r="AD47" s="286">
        <f t="shared" si="4"/>
        <v>8418</v>
      </c>
      <c r="AE47" s="261" t="s">
        <v>582</v>
      </c>
      <c r="AF47" s="261" t="s">
        <v>583</v>
      </c>
      <c r="AG47" s="290">
        <v>2223320</v>
      </c>
      <c r="AH47" s="261" t="s">
        <v>583</v>
      </c>
      <c r="AI47" s="291">
        <v>45119</v>
      </c>
      <c r="AJ47" s="261" t="s">
        <v>584</v>
      </c>
      <c r="AK47" s="292">
        <v>45548</v>
      </c>
      <c r="AL47" s="292" t="s">
        <v>585</v>
      </c>
      <c r="AM47" s="292" t="s">
        <v>442</v>
      </c>
      <c r="AN47" s="261" t="s">
        <v>442</v>
      </c>
      <c r="AO47" s="261" t="s">
        <v>442</v>
      </c>
      <c r="AP47" s="261" t="s">
        <v>442</v>
      </c>
      <c r="AQ47" s="261" t="s">
        <v>442</v>
      </c>
      <c r="AR47" s="290">
        <v>158</v>
      </c>
      <c r="AS47" s="287">
        <f t="shared" si="11"/>
        <v>50609</v>
      </c>
      <c r="AT47" s="261">
        <v>180</v>
      </c>
      <c r="AU47" s="261" t="s">
        <v>442</v>
      </c>
      <c r="AV47" s="290">
        <v>1623732</v>
      </c>
      <c r="AW47" s="290">
        <v>1573074</v>
      </c>
      <c r="AX47" s="261" t="s">
        <v>442</v>
      </c>
      <c r="AY47" s="261" t="s">
        <v>442</v>
      </c>
      <c r="AZ47" s="290">
        <v>1623732</v>
      </c>
      <c r="BA47" s="261">
        <v>100</v>
      </c>
      <c r="BB47" s="261" t="s">
        <v>442</v>
      </c>
      <c r="BC47" s="261" t="s">
        <v>586</v>
      </c>
      <c r="BD47" s="261" t="s">
        <v>586</v>
      </c>
      <c r="BE47" s="289">
        <v>21842</v>
      </c>
      <c r="BF47" s="261" t="s">
        <v>442</v>
      </c>
      <c r="BG47" s="261" t="s">
        <v>442</v>
      </c>
      <c r="BH47" s="261" t="s">
        <v>587</v>
      </c>
      <c r="BI47" s="293">
        <v>0.1421</v>
      </c>
      <c r="BJ47" s="261" t="s">
        <v>591</v>
      </c>
      <c r="BK47" s="261" t="s">
        <v>442</v>
      </c>
      <c r="BL47" s="294">
        <f t="shared" si="12"/>
        <v>6.8000000000000005E-2</v>
      </c>
      <c r="BM47" s="261" t="s">
        <v>442</v>
      </c>
      <c r="BN47" s="261" t="s">
        <v>442</v>
      </c>
      <c r="BO47" s="261" t="s">
        <v>442</v>
      </c>
      <c r="BP47" s="261" t="s">
        <v>442</v>
      </c>
      <c r="BQ47" s="261" t="s">
        <v>442</v>
      </c>
      <c r="BR47" s="261" t="s">
        <v>442</v>
      </c>
      <c r="BS47" s="261" t="s">
        <v>442</v>
      </c>
      <c r="BT47" s="261" t="s">
        <v>442</v>
      </c>
      <c r="BU47" s="261" t="s">
        <v>442</v>
      </c>
      <c r="BV47" s="261" t="s">
        <v>442</v>
      </c>
      <c r="BW47" s="261" t="s">
        <v>442</v>
      </c>
      <c r="BX47" s="261" t="s">
        <v>442</v>
      </c>
      <c r="BY47" s="261" t="s">
        <v>442</v>
      </c>
      <c r="BZ47" s="261" t="s">
        <v>442</v>
      </c>
      <c r="CA47" s="261" t="s">
        <v>442</v>
      </c>
      <c r="CB47" s="261" t="s">
        <v>442</v>
      </c>
      <c r="CC47" s="290">
        <v>0</v>
      </c>
      <c r="CD47" s="261" t="s">
        <v>442</v>
      </c>
      <c r="CE47" s="261" t="s">
        <v>442</v>
      </c>
      <c r="CF47" s="261" t="s">
        <v>442</v>
      </c>
      <c r="CG47" s="261" t="s">
        <v>442</v>
      </c>
      <c r="CH47" s="261" t="s">
        <v>442</v>
      </c>
      <c r="CI47" s="261" t="s">
        <v>442</v>
      </c>
      <c r="CJ47" s="261" t="s">
        <v>442</v>
      </c>
      <c r="CK47" s="261" t="s">
        <v>442</v>
      </c>
      <c r="CL47" s="261" t="s">
        <v>442</v>
      </c>
      <c r="CM47" s="261" t="s">
        <v>442</v>
      </c>
      <c r="CN47" s="261" t="s">
        <v>442</v>
      </c>
      <c r="CO47" s="261" t="s">
        <v>442</v>
      </c>
      <c r="CP47" s="261" t="s">
        <v>442</v>
      </c>
      <c r="CQ47" s="261" t="s">
        <v>442</v>
      </c>
      <c r="CR47" s="261" t="s">
        <v>588</v>
      </c>
      <c r="CS47" s="261" t="s">
        <v>433</v>
      </c>
      <c r="CT47" s="261" t="s">
        <v>442</v>
      </c>
      <c r="CU47" s="261" t="s">
        <v>589</v>
      </c>
      <c r="CV47" s="261" t="s">
        <v>442</v>
      </c>
      <c r="CW47" s="261" t="s">
        <v>442</v>
      </c>
      <c r="CX47" s="293">
        <f t="shared" si="13"/>
        <v>0.73031862260043534</v>
      </c>
      <c r="CY47" s="289">
        <v>2223320</v>
      </c>
      <c r="CZ47" s="287">
        <v>45119</v>
      </c>
      <c r="DA47" s="293">
        <v>0.73031862260043534</v>
      </c>
      <c r="DB47" s="261" t="s">
        <v>442</v>
      </c>
      <c r="DC47" s="261" t="s">
        <v>442</v>
      </c>
      <c r="DD47" s="261" t="s">
        <v>577</v>
      </c>
    </row>
    <row r="48" spans="1:108">
      <c r="A48" s="264" t="s">
        <v>380</v>
      </c>
      <c r="B48" s="284">
        <v>2360</v>
      </c>
      <c r="C48" s="284">
        <f t="shared" si="0"/>
        <v>2360</v>
      </c>
      <c r="D48" s="285">
        <v>11105</v>
      </c>
      <c r="E48" s="286">
        <f t="shared" si="1"/>
        <v>11105</v>
      </c>
      <c r="F48" s="287">
        <v>45869</v>
      </c>
      <c r="G48" s="285" t="s">
        <v>159</v>
      </c>
      <c r="H48" s="285" t="s">
        <v>573</v>
      </c>
      <c r="I48" s="261">
        <v>2021</v>
      </c>
      <c r="J48" s="261" t="s">
        <v>574</v>
      </c>
      <c r="K48" s="261" t="s">
        <v>575</v>
      </c>
      <c r="L48" s="288">
        <v>3996840</v>
      </c>
      <c r="M48" s="261" t="s">
        <v>576</v>
      </c>
      <c r="N48" s="261" t="s">
        <v>577</v>
      </c>
      <c r="O48" s="261" t="s">
        <v>578</v>
      </c>
      <c r="P48" s="287">
        <v>45041</v>
      </c>
      <c r="Q48" s="287" t="s">
        <v>579</v>
      </c>
      <c r="R48" s="261" t="s">
        <v>577</v>
      </c>
      <c r="S48" s="261" t="s">
        <v>580</v>
      </c>
      <c r="T48" s="261">
        <v>19</v>
      </c>
      <c r="U48" s="288">
        <v>0</v>
      </c>
      <c r="V48" s="289">
        <v>0</v>
      </c>
      <c r="W48" s="261" t="str">
        <f t="shared" si="2"/>
        <v>PERF</v>
      </c>
      <c r="X48" s="261" t="s">
        <v>581</v>
      </c>
      <c r="Y48" s="261" t="s">
        <v>581</v>
      </c>
      <c r="Z48" s="261" t="s">
        <v>573</v>
      </c>
      <c r="AA48" s="264" t="s">
        <v>380</v>
      </c>
      <c r="AB48" s="286">
        <f t="shared" si="3"/>
        <v>2360</v>
      </c>
      <c r="AC48" s="286">
        <v>8354</v>
      </c>
      <c r="AD48" s="286">
        <f t="shared" si="4"/>
        <v>8354</v>
      </c>
      <c r="AE48" s="261" t="s">
        <v>582</v>
      </c>
      <c r="AF48" s="261" t="s">
        <v>583</v>
      </c>
      <c r="AG48" s="290">
        <v>19193068</v>
      </c>
      <c r="AH48" s="261" t="s">
        <v>583</v>
      </c>
      <c r="AI48" s="291">
        <v>44851</v>
      </c>
      <c r="AJ48" s="261" t="s">
        <v>584</v>
      </c>
      <c r="AK48" s="292">
        <v>45548</v>
      </c>
      <c r="AL48" s="292" t="s">
        <v>585</v>
      </c>
      <c r="AM48" s="292" t="s">
        <v>442</v>
      </c>
      <c r="AN48" s="261" t="s">
        <v>442</v>
      </c>
      <c r="AO48" s="261" t="s">
        <v>442</v>
      </c>
      <c r="AP48" s="261" t="s">
        <v>442</v>
      </c>
      <c r="AQ48" s="261" t="s">
        <v>442</v>
      </c>
      <c r="AR48" s="290">
        <v>152</v>
      </c>
      <c r="AS48" s="287">
        <f t="shared" si="11"/>
        <v>50429</v>
      </c>
      <c r="AT48" s="261">
        <v>180</v>
      </c>
      <c r="AU48" s="261" t="s">
        <v>442</v>
      </c>
      <c r="AV48" s="290">
        <v>13500464</v>
      </c>
      <c r="AW48" s="290">
        <v>12886143.9</v>
      </c>
      <c r="AX48" s="261" t="s">
        <v>442</v>
      </c>
      <c r="AY48" s="261" t="s">
        <v>442</v>
      </c>
      <c r="AZ48" s="290">
        <v>13500464</v>
      </c>
      <c r="BA48" s="261">
        <v>100</v>
      </c>
      <c r="BB48" s="261" t="s">
        <v>442</v>
      </c>
      <c r="BC48" s="261" t="s">
        <v>586</v>
      </c>
      <c r="BD48" s="261" t="s">
        <v>586</v>
      </c>
      <c r="BE48" s="289">
        <v>179145</v>
      </c>
      <c r="BF48" s="261" t="s">
        <v>442</v>
      </c>
      <c r="BG48" s="261" t="s">
        <v>442</v>
      </c>
      <c r="BH48" s="261" t="s">
        <v>587</v>
      </c>
      <c r="BI48" s="293">
        <v>0.1394</v>
      </c>
      <c r="BJ48" s="261" t="s">
        <v>591</v>
      </c>
      <c r="BK48" s="261" t="s">
        <v>442</v>
      </c>
      <c r="BL48" s="294">
        <f t="shared" si="12"/>
        <v>6.5299999999999997E-2</v>
      </c>
      <c r="BM48" s="261" t="s">
        <v>442</v>
      </c>
      <c r="BN48" s="261" t="s">
        <v>442</v>
      </c>
      <c r="BO48" s="261" t="s">
        <v>442</v>
      </c>
      <c r="BP48" s="261" t="s">
        <v>442</v>
      </c>
      <c r="BQ48" s="261" t="s">
        <v>442</v>
      </c>
      <c r="BR48" s="261" t="s">
        <v>442</v>
      </c>
      <c r="BS48" s="261" t="s">
        <v>442</v>
      </c>
      <c r="BT48" s="261" t="s">
        <v>442</v>
      </c>
      <c r="BU48" s="261" t="s">
        <v>442</v>
      </c>
      <c r="BV48" s="261" t="s">
        <v>442</v>
      </c>
      <c r="BW48" s="261" t="s">
        <v>442</v>
      </c>
      <c r="BX48" s="261" t="s">
        <v>442</v>
      </c>
      <c r="BY48" s="261" t="s">
        <v>442</v>
      </c>
      <c r="BZ48" s="261" t="s">
        <v>442</v>
      </c>
      <c r="CA48" s="261" t="s">
        <v>442</v>
      </c>
      <c r="CB48" s="261" t="s">
        <v>442</v>
      </c>
      <c r="CC48" s="290">
        <v>0</v>
      </c>
      <c r="CD48" s="261" t="s">
        <v>442</v>
      </c>
      <c r="CE48" s="261" t="s">
        <v>442</v>
      </c>
      <c r="CF48" s="261" t="s">
        <v>442</v>
      </c>
      <c r="CG48" s="261" t="s">
        <v>442</v>
      </c>
      <c r="CH48" s="261" t="s">
        <v>442</v>
      </c>
      <c r="CI48" s="261" t="s">
        <v>442</v>
      </c>
      <c r="CJ48" s="261" t="s">
        <v>442</v>
      </c>
      <c r="CK48" s="261" t="s">
        <v>442</v>
      </c>
      <c r="CL48" s="261" t="s">
        <v>442</v>
      </c>
      <c r="CM48" s="261" t="s">
        <v>442</v>
      </c>
      <c r="CN48" s="261" t="s">
        <v>442</v>
      </c>
      <c r="CO48" s="261" t="s">
        <v>442</v>
      </c>
      <c r="CP48" s="261" t="s">
        <v>442</v>
      </c>
      <c r="CQ48" s="261" t="s">
        <v>442</v>
      </c>
      <c r="CR48" s="261" t="s">
        <v>588</v>
      </c>
      <c r="CS48" s="261" t="s">
        <v>433</v>
      </c>
      <c r="CT48" s="261" t="s">
        <v>442</v>
      </c>
      <c r="CU48" s="261" t="s">
        <v>589</v>
      </c>
      <c r="CV48" s="261" t="s">
        <v>442</v>
      </c>
      <c r="CW48" s="261" t="s">
        <v>442</v>
      </c>
      <c r="CX48" s="293">
        <f t="shared" si="13"/>
        <v>0.69824450813364836</v>
      </c>
      <c r="CY48" s="289">
        <v>19334866</v>
      </c>
      <c r="CZ48" s="287">
        <v>44853</v>
      </c>
      <c r="DA48" s="293">
        <v>0.69824450813364836</v>
      </c>
      <c r="DB48" s="261" t="s">
        <v>442</v>
      </c>
      <c r="DC48" s="261" t="s">
        <v>442</v>
      </c>
      <c r="DD48" s="261" t="s">
        <v>577</v>
      </c>
    </row>
    <row r="49" spans="1:108">
      <c r="A49" s="264" t="s">
        <v>380</v>
      </c>
      <c r="B49" s="284">
        <v>2476</v>
      </c>
      <c r="C49" s="284">
        <f t="shared" si="0"/>
        <v>2476</v>
      </c>
      <c r="D49" s="285">
        <v>0</v>
      </c>
      <c r="E49" s="286">
        <f t="shared" si="1"/>
        <v>0</v>
      </c>
      <c r="F49" s="287">
        <v>45869</v>
      </c>
      <c r="G49" s="285" t="s">
        <v>159</v>
      </c>
      <c r="H49" s="285" t="s">
        <v>573</v>
      </c>
      <c r="I49" s="261">
        <v>2021</v>
      </c>
      <c r="J49" s="261" t="s">
        <v>574</v>
      </c>
      <c r="K49" s="261" t="s">
        <v>575</v>
      </c>
      <c r="L49" s="288">
        <v>2691442</v>
      </c>
      <c r="M49" s="261" t="s">
        <v>576</v>
      </c>
      <c r="N49" s="261" t="s">
        <v>577</v>
      </c>
      <c r="O49" s="261" t="s">
        <v>578</v>
      </c>
      <c r="P49" s="287">
        <v>45406</v>
      </c>
      <c r="Q49" s="287" t="s">
        <v>592</v>
      </c>
      <c r="R49" s="261" t="s">
        <v>577</v>
      </c>
      <c r="S49" s="261" t="s">
        <v>580</v>
      </c>
      <c r="T49" s="261">
        <v>11</v>
      </c>
      <c r="U49" s="288">
        <v>0</v>
      </c>
      <c r="V49" s="289">
        <v>0</v>
      </c>
      <c r="W49" s="261" t="str">
        <f t="shared" si="2"/>
        <v>PERF</v>
      </c>
      <c r="X49" s="261" t="s">
        <v>581</v>
      </c>
      <c r="Y49" s="261" t="s">
        <v>581</v>
      </c>
      <c r="Z49" s="261" t="s">
        <v>573</v>
      </c>
      <c r="AA49" s="264" t="s">
        <v>380</v>
      </c>
      <c r="AB49" s="286">
        <f t="shared" si="3"/>
        <v>2476</v>
      </c>
      <c r="AC49" s="286">
        <v>7113</v>
      </c>
      <c r="AD49" s="286">
        <f t="shared" si="4"/>
        <v>7113</v>
      </c>
      <c r="AE49" s="261" t="s">
        <v>593</v>
      </c>
      <c r="AF49" s="261" t="s">
        <v>583</v>
      </c>
      <c r="AG49" s="290">
        <v>6353280</v>
      </c>
      <c r="AH49" s="261" t="s">
        <v>583</v>
      </c>
      <c r="AI49" s="291">
        <v>41122</v>
      </c>
      <c r="AJ49" s="261" t="s">
        <v>584</v>
      </c>
      <c r="AK49" s="292">
        <v>45548</v>
      </c>
      <c r="AL49" s="292" t="s">
        <v>585</v>
      </c>
      <c r="AM49" s="292" t="s">
        <v>442</v>
      </c>
      <c r="AN49" s="261" t="s">
        <v>442</v>
      </c>
      <c r="AO49" s="261" t="s">
        <v>442</v>
      </c>
      <c r="AP49" s="261" t="s">
        <v>442</v>
      </c>
      <c r="AQ49" s="261" t="s">
        <v>442</v>
      </c>
      <c r="AR49" s="290">
        <v>164</v>
      </c>
      <c r="AS49" s="287">
        <f t="shared" si="11"/>
        <v>50789</v>
      </c>
      <c r="AT49" s="261">
        <v>180</v>
      </c>
      <c r="AU49" s="261" t="s">
        <v>442</v>
      </c>
      <c r="AV49" s="290">
        <v>8219371</v>
      </c>
      <c r="AW49" s="290">
        <v>7750641.4199999999</v>
      </c>
      <c r="AX49" s="261" t="s">
        <v>442</v>
      </c>
      <c r="AY49" s="261" t="s">
        <v>442</v>
      </c>
      <c r="AZ49" s="290">
        <v>8219371</v>
      </c>
      <c r="BA49" s="261">
        <v>100</v>
      </c>
      <c r="BB49" s="261" t="s">
        <v>442</v>
      </c>
      <c r="BC49" s="261" t="s">
        <v>586</v>
      </c>
      <c r="BD49" s="261" t="s">
        <v>586</v>
      </c>
      <c r="BE49" s="289">
        <v>104507</v>
      </c>
      <c r="BF49" s="261" t="s">
        <v>442</v>
      </c>
      <c r="BG49" s="261" t="s">
        <v>442</v>
      </c>
      <c r="BH49" s="261" t="s">
        <v>587</v>
      </c>
      <c r="BI49" s="293">
        <v>0.13849999999999998</v>
      </c>
      <c r="BJ49" s="261" t="s">
        <v>591</v>
      </c>
      <c r="BK49" s="261" t="s">
        <v>442</v>
      </c>
      <c r="BL49" s="294">
        <f t="shared" si="12"/>
        <v>6.4399999999999985E-2</v>
      </c>
      <c r="BM49" s="261" t="s">
        <v>442</v>
      </c>
      <c r="BN49" s="261" t="s">
        <v>442</v>
      </c>
      <c r="BO49" s="261" t="s">
        <v>442</v>
      </c>
      <c r="BP49" s="261" t="s">
        <v>442</v>
      </c>
      <c r="BQ49" s="261" t="s">
        <v>442</v>
      </c>
      <c r="BR49" s="261" t="s">
        <v>442</v>
      </c>
      <c r="BS49" s="261" t="s">
        <v>442</v>
      </c>
      <c r="BT49" s="261" t="s">
        <v>442</v>
      </c>
      <c r="BU49" s="261" t="s">
        <v>442</v>
      </c>
      <c r="BV49" s="261" t="s">
        <v>442</v>
      </c>
      <c r="BW49" s="261" t="s">
        <v>442</v>
      </c>
      <c r="BX49" s="261" t="s">
        <v>442</v>
      </c>
      <c r="BY49" s="261" t="s">
        <v>442</v>
      </c>
      <c r="BZ49" s="261" t="s">
        <v>442</v>
      </c>
      <c r="CA49" s="261" t="s">
        <v>442</v>
      </c>
      <c r="CB49" s="261" t="s">
        <v>442</v>
      </c>
      <c r="CC49" s="290">
        <v>0</v>
      </c>
      <c r="CD49" s="261" t="s">
        <v>442</v>
      </c>
      <c r="CE49" s="261" t="s">
        <v>442</v>
      </c>
      <c r="CF49" s="261" t="s">
        <v>442</v>
      </c>
      <c r="CG49" s="261" t="s">
        <v>442</v>
      </c>
      <c r="CH49" s="261" t="s">
        <v>442</v>
      </c>
      <c r="CI49" s="261" t="s">
        <v>442</v>
      </c>
      <c r="CJ49" s="261" t="s">
        <v>442</v>
      </c>
      <c r="CK49" s="261" t="s">
        <v>442</v>
      </c>
      <c r="CL49" s="261" t="s">
        <v>442</v>
      </c>
      <c r="CM49" s="261" t="s">
        <v>442</v>
      </c>
      <c r="CN49" s="261" t="s">
        <v>442</v>
      </c>
      <c r="CO49" s="261" t="s">
        <v>442</v>
      </c>
      <c r="CP49" s="261" t="s">
        <v>442</v>
      </c>
      <c r="CQ49" s="261" t="s">
        <v>442</v>
      </c>
      <c r="CR49" s="261" t="s">
        <v>588</v>
      </c>
      <c r="CS49" s="261" t="s">
        <v>433</v>
      </c>
      <c r="CT49" s="261" t="s">
        <v>442</v>
      </c>
      <c r="CU49" s="261" t="s">
        <v>589</v>
      </c>
      <c r="CV49" s="261" t="s">
        <v>442</v>
      </c>
      <c r="CW49" s="261" t="s">
        <v>442</v>
      </c>
      <c r="CX49" s="293">
        <f t="shared" si="13"/>
        <v>0.68566393072495824</v>
      </c>
      <c r="CY49" s="289">
        <v>11987463</v>
      </c>
      <c r="CZ49" s="287">
        <v>45376</v>
      </c>
      <c r="DA49" s="293">
        <v>0.68785980820128501</v>
      </c>
      <c r="DB49" s="261" t="s">
        <v>442</v>
      </c>
      <c r="DC49" s="261" t="s">
        <v>442</v>
      </c>
      <c r="DD49" s="261" t="s">
        <v>577</v>
      </c>
    </row>
    <row r="50" spans="1:108">
      <c r="A50" s="264" t="s">
        <v>380</v>
      </c>
      <c r="B50" s="284">
        <v>2429</v>
      </c>
      <c r="C50" s="284">
        <f t="shared" si="0"/>
        <v>2429</v>
      </c>
      <c r="D50" s="285">
        <v>8798</v>
      </c>
      <c r="E50" s="286">
        <f t="shared" si="1"/>
        <v>8798</v>
      </c>
      <c r="F50" s="287">
        <v>45869</v>
      </c>
      <c r="G50" s="285" t="s">
        <v>159</v>
      </c>
      <c r="H50" s="285" t="s">
        <v>573</v>
      </c>
      <c r="I50" s="261">
        <v>2021</v>
      </c>
      <c r="J50" s="261" t="s">
        <v>574</v>
      </c>
      <c r="K50" s="261" t="s">
        <v>575</v>
      </c>
      <c r="L50" s="288">
        <v>5502357</v>
      </c>
      <c r="M50" s="261" t="s">
        <v>576</v>
      </c>
      <c r="N50" s="261" t="s">
        <v>577</v>
      </c>
      <c r="O50" s="261" t="s">
        <v>578</v>
      </c>
      <c r="P50" s="287">
        <v>45254</v>
      </c>
      <c r="Q50" s="287" t="s">
        <v>592</v>
      </c>
      <c r="R50" s="261" t="s">
        <v>577</v>
      </c>
      <c r="S50" s="261" t="s">
        <v>580</v>
      </c>
      <c r="T50" s="261">
        <v>14</v>
      </c>
      <c r="U50" s="288">
        <v>0</v>
      </c>
      <c r="V50" s="289">
        <v>0</v>
      </c>
      <c r="W50" s="261" t="str">
        <f t="shared" si="2"/>
        <v>PERF</v>
      </c>
      <c r="X50" s="261" t="s">
        <v>581</v>
      </c>
      <c r="Y50" s="261" t="s">
        <v>581</v>
      </c>
      <c r="Z50" s="261" t="s">
        <v>573</v>
      </c>
      <c r="AA50" s="264" t="s">
        <v>380</v>
      </c>
      <c r="AB50" s="286">
        <f t="shared" si="3"/>
        <v>2429</v>
      </c>
      <c r="AC50" s="286">
        <v>6617</v>
      </c>
      <c r="AD50" s="286">
        <f t="shared" si="4"/>
        <v>6617</v>
      </c>
      <c r="AE50" s="261" t="s">
        <v>593</v>
      </c>
      <c r="AF50" s="261" t="s">
        <v>583</v>
      </c>
      <c r="AG50" s="290">
        <v>12291829</v>
      </c>
      <c r="AH50" s="261" t="s">
        <v>583</v>
      </c>
      <c r="AI50" s="291">
        <v>40276</v>
      </c>
      <c r="AJ50" s="261" t="s">
        <v>584</v>
      </c>
      <c r="AK50" s="292">
        <v>45548</v>
      </c>
      <c r="AL50" s="292" t="s">
        <v>585</v>
      </c>
      <c r="AM50" s="292" t="s">
        <v>442</v>
      </c>
      <c r="AN50" s="261" t="s">
        <v>442</v>
      </c>
      <c r="AO50" s="261" t="s">
        <v>442</v>
      </c>
      <c r="AP50" s="261" t="s">
        <v>442</v>
      </c>
      <c r="AQ50" s="261" t="s">
        <v>442</v>
      </c>
      <c r="AR50" s="290">
        <v>159</v>
      </c>
      <c r="AS50" s="287">
        <f t="shared" si="11"/>
        <v>50639</v>
      </c>
      <c r="AT50" s="261">
        <v>180</v>
      </c>
      <c r="AU50" s="261" t="s">
        <v>442</v>
      </c>
      <c r="AV50" s="290">
        <v>16145715</v>
      </c>
      <c r="AW50" s="290">
        <v>13415499.359999999</v>
      </c>
      <c r="AX50" s="261" t="s">
        <v>442</v>
      </c>
      <c r="AY50" s="261" t="s">
        <v>442</v>
      </c>
      <c r="AZ50" s="290">
        <v>16145715</v>
      </c>
      <c r="BA50" s="261">
        <v>100</v>
      </c>
      <c r="BB50" s="261" t="s">
        <v>442</v>
      </c>
      <c r="BC50" s="261" t="s">
        <v>586</v>
      </c>
      <c r="BD50" s="261" t="s">
        <v>586</v>
      </c>
      <c r="BE50" s="289">
        <v>142147</v>
      </c>
      <c r="BF50" s="261" t="s">
        <v>442</v>
      </c>
      <c r="BG50" s="261" t="s">
        <v>442</v>
      </c>
      <c r="BH50" s="261" t="s">
        <v>587</v>
      </c>
      <c r="BI50" s="293">
        <v>0.12960000000000002</v>
      </c>
      <c r="BJ50" s="261" t="s">
        <v>591</v>
      </c>
      <c r="BK50" s="261" t="s">
        <v>442</v>
      </c>
      <c r="BL50" s="294">
        <f t="shared" si="12"/>
        <v>5.5500000000000022E-2</v>
      </c>
      <c r="BM50" s="261" t="s">
        <v>442</v>
      </c>
      <c r="BN50" s="261" t="s">
        <v>442</v>
      </c>
      <c r="BO50" s="261" t="s">
        <v>442</v>
      </c>
      <c r="BP50" s="261" t="s">
        <v>442</v>
      </c>
      <c r="BQ50" s="261" t="s">
        <v>442</v>
      </c>
      <c r="BR50" s="261" t="s">
        <v>442</v>
      </c>
      <c r="BS50" s="261" t="s">
        <v>442</v>
      </c>
      <c r="BT50" s="261" t="s">
        <v>442</v>
      </c>
      <c r="BU50" s="261" t="s">
        <v>442</v>
      </c>
      <c r="BV50" s="261" t="s">
        <v>442</v>
      </c>
      <c r="BW50" s="261" t="s">
        <v>442</v>
      </c>
      <c r="BX50" s="261" t="s">
        <v>442</v>
      </c>
      <c r="BY50" s="261" t="s">
        <v>442</v>
      </c>
      <c r="BZ50" s="261" t="s">
        <v>442</v>
      </c>
      <c r="CA50" s="261" t="s">
        <v>442</v>
      </c>
      <c r="CB50" s="261" t="s">
        <v>442</v>
      </c>
      <c r="CC50" s="290">
        <v>225000</v>
      </c>
      <c r="CD50" s="261" t="s">
        <v>442</v>
      </c>
      <c r="CE50" s="261" t="s">
        <v>442</v>
      </c>
      <c r="CF50" s="261" t="s">
        <v>442</v>
      </c>
      <c r="CG50" s="261" t="s">
        <v>442</v>
      </c>
      <c r="CH50" s="261" t="s">
        <v>442</v>
      </c>
      <c r="CI50" s="261" t="s">
        <v>442</v>
      </c>
      <c r="CJ50" s="261" t="s">
        <v>442</v>
      </c>
      <c r="CK50" s="261" t="s">
        <v>442</v>
      </c>
      <c r="CL50" s="261" t="s">
        <v>442</v>
      </c>
      <c r="CM50" s="261" t="s">
        <v>442</v>
      </c>
      <c r="CN50" s="261" t="s">
        <v>442</v>
      </c>
      <c r="CO50" s="261" t="s">
        <v>442</v>
      </c>
      <c r="CP50" s="261" t="s">
        <v>442</v>
      </c>
      <c r="CQ50" s="261" t="s">
        <v>442</v>
      </c>
      <c r="CR50" s="261" t="s">
        <v>588</v>
      </c>
      <c r="CS50" s="261" t="s">
        <v>433</v>
      </c>
      <c r="CT50" s="261" t="s">
        <v>442</v>
      </c>
      <c r="CU50" s="261" t="s">
        <v>589</v>
      </c>
      <c r="CV50" s="261" t="s">
        <v>442</v>
      </c>
      <c r="CW50" s="261" t="s">
        <v>442</v>
      </c>
      <c r="CX50" s="293">
        <f t="shared" si="13"/>
        <v>0.61351281844921013</v>
      </c>
      <c r="CY50" s="289">
        <v>26316834</v>
      </c>
      <c r="CZ50" s="287">
        <v>45100</v>
      </c>
      <c r="DA50" s="293">
        <v>0.61351281844921013</v>
      </c>
      <c r="DB50" s="261" t="s">
        <v>442</v>
      </c>
      <c r="DC50" s="261" t="s">
        <v>442</v>
      </c>
      <c r="DD50" s="261" t="s">
        <v>577</v>
      </c>
    </row>
    <row r="51" spans="1:108">
      <c r="A51" s="264" t="s">
        <v>380</v>
      </c>
      <c r="B51" s="284">
        <v>2397</v>
      </c>
      <c r="C51" s="284">
        <f t="shared" si="0"/>
        <v>2397</v>
      </c>
      <c r="D51" s="285">
        <v>11182</v>
      </c>
      <c r="E51" s="286">
        <f t="shared" si="1"/>
        <v>11182</v>
      </c>
      <c r="F51" s="287">
        <v>45869</v>
      </c>
      <c r="G51" s="285" t="s">
        <v>159</v>
      </c>
      <c r="H51" s="285" t="s">
        <v>573</v>
      </c>
      <c r="I51" s="261">
        <v>2021</v>
      </c>
      <c r="J51" s="261" t="s">
        <v>574</v>
      </c>
      <c r="K51" s="261" t="s">
        <v>575</v>
      </c>
      <c r="L51" s="288">
        <v>1443936</v>
      </c>
      <c r="M51" s="261" t="s">
        <v>576</v>
      </c>
      <c r="N51" s="261" t="s">
        <v>577</v>
      </c>
      <c r="O51" s="261" t="s">
        <v>578</v>
      </c>
      <c r="P51" s="287">
        <v>45166</v>
      </c>
      <c r="Q51" s="287" t="s">
        <v>579</v>
      </c>
      <c r="R51" s="261" t="s">
        <v>577</v>
      </c>
      <c r="S51" s="261" t="s">
        <v>580</v>
      </c>
      <c r="T51" s="261">
        <v>15</v>
      </c>
      <c r="U51" s="288">
        <v>0</v>
      </c>
      <c r="V51" s="289">
        <v>0</v>
      </c>
      <c r="W51" s="261" t="str">
        <f t="shared" si="2"/>
        <v>PERF</v>
      </c>
      <c r="X51" s="261" t="s">
        <v>581</v>
      </c>
      <c r="Y51" s="261" t="s">
        <v>581</v>
      </c>
      <c r="Z51" s="261" t="s">
        <v>573</v>
      </c>
      <c r="AA51" s="264" t="s">
        <v>380</v>
      </c>
      <c r="AB51" s="286">
        <f t="shared" si="3"/>
        <v>2397</v>
      </c>
      <c r="AC51" s="286">
        <v>8402</v>
      </c>
      <c r="AD51" s="286">
        <f t="shared" si="4"/>
        <v>8402</v>
      </c>
      <c r="AE51" s="261" t="s">
        <v>582</v>
      </c>
      <c r="AF51" s="261" t="s">
        <v>583</v>
      </c>
      <c r="AG51" s="290">
        <v>4485455</v>
      </c>
      <c r="AH51" s="261" t="s">
        <v>583</v>
      </c>
      <c r="AI51" s="291">
        <v>45042</v>
      </c>
      <c r="AJ51" s="261" t="s">
        <v>584</v>
      </c>
      <c r="AK51" s="292">
        <v>45548</v>
      </c>
      <c r="AL51" s="292" t="s">
        <v>585</v>
      </c>
      <c r="AM51" s="292" t="s">
        <v>442</v>
      </c>
      <c r="AN51" s="261" t="s">
        <v>442</v>
      </c>
      <c r="AO51" s="261" t="s">
        <v>442</v>
      </c>
      <c r="AP51" s="261" t="s">
        <v>442</v>
      </c>
      <c r="AQ51" s="261" t="s">
        <v>442</v>
      </c>
      <c r="AR51" s="290">
        <v>156</v>
      </c>
      <c r="AS51" s="287">
        <f t="shared" si="11"/>
        <v>50549</v>
      </c>
      <c r="AT51" s="261">
        <v>180</v>
      </c>
      <c r="AU51" s="261" t="s">
        <v>442</v>
      </c>
      <c r="AV51" s="290">
        <v>2678229</v>
      </c>
      <c r="AW51" s="290">
        <v>2314545.4</v>
      </c>
      <c r="AX51" s="261" t="s">
        <v>442</v>
      </c>
      <c r="AY51" s="261" t="s">
        <v>442</v>
      </c>
      <c r="AZ51" s="290">
        <v>2678229</v>
      </c>
      <c r="BA51" s="261">
        <v>100</v>
      </c>
      <c r="BB51" s="261" t="s">
        <v>442</v>
      </c>
      <c r="BC51" s="261" t="s">
        <v>586</v>
      </c>
      <c r="BD51" s="261" t="s">
        <v>586</v>
      </c>
      <c r="BE51" s="289">
        <v>33725</v>
      </c>
      <c r="BF51" s="261" t="s">
        <v>442</v>
      </c>
      <c r="BG51" s="261" t="s">
        <v>442</v>
      </c>
      <c r="BH51" s="261" t="s">
        <v>587</v>
      </c>
      <c r="BI51" s="293">
        <v>0.1421</v>
      </c>
      <c r="BJ51" s="261" t="s">
        <v>591</v>
      </c>
      <c r="BK51" s="261" t="s">
        <v>442</v>
      </c>
      <c r="BL51" s="294">
        <f t="shared" si="12"/>
        <v>6.8000000000000005E-2</v>
      </c>
      <c r="BM51" s="261" t="s">
        <v>442</v>
      </c>
      <c r="BN51" s="261" t="s">
        <v>442</v>
      </c>
      <c r="BO51" s="261" t="s">
        <v>442</v>
      </c>
      <c r="BP51" s="261" t="s">
        <v>442</v>
      </c>
      <c r="BQ51" s="261" t="s">
        <v>442</v>
      </c>
      <c r="BR51" s="261" t="s">
        <v>442</v>
      </c>
      <c r="BS51" s="261" t="s">
        <v>442</v>
      </c>
      <c r="BT51" s="261" t="s">
        <v>442</v>
      </c>
      <c r="BU51" s="261" t="s">
        <v>442</v>
      </c>
      <c r="BV51" s="261" t="s">
        <v>442</v>
      </c>
      <c r="BW51" s="261" t="s">
        <v>442</v>
      </c>
      <c r="BX51" s="261" t="s">
        <v>442</v>
      </c>
      <c r="BY51" s="261" t="s">
        <v>442</v>
      </c>
      <c r="BZ51" s="261" t="s">
        <v>442</v>
      </c>
      <c r="CA51" s="261" t="s">
        <v>442</v>
      </c>
      <c r="CB51" s="261" t="s">
        <v>442</v>
      </c>
      <c r="CC51" s="290">
        <v>37000</v>
      </c>
      <c r="CD51" s="261" t="s">
        <v>442</v>
      </c>
      <c r="CE51" s="261" t="s">
        <v>442</v>
      </c>
      <c r="CF51" s="261" t="s">
        <v>442</v>
      </c>
      <c r="CG51" s="261" t="s">
        <v>442</v>
      </c>
      <c r="CH51" s="261" t="s">
        <v>442</v>
      </c>
      <c r="CI51" s="261" t="s">
        <v>442</v>
      </c>
      <c r="CJ51" s="261" t="s">
        <v>442</v>
      </c>
      <c r="CK51" s="261" t="s">
        <v>442</v>
      </c>
      <c r="CL51" s="261" t="s">
        <v>442</v>
      </c>
      <c r="CM51" s="261" t="s">
        <v>442</v>
      </c>
      <c r="CN51" s="261" t="s">
        <v>442</v>
      </c>
      <c r="CO51" s="261" t="s">
        <v>442</v>
      </c>
      <c r="CP51" s="261" t="s">
        <v>442</v>
      </c>
      <c r="CQ51" s="261" t="s">
        <v>442</v>
      </c>
      <c r="CR51" s="261" t="s">
        <v>588</v>
      </c>
      <c r="CS51" s="261" t="s">
        <v>433</v>
      </c>
      <c r="CT51" s="261" t="s">
        <v>442</v>
      </c>
      <c r="CU51" s="261" t="s">
        <v>589</v>
      </c>
      <c r="CV51" s="261" t="s">
        <v>442</v>
      </c>
      <c r="CW51" s="261" t="s">
        <v>442</v>
      </c>
      <c r="CX51" s="293">
        <f t="shared" si="13"/>
        <v>0.59709193381719361</v>
      </c>
      <c r="CY51" s="289">
        <v>4485455</v>
      </c>
      <c r="CZ51" s="287">
        <v>45042</v>
      </c>
      <c r="DA51" s="293">
        <v>0.59709193381719361</v>
      </c>
      <c r="DB51" s="261" t="s">
        <v>442</v>
      </c>
      <c r="DC51" s="261" t="s">
        <v>442</v>
      </c>
      <c r="DD51" s="261" t="s">
        <v>577</v>
      </c>
    </row>
    <row r="52" spans="1:108">
      <c r="A52" s="264" t="s">
        <v>380</v>
      </c>
      <c r="B52" s="284">
        <v>2292</v>
      </c>
      <c r="C52" s="284">
        <f t="shared" si="0"/>
        <v>2292</v>
      </c>
      <c r="D52" s="285">
        <v>10953</v>
      </c>
      <c r="E52" s="286">
        <f t="shared" si="1"/>
        <v>10953</v>
      </c>
      <c r="F52" s="287">
        <v>45869</v>
      </c>
      <c r="G52" s="285" t="s">
        <v>159</v>
      </c>
      <c r="H52" s="285" t="s">
        <v>573</v>
      </c>
      <c r="I52" s="261">
        <v>2021</v>
      </c>
      <c r="J52" s="261" t="s">
        <v>574</v>
      </c>
      <c r="K52" s="261" t="s">
        <v>575</v>
      </c>
      <c r="L52" s="288">
        <v>175104</v>
      </c>
      <c r="M52" s="261" t="s">
        <v>576</v>
      </c>
      <c r="N52" s="261" t="s">
        <v>577</v>
      </c>
      <c r="O52" s="261" t="s">
        <v>578</v>
      </c>
      <c r="P52" s="287">
        <v>44844</v>
      </c>
      <c r="Q52" s="287" t="s">
        <v>579</v>
      </c>
      <c r="R52" s="261" t="s">
        <v>577</v>
      </c>
      <c r="S52" s="261" t="s">
        <v>580</v>
      </c>
      <c r="T52" s="261">
        <v>15</v>
      </c>
      <c r="U52" s="288">
        <v>0</v>
      </c>
      <c r="V52" s="289">
        <v>0</v>
      </c>
      <c r="W52" s="261" t="str">
        <f t="shared" si="2"/>
        <v>PERF</v>
      </c>
      <c r="X52" s="261" t="s">
        <v>581</v>
      </c>
      <c r="Y52" s="261" t="s">
        <v>581</v>
      </c>
      <c r="Z52" s="261" t="s">
        <v>573</v>
      </c>
      <c r="AA52" s="264" t="s">
        <v>380</v>
      </c>
      <c r="AB52" s="286">
        <f t="shared" si="3"/>
        <v>2292</v>
      </c>
      <c r="AC52" s="286">
        <v>8317</v>
      </c>
      <c r="AD52" s="286">
        <f t="shared" si="4"/>
        <v>8317</v>
      </c>
      <c r="AE52" s="261" t="s">
        <v>582</v>
      </c>
      <c r="AF52" s="261" t="s">
        <v>583</v>
      </c>
      <c r="AG52" s="290">
        <v>9923821</v>
      </c>
      <c r="AH52" s="261" t="s">
        <v>583</v>
      </c>
      <c r="AI52" s="291">
        <v>44736</v>
      </c>
      <c r="AJ52" s="261" t="s">
        <v>584</v>
      </c>
      <c r="AK52" s="292">
        <v>45548</v>
      </c>
      <c r="AL52" s="292" t="s">
        <v>585</v>
      </c>
      <c r="AM52" s="292" t="s">
        <v>442</v>
      </c>
      <c r="AN52" s="261" t="s">
        <v>442</v>
      </c>
      <c r="AO52" s="261" t="s">
        <v>442</v>
      </c>
      <c r="AP52" s="261" t="s">
        <v>442</v>
      </c>
      <c r="AQ52" s="261" t="s">
        <v>442</v>
      </c>
      <c r="AR52" s="290">
        <v>146</v>
      </c>
      <c r="AS52" s="287">
        <f t="shared" si="11"/>
        <v>50249</v>
      </c>
      <c r="AT52" s="261">
        <v>180</v>
      </c>
      <c r="AU52" s="261" t="s">
        <v>442</v>
      </c>
      <c r="AV52" s="290">
        <v>6820824</v>
      </c>
      <c r="AW52" s="290">
        <v>6608553.4500000002</v>
      </c>
      <c r="AX52" s="261" t="s">
        <v>442</v>
      </c>
      <c r="AY52" s="261" t="s">
        <v>442</v>
      </c>
      <c r="AZ52" s="290">
        <v>6820824</v>
      </c>
      <c r="BA52" s="261">
        <v>100</v>
      </c>
      <c r="BB52" s="261" t="s">
        <v>442</v>
      </c>
      <c r="BC52" s="261" t="s">
        <v>586</v>
      </c>
      <c r="BD52" s="261" t="s">
        <v>586</v>
      </c>
      <c r="BE52" s="289">
        <v>97618</v>
      </c>
      <c r="BF52" s="261" t="s">
        <v>442</v>
      </c>
      <c r="BG52" s="261" t="s">
        <v>442</v>
      </c>
      <c r="BH52" s="261" t="s">
        <v>587</v>
      </c>
      <c r="BI52" s="293">
        <v>0.1492</v>
      </c>
      <c r="BJ52" s="261" t="s">
        <v>591</v>
      </c>
      <c r="BK52" s="261" t="s">
        <v>442</v>
      </c>
      <c r="BL52" s="294">
        <f t="shared" si="12"/>
        <v>7.51E-2</v>
      </c>
      <c r="BM52" s="261" t="s">
        <v>442</v>
      </c>
      <c r="BN52" s="261" t="s">
        <v>442</v>
      </c>
      <c r="BO52" s="261" t="s">
        <v>442</v>
      </c>
      <c r="BP52" s="261" t="s">
        <v>442</v>
      </c>
      <c r="BQ52" s="261" t="s">
        <v>442</v>
      </c>
      <c r="BR52" s="261" t="s">
        <v>442</v>
      </c>
      <c r="BS52" s="261" t="s">
        <v>442</v>
      </c>
      <c r="BT52" s="261" t="s">
        <v>442</v>
      </c>
      <c r="BU52" s="261" t="s">
        <v>442</v>
      </c>
      <c r="BV52" s="261" t="s">
        <v>442</v>
      </c>
      <c r="BW52" s="261" t="s">
        <v>442</v>
      </c>
      <c r="BX52" s="261" t="s">
        <v>442</v>
      </c>
      <c r="BY52" s="261" t="s">
        <v>442</v>
      </c>
      <c r="BZ52" s="261" t="s">
        <v>442</v>
      </c>
      <c r="CA52" s="261" t="s">
        <v>442</v>
      </c>
      <c r="CB52" s="261" t="s">
        <v>442</v>
      </c>
      <c r="CC52" s="290">
        <v>5985</v>
      </c>
      <c r="CD52" s="261" t="s">
        <v>442</v>
      </c>
      <c r="CE52" s="261" t="s">
        <v>442</v>
      </c>
      <c r="CF52" s="261" t="s">
        <v>442</v>
      </c>
      <c r="CG52" s="261" t="s">
        <v>442</v>
      </c>
      <c r="CH52" s="261" t="s">
        <v>442</v>
      </c>
      <c r="CI52" s="261" t="s">
        <v>442</v>
      </c>
      <c r="CJ52" s="261" t="s">
        <v>442</v>
      </c>
      <c r="CK52" s="261" t="s">
        <v>442</v>
      </c>
      <c r="CL52" s="261" t="s">
        <v>442</v>
      </c>
      <c r="CM52" s="261" t="s">
        <v>442</v>
      </c>
      <c r="CN52" s="261" t="s">
        <v>442</v>
      </c>
      <c r="CO52" s="261" t="s">
        <v>442</v>
      </c>
      <c r="CP52" s="261" t="s">
        <v>442</v>
      </c>
      <c r="CQ52" s="261" t="s">
        <v>442</v>
      </c>
      <c r="CR52" s="261" t="s">
        <v>588</v>
      </c>
      <c r="CS52" s="261" t="s">
        <v>433</v>
      </c>
      <c r="CT52" s="261" t="s">
        <v>442</v>
      </c>
      <c r="CU52" s="261" t="s">
        <v>589</v>
      </c>
      <c r="CV52" s="261" t="s">
        <v>442</v>
      </c>
      <c r="CW52" s="261" t="s">
        <v>442</v>
      </c>
      <c r="CX52" s="293">
        <f t="shared" si="13"/>
        <v>0.65407936553143908</v>
      </c>
      <c r="CY52" s="289">
        <v>10428129</v>
      </c>
      <c r="CZ52" s="287">
        <v>45321</v>
      </c>
      <c r="DA52" s="293">
        <v>0.66743792179718253</v>
      </c>
      <c r="DB52" s="261" t="s">
        <v>442</v>
      </c>
      <c r="DC52" s="261" t="s">
        <v>442</v>
      </c>
      <c r="DD52" s="261" t="s">
        <v>577</v>
      </c>
    </row>
    <row r="53" spans="1:108">
      <c r="A53" s="264" t="s">
        <v>380</v>
      </c>
      <c r="B53" s="284">
        <v>2394</v>
      </c>
      <c r="C53" s="284">
        <f t="shared" si="0"/>
        <v>2394</v>
      </c>
      <c r="D53" s="285">
        <v>8346</v>
      </c>
      <c r="E53" s="286">
        <f t="shared" si="1"/>
        <v>8346</v>
      </c>
      <c r="F53" s="287">
        <v>45869</v>
      </c>
      <c r="G53" s="285" t="s">
        <v>159</v>
      </c>
      <c r="H53" s="285" t="s">
        <v>573</v>
      </c>
      <c r="I53" s="261">
        <v>2021</v>
      </c>
      <c r="J53" s="261" t="s">
        <v>574</v>
      </c>
      <c r="K53" s="261" t="s">
        <v>575</v>
      </c>
      <c r="L53" s="288">
        <v>3513400</v>
      </c>
      <c r="M53" s="261" t="s">
        <v>576</v>
      </c>
      <c r="N53" s="261" t="s">
        <v>577</v>
      </c>
      <c r="O53" s="261" t="s">
        <v>578</v>
      </c>
      <c r="P53" s="287">
        <v>45163</v>
      </c>
      <c r="Q53" s="287" t="s">
        <v>592</v>
      </c>
      <c r="R53" s="261" t="s">
        <v>577</v>
      </c>
      <c r="S53" s="261" t="s">
        <v>580</v>
      </c>
      <c r="T53" s="261">
        <v>17</v>
      </c>
      <c r="U53" s="288">
        <v>0</v>
      </c>
      <c r="V53" s="289">
        <v>0</v>
      </c>
      <c r="W53" s="261" t="str">
        <f t="shared" si="2"/>
        <v>PERF</v>
      </c>
      <c r="X53" s="261" t="s">
        <v>581</v>
      </c>
      <c r="Y53" s="261" t="s">
        <v>581</v>
      </c>
      <c r="Z53" s="261" t="s">
        <v>573</v>
      </c>
      <c r="AA53" s="264" t="s">
        <v>380</v>
      </c>
      <c r="AB53" s="286">
        <f t="shared" si="3"/>
        <v>2394</v>
      </c>
      <c r="AC53" s="286">
        <v>7948</v>
      </c>
      <c r="AD53" s="286">
        <f t="shared" si="4"/>
        <v>7948</v>
      </c>
      <c r="AE53" s="261" t="s">
        <v>593</v>
      </c>
      <c r="AF53" s="261" t="s">
        <v>583</v>
      </c>
      <c r="AG53" s="290">
        <v>16817849</v>
      </c>
      <c r="AH53" s="261" t="s">
        <v>583</v>
      </c>
      <c r="AI53" s="291">
        <v>43444</v>
      </c>
      <c r="AJ53" s="261" t="s">
        <v>584</v>
      </c>
      <c r="AK53" s="292">
        <v>45548</v>
      </c>
      <c r="AL53" s="292" t="s">
        <v>585</v>
      </c>
      <c r="AM53" s="292" t="s">
        <v>442</v>
      </c>
      <c r="AN53" s="261" t="s">
        <v>442</v>
      </c>
      <c r="AO53" s="261" t="s">
        <v>442</v>
      </c>
      <c r="AP53" s="261" t="s">
        <v>442</v>
      </c>
      <c r="AQ53" s="261" t="s">
        <v>442</v>
      </c>
      <c r="AR53" s="290">
        <v>156</v>
      </c>
      <c r="AS53" s="287">
        <f t="shared" si="11"/>
        <v>50549</v>
      </c>
      <c r="AT53" s="261">
        <v>180</v>
      </c>
      <c r="AU53" s="261" t="s">
        <v>442</v>
      </c>
      <c r="AV53" s="290">
        <v>10417010</v>
      </c>
      <c r="AW53" s="290">
        <v>9827713.7300000004</v>
      </c>
      <c r="AX53" s="261" t="s">
        <v>442</v>
      </c>
      <c r="AY53" s="261" t="s">
        <v>442</v>
      </c>
      <c r="AZ53" s="290">
        <v>10417010</v>
      </c>
      <c r="BA53" s="261">
        <v>100</v>
      </c>
      <c r="BB53" s="261" t="s">
        <v>442</v>
      </c>
      <c r="BC53" s="261" t="s">
        <v>586</v>
      </c>
      <c r="BD53" s="261" t="s">
        <v>586</v>
      </c>
      <c r="BE53" s="289">
        <v>137052</v>
      </c>
      <c r="BF53" s="261" t="s">
        <v>442</v>
      </c>
      <c r="BG53" s="261" t="s">
        <v>442</v>
      </c>
      <c r="BH53" s="261" t="s">
        <v>587</v>
      </c>
      <c r="BI53" s="293">
        <v>0.1421</v>
      </c>
      <c r="BJ53" s="261" t="s">
        <v>591</v>
      </c>
      <c r="BK53" s="261" t="s">
        <v>442</v>
      </c>
      <c r="BL53" s="294">
        <f t="shared" si="12"/>
        <v>6.8000000000000005E-2</v>
      </c>
      <c r="BM53" s="261" t="s">
        <v>442</v>
      </c>
      <c r="BN53" s="261" t="s">
        <v>442</v>
      </c>
      <c r="BO53" s="261" t="s">
        <v>442</v>
      </c>
      <c r="BP53" s="261" t="s">
        <v>442</v>
      </c>
      <c r="BQ53" s="261" t="s">
        <v>442</v>
      </c>
      <c r="BR53" s="261" t="s">
        <v>442</v>
      </c>
      <c r="BS53" s="261" t="s">
        <v>442</v>
      </c>
      <c r="BT53" s="261" t="s">
        <v>442</v>
      </c>
      <c r="BU53" s="261" t="s">
        <v>442</v>
      </c>
      <c r="BV53" s="261" t="s">
        <v>442</v>
      </c>
      <c r="BW53" s="261" t="s">
        <v>442</v>
      </c>
      <c r="BX53" s="261" t="s">
        <v>442</v>
      </c>
      <c r="BY53" s="261" t="s">
        <v>442</v>
      </c>
      <c r="BZ53" s="261" t="s">
        <v>442</v>
      </c>
      <c r="CA53" s="261" t="s">
        <v>442</v>
      </c>
      <c r="CB53" s="261" t="s">
        <v>442</v>
      </c>
      <c r="CC53" s="290">
        <v>0</v>
      </c>
      <c r="CD53" s="261" t="s">
        <v>442</v>
      </c>
      <c r="CE53" s="261" t="s">
        <v>442</v>
      </c>
      <c r="CF53" s="261" t="s">
        <v>442</v>
      </c>
      <c r="CG53" s="261" t="s">
        <v>442</v>
      </c>
      <c r="CH53" s="261" t="s">
        <v>442</v>
      </c>
      <c r="CI53" s="261" t="s">
        <v>442</v>
      </c>
      <c r="CJ53" s="261" t="s">
        <v>442</v>
      </c>
      <c r="CK53" s="261" t="s">
        <v>442</v>
      </c>
      <c r="CL53" s="261" t="s">
        <v>442</v>
      </c>
      <c r="CM53" s="261" t="s">
        <v>442</v>
      </c>
      <c r="CN53" s="261" t="s">
        <v>442</v>
      </c>
      <c r="CO53" s="261" t="s">
        <v>442</v>
      </c>
      <c r="CP53" s="261" t="s">
        <v>442</v>
      </c>
      <c r="CQ53" s="261" t="s">
        <v>442</v>
      </c>
      <c r="CR53" s="261" t="s">
        <v>588</v>
      </c>
      <c r="CS53" s="261" t="s">
        <v>433</v>
      </c>
      <c r="CT53" s="261" t="s">
        <v>442</v>
      </c>
      <c r="CU53" s="261" t="s">
        <v>589</v>
      </c>
      <c r="CV53" s="261" t="s">
        <v>442</v>
      </c>
      <c r="CW53" s="261" t="s">
        <v>442</v>
      </c>
      <c r="CX53" s="293">
        <f t="shared" si="13"/>
        <v>0.6253344428501777</v>
      </c>
      <c r="CY53" s="289">
        <v>16658302</v>
      </c>
      <c r="CZ53" s="287">
        <v>45127</v>
      </c>
      <c r="DA53" s="293">
        <v>0.6253344428501777</v>
      </c>
      <c r="DB53" s="261" t="s">
        <v>442</v>
      </c>
      <c r="DC53" s="261" t="s">
        <v>442</v>
      </c>
      <c r="DD53" s="261" t="s">
        <v>577</v>
      </c>
    </row>
    <row r="54" spans="1:108">
      <c r="A54" s="264" t="s">
        <v>380</v>
      </c>
      <c r="B54" s="284">
        <v>1674</v>
      </c>
      <c r="C54" s="284">
        <f t="shared" si="0"/>
        <v>1674</v>
      </c>
      <c r="D54" s="285">
        <v>7996</v>
      </c>
      <c r="E54" s="286">
        <f t="shared" si="1"/>
        <v>7996</v>
      </c>
      <c r="F54" s="287">
        <v>45869</v>
      </c>
      <c r="G54" s="285" t="s">
        <v>159</v>
      </c>
      <c r="H54" s="285" t="s">
        <v>573</v>
      </c>
      <c r="I54" s="261">
        <v>2021</v>
      </c>
      <c r="J54" s="261" t="s">
        <v>574</v>
      </c>
      <c r="K54" s="261" t="s">
        <v>575</v>
      </c>
      <c r="L54" s="288">
        <v>6892458</v>
      </c>
      <c r="M54" s="261" t="s">
        <v>576</v>
      </c>
      <c r="N54" s="261" t="s">
        <v>577</v>
      </c>
      <c r="O54" s="261" t="s">
        <v>578</v>
      </c>
      <c r="P54" s="287">
        <v>42787</v>
      </c>
      <c r="Q54" s="287" t="s">
        <v>592</v>
      </c>
      <c r="R54" s="261" t="s">
        <v>577</v>
      </c>
      <c r="S54" s="261" t="s">
        <v>580</v>
      </c>
      <c r="T54" s="261">
        <v>66</v>
      </c>
      <c r="U54" s="288">
        <v>0</v>
      </c>
      <c r="V54" s="289">
        <v>0</v>
      </c>
      <c r="W54" s="261" t="str">
        <f t="shared" si="2"/>
        <v>PERF</v>
      </c>
      <c r="X54" s="261" t="s">
        <v>581</v>
      </c>
      <c r="Y54" s="261" t="s">
        <v>581</v>
      </c>
      <c r="Z54" s="261" t="s">
        <v>573</v>
      </c>
      <c r="AA54" s="264" t="s">
        <v>380</v>
      </c>
      <c r="AB54" s="286">
        <f t="shared" si="3"/>
        <v>1674</v>
      </c>
      <c r="AC54" s="286">
        <v>7300</v>
      </c>
      <c r="AD54" s="286">
        <f t="shared" si="4"/>
        <v>7300</v>
      </c>
      <c r="AE54" s="261" t="s">
        <v>593</v>
      </c>
      <c r="AF54" s="261" t="s">
        <v>583</v>
      </c>
      <c r="AG54" s="290">
        <v>29403000</v>
      </c>
      <c r="AH54" s="261" t="s">
        <v>583</v>
      </c>
      <c r="AI54" s="291">
        <v>41775</v>
      </c>
      <c r="AJ54" s="261" t="s">
        <v>584</v>
      </c>
      <c r="AK54" s="292">
        <v>45548</v>
      </c>
      <c r="AL54" s="292">
        <v>45771</v>
      </c>
      <c r="AM54" s="292" t="s">
        <v>442</v>
      </c>
      <c r="AN54" s="261" t="s">
        <v>442</v>
      </c>
      <c r="AO54" s="261" t="s">
        <v>442</v>
      </c>
      <c r="AP54" s="261" t="s">
        <v>442</v>
      </c>
      <c r="AQ54" s="261" t="s">
        <v>442</v>
      </c>
      <c r="AR54" s="290" t="s">
        <v>442</v>
      </c>
      <c r="AS54" s="287" t="s">
        <v>442</v>
      </c>
      <c r="AT54" s="261">
        <v>180</v>
      </c>
      <c r="AU54" s="261" t="s">
        <v>442</v>
      </c>
      <c r="AV54" s="290" t="s">
        <v>442</v>
      </c>
      <c r="AW54" s="290" t="s">
        <v>442</v>
      </c>
      <c r="AX54" s="261" t="s">
        <v>442</v>
      </c>
      <c r="AY54" s="261" t="s">
        <v>442</v>
      </c>
      <c r="AZ54" s="290" t="s">
        <v>442</v>
      </c>
      <c r="BA54" s="261">
        <v>100</v>
      </c>
      <c r="BB54" s="261" t="s">
        <v>442</v>
      </c>
      <c r="BC54" s="261" t="s">
        <v>586</v>
      </c>
      <c r="BD54" s="261" t="s">
        <v>586</v>
      </c>
      <c r="BE54" s="289" t="s">
        <v>442</v>
      </c>
      <c r="BF54" s="261" t="s">
        <v>442</v>
      </c>
      <c r="BG54" s="261" t="s">
        <v>442</v>
      </c>
      <c r="BH54" s="261" t="s">
        <v>587</v>
      </c>
      <c r="BI54" s="293" t="s">
        <v>442</v>
      </c>
      <c r="BJ54" s="261" t="s">
        <v>442</v>
      </c>
      <c r="BK54" s="261" t="s">
        <v>442</v>
      </c>
      <c r="BL54" s="294" t="s">
        <v>442</v>
      </c>
      <c r="BM54" s="261" t="s">
        <v>442</v>
      </c>
      <c r="BN54" s="261" t="s">
        <v>442</v>
      </c>
      <c r="BO54" s="261" t="s">
        <v>442</v>
      </c>
      <c r="BP54" s="261" t="s">
        <v>442</v>
      </c>
      <c r="BQ54" s="261" t="s">
        <v>442</v>
      </c>
      <c r="BR54" s="261" t="s">
        <v>442</v>
      </c>
      <c r="BS54" s="261" t="s">
        <v>442</v>
      </c>
      <c r="BT54" s="261" t="s">
        <v>442</v>
      </c>
      <c r="BU54" s="261" t="s">
        <v>442</v>
      </c>
      <c r="BV54" s="261" t="s">
        <v>442</v>
      </c>
      <c r="BW54" s="261" t="s">
        <v>442</v>
      </c>
      <c r="BX54" s="261" t="s">
        <v>442</v>
      </c>
      <c r="BY54" s="261" t="s">
        <v>442</v>
      </c>
      <c r="BZ54" s="261" t="s">
        <v>442</v>
      </c>
      <c r="CA54" s="261" t="s">
        <v>442</v>
      </c>
      <c r="CB54" s="261" t="s">
        <v>442</v>
      </c>
      <c r="CC54" s="290" t="s">
        <v>442</v>
      </c>
      <c r="CD54" s="261" t="s">
        <v>442</v>
      </c>
      <c r="CE54" s="261" t="s">
        <v>442</v>
      </c>
      <c r="CF54" s="261" t="s">
        <v>442</v>
      </c>
      <c r="CG54" s="261" t="s">
        <v>442</v>
      </c>
      <c r="CH54" s="261" t="s">
        <v>442</v>
      </c>
      <c r="CI54" s="261" t="s">
        <v>442</v>
      </c>
      <c r="CJ54" s="261" t="s">
        <v>442</v>
      </c>
      <c r="CK54" s="261" t="s">
        <v>442</v>
      </c>
      <c r="CL54" s="261" t="s">
        <v>442</v>
      </c>
      <c r="CM54" s="261" t="s">
        <v>442</v>
      </c>
      <c r="CN54" s="261" t="s">
        <v>442</v>
      </c>
      <c r="CO54" s="261" t="s">
        <v>442</v>
      </c>
      <c r="CP54" s="261" t="s">
        <v>442</v>
      </c>
      <c r="CQ54" s="261" t="s">
        <v>442</v>
      </c>
      <c r="CR54" s="261" t="s">
        <v>588</v>
      </c>
      <c r="CS54" s="261" t="s">
        <v>433</v>
      </c>
      <c r="CT54" s="261" t="s">
        <v>442</v>
      </c>
      <c r="CU54" s="261" t="s">
        <v>589</v>
      </c>
      <c r="CV54" s="261" t="s">
        <v>442</v>
      </c>
      <c r="CW54" s="261" t="s">
        <v>442</v>
      </c>
      <c r="CX54" s="293" t="s">
        <v>442</v>
      </c>
      <c r="CY54" s="289" t="s">
        <v>442</v>
      </c>
      <c r="CZ54" s="287" t="s">
        <v>442</v>
      </c>
      <c r="DA54" s="293" t="s">
        <v>442</v>
      </c>
      <c r="DB54" s="261" t="s">
        <v>442</v>
      </c>
      <c r="DC54" s="261" t="s">
        <v>442</v>
      </c>
      <c r="DD54" s="261" t="s">
        <v>577</v>
      </c>
    </row>
    <row r="55" spans="1:108">
      <c r="A55" s="264" t="s">
        <v>380</v>
      </c>
      <c r="B55" s="284">
        <v>2335</v>
      </c>
      <c r="C55" s="284">
        <f t="shared" si="0"/>
        <v>2335</v>
      </c>
      <c r="D55" s="285">
        <v>10626</v>
      </c>
      <c r="E55" s="286">
        <f t="shared" si="1"/>
        <v>10626</v>
      </c>
      <c r="F55" s="287">
        <v>45869</v>
      </c>
      <c r="G55" s="285" t="s">
        <v>159</v>
      </c>
      <c r="H55" s="285" t="s">
        <v>573</v>
      </c>
      <c r="I55" s="261">
        <v>2021</v>
      </c>
      <c r="J55" s="261" t="s">
        <v>574</v>
      </c>
      <c r="K55" s="261" t="s">
        <v>575</v>
      </c>
      <c r="L55" s="288">
        <v>437509</v>
      </c>
      <c r="M55" s="261" t="s">
        <v>576</v>
      </c>
      <c r="N55" s="261" t="s">
        <v>577</v>
      </c>
      <c r="O55" s="261" t="s">
        <v>578</v>
      </c>
      <c r="P55" s="287">
        <v>44987</v>
      </c>
      <c r="Q55" s="287" t="s">
        <v>590</v>
      </c>
      <c r="R55" s="261" t="s">
        <v>577</v>
      </c>
      <c r="S55" s="261" t="s">
        <v>580</v>
      </c>
      <c r="T55" s="261">
        <v>22</v>
      </c>
      <c r="U55" s="288">
        <v>0</v>
      </c>
      <c r="V55" s="289">
        <v>0</v>
      </c>
      <c r="W55" s="261" t="str">
        <f t="shared" si="2"/>
        <v>PERF</v>
      </c>
      <c r="X55" s="261" t="s">
        <v>581</v>
      </c>
      <c r="Y55" s="261" t="s">
        <v>581</v>
      </c>
      <c r="Z55" s="261" t="s">
        <v>573</v>
      </c>
      <c r="AA55" s="264" t="s">
        <v>380</v>
      </c>
      <c r="AB55" s="286">
        <f t="shared" si="3"/>
        <v>2335</v>
      </c>
      <c r="AC55" s="286">
        <v>8178</v>
      </c>
      <c r="AD55" s="286">
        <f t="shared" si="4"/>
        <v>8178</v>
      </c>
      <c r="AE55" s="261" t="s">
        <v>582</v>
      </c>
      <c r="AF55" s="261" t="s">
        <v>583</v>
      </c>
      <c r="AG55" s="290">
        <v>1536127</v>
      </c>
      <c r="AH55" s="261" t="s">
        <v>583</v>
      </c>
      <c r="AI55" s="291">
        <v>44589</v>
      </c>
      <c r="AJ55" s="261" t="s">
        <v>584</v>
      </c>
      <c r="AK55" s="292">
        <v>45548</v>
      </c>
      <c r="AL55" s="292" t="s">
        <v>585</v>
      </c>
      <c r="AM55" s="292" t="s">
        <v>442</v>
      </c>
      <c r="AN55" s="261" t="s">
        <v>442</v>
      </c>
      <c r="AO55" s="261" t="s">
        <v>442</v>
      </c>
      <c r="AP55" s="261" t="s">
        <v>442</v>
      </c>
      <c r="AQ55" s="261" t="s">
        <v>442</v>
      </c>
      <c r="AR55" s="290">
        <v>151</v>
      </c>
      <c r="AS55" s="287">
        <f>(AR55*30)+F55</f>
        <v>50399</v>
      </c>
      <c r="AT55" s="261">
        <v>180</v>
      </c>
      <c r="AU55" s="261" t="s">
        <v>442</v>
      </c>
      <c r="AV55" s="290">
        <v>1136722</v>
      </c>
      <c r="AW55" s="290">
        <v>1104280.95</v>
      </c>
      <c r="AX55" s="261" t="s">
        <v>442</v>
      </c>
      <c r="AY55" s="261" t="s">
        <v>442</v>
      </c>
      <c r="AZ55" s="290">
        <v>1136722</v>
      </c>
      <c r="BA55" s="261">
        <v>100</v>
      </c>
      <c r="BB55" s="261" t="s">
        <v>442</v>
      </c>
      <c r="BC55" s="261" t="s">
        <v>586</v>
      </c>
      <c r="BD55" s="261" t="s">
        <v>586</v>
      </c>
      <c r="BE55" s="289">
        <v>15576</v>
      </c>
      <c r="BF55" s="261" t="s">
        <v>442</v>
      </c>
      <c r="BG55" s="261" t="s">
        <v>442</v>
      </c>
      <c r="BH55" s="261" t="s">
        <v>587</v>
      </c>
      <c r="BI55" s="293">
        <v>0.1421</v>
      </c>
      <c r="BJ55" s="261" t="s">
        <v>591</v>
      </c>
      <c r="BK55" s="261" t="s">
        <v>442</v>
      </c>
      <c r="BL55" s="294">
        <f>BI55-IF(BJ55="Prime",10.75%-3.5%,7.41%)</f>
        <v>6.8000000000000005E-2</v>
      </c>
      <c r="BM55" s="261" t="s">
        <v>442</v>
      </c>
      <c r="BN55" s="261" t="s">
        <v>442</v>
      </c>
      <c r="BO55" s="261" t="s">
        <v>442</v>
      </c>
      <c r="BP55" s="261" t="s">
        <v>442</v>
      </c>
      <c r="BQ55" s="261" t="s">
        <v>442</v>
      </c>
      <c r="BR55" s="261" t="s">
        <v>442</v>
      </c>
      <c r="BS55" s="261" t="s">
        <v>442</v>
      </c>
      <c r="BT55" s="261" t="s">
        <v>442</v>
      </c>
      <c r="BU55" s="261" t="s">
        <v>442</v>
      </c>
      <c r="BV55" s="261" t="s">
        <v>442</v>
      </c>
      <c r="BW55" s="261" t="s">
        <v>442</v>
      </c>
      <c r="BX55" s="261" t="s">
        <v>442</v>
      </c>
      <c r="BY55" s="261" t="s">
        <v>442</v>
      </c>
      <c r="BZ55" s="261" t="s">
        <v>442</v>
      </c>
      <c r="CA55" s="261" t="s">
        <v>442</v>
      </c>
      <c r="CB55" s="261" t="s">
        <v>442</v>
      </c>
      <c r="CC55" s="290">
        <v>0</v>
      </c>
      <c r="CD55" s="261" t="s">
        <v>442</v>
      </c>
      <c r="CE55" s="261" t="s">
        <v>442</v>
      </c>
      <c r="CF55" s="261" t="s">
        <v>442</v>
      </c>
      <c r="CG55" s="261" t="s">
        <v>442</v>
      </c>
      <c r="CH55" s="261" t="s">
        <v>442</v>
      </c>
      <c r="CI55" s="261" t="s">
        <v>442</v>
      </c>
      <c r="CJ55" s="261" t="s">
        <v>442</v>
      </c>
      <c r="CK55" s="261" t="s">
        <v>442</v>
      </c>
      <c r="CL55" s="261" t="s">
        <v>442</v>
      </c>
      <c r="CM55" s="261" t="s">
        <v>442</v>
      </c>
      <c r="CN55" s="261" t="s">
        <v>442</v>
      </c>
      <c r="CO55" s="261" t="s">
        <v>442</v>
      </c>
      <c r="CP55" s="261" t="s">
        <v>442</v>
      </c>
      <c r="CQ55" s="261" t="s">
        <v>442</v>
      </c>
      <c r="CR55" s="261" t="s">
        <v>588</v>
      </c>
      <c r="CS55" s="261" t="s">
        <v>433</v>
      </c>
      <c r="CT55" s="261" t="s">
        <v>442</v>
      </c>
      <c r="CU55" s="261" t="s">
        <v>589</v>
      </c>
      <c r="CV55" s="261" t="s">
        <v>442</v>
      </c>
      <c r="CW55" s="261" t="s">
        <v>442</v>
      </c>
      <c r="CX55" s="293">
        <f>AV55/CY55</f>
        <v>0.69163489053128968</v>
      </c>
      <c r="CY55" s="289">
        <v>1643529</v>
      </c>
      <c r="CZ55" s="287">
        <v>45713</v>
      </c>
      <c r="DA55" s="293">
        <v>0.72992097973315728</v>
      </c>
      <c r="DB55" s="261" t="s">
        <v>442</v>
      </c>
      <c r="DC55" s="261" t="s">
        <v>442</v>
      </c>
      <c r="DD55" s="261" t="s">
        <v>577</v>
      </c>
    </row>
    <row r="56" spans="1:108">
      <c r="A56" s="264" t="s">
        <v>380</v>
      </c>
      <c r="B56" s="284">
        <v>1693</v>
      </c>
      <c r="C56" s="284">
        <f t="shared" si="0"/>
        <v>1693</v>
      </c>
      <c r="D56" s="285">
        <v>7996</v>
      </c>
      <c r="E56" s="286">
        <f t="shared" si="1"/>
        <v>7996</v>
      </c>
      <c r="F56" s="287">
        <v>45869</v>
      </c>
      <c r="G56" s="285" t="s">
        <v>159</v>
      </c>
      <c r="H56" s="285" t="s">
        <v>573</v>
      </c>
      <c r="I56" s="261">
        <v>2021</v>
      </c>
      <c r="J56" s="261" t="s">
        <v>574</v>
      </c>
      <c r="K56" s="261" t="s">
        <v>575</v>
      </c>
      <c r="L56" s="288">
        <v>976662</v>
      </c>
      <c r="M56" s="261" t="s">
        <v>576</v>
      </c>
      <c r="N56" s="261" t="s">
        <v>577</v>
      </c>
      <c r="O56" s="261" t="s">
        <v>578</v>
      </c>
      <c r="P56" s="287">
        <v>42895</v>
      </c>
      <c r="Q56" s="287" t="s">
        <v>592</v>
      </c>
      <c r="R56" s="261" t="s">
        <v>577</v>
      </c>
      <c r="S56" s="261" t="s">
        <v>580</v>
      </c>
      <c r="T56" s="261">
        <v>89</v>
      </c>
      <c r="U56" s="288">
        <v>0</v>
      </c>
      <c r="V56" s="289">
        <v>0</v>
      </c>
      <c r="W56" s="261" t="str">
        <f t="shared" si="2"/>
        <v>PERF</v>
      </c>
      <c r="X56" s="261" t="s">
        <v>581</v>
      </c>
      <c r="Y56" s="261" t="s">
        <v>581</v>
      </c>
      <c r="Z56" s="261" t="s">
        <v>573</v>
      </c>
      <c r="AA56" s="264" t="s">
        <v>380</v>
      </c>
      <c r="AB56" s="286">
        <f t="shared" si="3"/>
        <v>1693</v>
      </c>
      <c r="AC56" s="286">
        <v>6669</v>
      </c>
      <c r="AD56" s="286">
        <f t="shared" si="4"/>
        <v>6669</v>
      </c>
      <c r="AE56" s="261" t="s">
        <v>582</v>
      </c>
      <c r="AF56" s="261" t="s">
        <v>583</v>
      </c>
      <c r="AG56" s="290">
        <v>2873563</v>
      </c>
      <c r="AH56" s="261" t="s">
        <v>583</v>
      </c>
      <c r="AI56" s="291">
        <v>39664</v>
      </c>
      <c r="AJ56" s="261" t="s">
        <v>584</v>
      </c>
      <c r="AK56" s="292">
        <v>45548</v>
      </c>
      <c r="AL56" s="292" t="s">
        <v>585</v>
      </c>
      <c r="AM56" s="292" t="s">
        <v>442</v>
      </c>
      <c r="AN56" s="261" t="s">
        <v>442</v>
      </c>
      <c r="AO56" s="261" t="s">
        <v>442</v>
      </c>
      <c r="AP56" s="261" t="s">
        <v>442</v>
      </c>
      <c r="AQ56" s="261" t="s">
        <v>442</v>
      </c>
      <c r="AR56" s="290" t="s">
        <v>442</v>
      </c>
      <c r="AS56" s="287" t="s">
        <v>442</v>
      </c>
      <c r="AT56" s="261">
        <v>180</v>
      </c>
      <c r="AU56" s="261" t="s">
        <v>442</v>
      </c>
      <c r="AV56" s="290" t="s">
        <v>442</v>
      </c>
      <c r="AW56" s="290" t="s">
        <v>442</v>
      </c>
      <c r="AX56" s="261" t="s">
        <v>442</v>
      </c>
      <c r="AY56" s="261" t="s">
        <v>442</v>
      </c>
      <c r="AZ56" s="290" t="s">
        <v>442</v>
      </c>
      <c r="BA56" s="261">
        <v>100</v>
      </c>
      <c r="BB56" s="261" t="s">
        <v>442</v>
      </c>
      <c r="BC56" s="261" t="s">
        <v>586</v>
      </c>
      <c r="BD56" s="261" t="s">
        <v>586</v>
      </c>
      <c r="BE56" s="289" t="s">
        <v>442</v>
      </c>
      <c r="BF56" s="261" t="s">
        <v>442</v>
      </c>
      <c r="BG56" s="261" t="s">
        <v>442</v>
      </c>
      <c r="BH56" s="261" t="s">
        <v>587</v>
      </c>
      <c r="BI56" s="293" t="s">
        <v>442</v>
      </c>
      <c r="BJ56" s="261" t="s">
        <v>442</v>
      </c>
      <c r="BK56" s="261" t="s">
        <v>442</v>
      </c>
      <c r="BL56" s="294" t="s">
        <v>442</v>
      </c>
      <c r="BM56" s="261" t="s">
        <v>442</v>
      </c>
      <c r="BN56" s="261" t="s">
        <v>442</v>
      </c>
      <c r="BO56" s="261" t="s">
        <v>442</v>
      </c>
      <c r="BP56" s="261" t="s">
        <v>442</v>
      </c>
      <c r="BQ56" s="261" t="s">
        <v>442</v>
      </c>
      <c r="BR56" s="261" t="s">
        <v>442</v>
      </c>
      <c r="BS56" s="261" t="s">
        <v>442</v>
      </c>
      <c r="BT56" s="261" t="s">
        <v>442</v>
      </c>
      <c r="BU56" s="261" t="s">
        <v>442</v>
      </c>
      <c r="BV56" s="261" t="s">
        <v>442</v>
      </c>
      <c r="BW56" s="261" t="s">
        <v>442</v>
      </c>
      <c r="BX56" s="261" t="s">
        <v>442</v>
      </c>
      <c r="BY56" s="261" t="s">
        <v>442</v>
      </c>
      <c r="BZ56" s="261" t="s">
        <v>442</v>
      </c>
      <c r="CA56" s="261" t="s">
        <v>442</v>
      </c>
      <c r="CB56" s="261">
        <v>45789</v>
      </c>
      <c r="CC56" s="290" t="s">
        <v>442</v>
      </c>
      <c r="CD56" s="261" t="s">
        <v>442</v>
      </c>
      <c r="CE56" s="261" t="s">
        <v>442</v>
      </c>
      <c r="CF56" s="261" t="s">
        <v>442</v>
      </c>
      <c r="CG56" s="261" t="s">
        <v>442</v>
      </c>
      <c r="CH56" s="261" t="s">
        <v>442</v>
      </c>
      <c r="CI56" s="261" t="s">
        <v>442</v>
      </c>
      <c r="CJ56" s="261" t="s">
        <v>442</v>
      </c>
      <c r="CK56" s="261" t="s">
        <v>442</v>
      </c>
      <c r="CL56" s="261" t="s">
        <v>442</v>
      </c>
      <c r="CM56" s="261" t="s">
        <v>442</v>
      </c>
      <c r="CN56" s="261" t="s">
        <v>442</v>
      </c>
      <c r="CO56" s="261" t="s">
        <v>442</v>
      </c>
      <c r="CP56" s="261" t="s">
        <v>442</v>
      </c>
      <c r="CQ56" s="261" t="s">
        <v>442</v>
      </c>
      <c r="CR56" s="261" t="s">
        <v>588</v>
      </c>
      <c r="CS56" s="261" t="s">
        <v>433</v>
      </c>
      <c r="CT56" s="261" t="s">
        <v>442</v>
      </c>
      <c r="CU56" s="261" t="s">
        <v>589</v>
      </c>
      <c r="CV56" s="261" t="s">
        <v>442</v>
      </c>
      <c r="CW56" s="261" t="s">
        <v>442</v>
      </c>
      <c r="CX56" s="293" t="s">
        <v>442</v>
      </c>
      <c r="CY56" s="289" t="s">
        <v>442</v>
      </c>
      <c r="CZ56" s="287" t="s">
        <v>442</v>
      </c>
      <c r="DA56" s="293" t="s">
        <v>442</v>
      </c>
      <c r="DB56" s="261" t="s">
        <v>442</v>
      </c>
      <c r="DC56" s="261" t="s">
        <v>442</v>
      </c>
      <c r="DD56" s="261" t="s">
        <v>577</v>
      </c>
    </row>
    <row r="57" spans="1:108">
      <c r="A57" s="264" t="s">
        <v>380</v>
      </c>
      <c r="B57" s="284">
        <v>2443</v>
      </c>
      <c r="C57" s="284">
        <f t="shared" si="0"/>
        <v>2443</v>
      </c>
      <c r="D57" s="285">
        <v>11188</v>
      </c>
      <c r="E57" s="286">
        <f t="shared" si="1"/>
        <v>11188</v>
      </c>
      <c r="F57" s="287">
        <v>45869</v>
      </c>
      <c r="G57" s="285" t="s">
        <v>159</v>
      </c>
      <c r="H57" s="285" t="s">
        <v>573</v>
      </c>
      <c r="I57" s="261">
        <v>2021</v>
      </c>
      <c r="J57" s="261" t="s">
        <v>574</v>
      </c>
      <c r="K57" s="261" t="s">
        <v>575</v>
      </c>
      <c r="L57" s="288">
        <v>1172273</v>
      </c>
      <c r="M57" s="261" t="s">
        <v>576</v>
      </c>
      <c r="N57" s="261" t="s">
        <v>577</v>
      </c>
      <c r="O57" s="261" t="s">
        <v>578</v>
      </c>
      <c r="P57" s="287">
        <v>45300</v>
      </c>
      <c r="Q57" s="287" t="s">
        <v>592</v>
      </c>
      <c r="R57" s="261" t="s">
        <v>577</v>
      </c>
      <c r="S57" s="261" t="s">
        <v>580</v>
      </c>
      <c r="T57" s="261">
        <v>12</v>
      </c>
      <c r="U57" s="288">
        <v>0</v>
      </c>
      <c r="V57" s="289">
        <v>0</v>
      </c>
      <c r="W57" s="261" t="str">
        <f t="shared" si="2"/>
        <v>PERF</v>
      </c>
      <c r="X57" s="261" t="s">
        <v>581</v>
      </c>
      <c r="Y57" s="261" t="s">
        <v>581</v>
      </c>
      <c r="Z57" s="261" t="s">
        <v>573</v>
      </c>
      <c r="AA57" s="264" t="s">
        <v>380</v>
      </c>
      <c r="AB57" s="286">
        <f t="shared" si="3"/>
        <v>2443</v>
      </c>
      <c r="AC57" s="286">
        <v>8408</v>
      </c>
      <c r="AD57" s="286">
        <f t="shared" si="4"/>
        <v>8408</v>
      </c>
      <c r="AE57" s="261" t="s">
        <v>582</v>
      </c>
      <c r="AF57" s="261" t="s">
        <v>583</v>
      </c>
      <c r="AG57" s="290">
        <v>6076859</v>
      </c>
      <c r="AH57" s="261" t="s">
        <v>583</v>
      </c>
      <c r="AI57" s="291">
        <v>45128</v>
      </c>
      <c r="AJ57" s="261" t="s">
        <v>584</v>
      </c>
      <c r="AK57" s="292">
        <v>45548</v>
      </c>
      <c r="AL57" s="292" t="s">
        <v>585</v>
      </c>
      <c r="AM57" s="292" t="s">
        <v>442</v>
      </c>
      <c r="AN57" s="261" t="s">
        <v>442</v>
      </c>
      <c r="AO57" s="261" t="s">
        <v>442</v>
      </c>
      <c r="AP57" s="261" t="s">
        <v>442</v>
      </c>
      <c r="AQ57" s="261" t="s">
        <v>442</v>
      </c>
      <c r="AR57" s="290">
        <v>161</v>
      </c>
      <c r="AS57" s="287">
        <f t="shared" ref="AS57:AS62" si="14">(AR57*30)+F57</f>
        <v>50699</v>
      </c>
      <c r="AT57" s="261">
        <v>180</v>
      </c>
      <c r="AU57" s="261" t="s">
        <v>442</v>
      </c>
      <c r="AV57" s="290">
        <v>3563815</v>
      </c>
      <c r="AW57" s="290">
        <v>3495917.67</v>
      </c>
      <c r="AX57" s="261" t="s">
        <v>442</v>
      </c>
      <c r="AY57" s="261" t="s">
        <v>442</v>
      </c>
      <c r="AZ57" s="290">
        <v>3563815</v>
      </c>
      <c r="BA57" s="261">
        <v>100</v>
      </c>
      <c r="BB57" s="261" t="s">
        <v>442</v>
      </c>
      <c r="BC57" s="261" t="s">
        <v>586</v>
      </c>
      <c r="BD57" s="261" t="s">
        <v>586</v>
      </c>
      <c r="BE57" s="289">
        <v>48237</v>
      </c>
      <c r="BF57" s="261" t="s">
        <v>442</v>
      </c>
      <c r="BG57" s="261" t="s">
        <v>442</v>
      </c>
      <c r="BH57" s="261" t="s">
        <v>587</v>
      </c>
      <c r="BI57" s="293">
        <v>0.1421</v>
      </c>
      <c r="BJ57" s="261" t="s">
        <v>591</v>
      </c>
      <c r="BK57" s="261" t="s">
        <v>442</v>
      </c>
      <c r="BL57" s="294">
        <f t="shared" ref="BL57:BL62" si="15">BI57-IF(BJ57="Prime",10.75%-3.5%,7.41%)</f>
        <v>6.8000000000000005E-2</v>
      </c>
      <c r="BM57" s="261" t="s">
        <v>442</v>
      </c>
      <c r="BN57" s="261" t="s">
        <v>442</v>
      </c>
      <c r="BO57" s="261" t="s">
        <v>442</v>
      </c>
      <c r="BP57" s="261" t="s">
        <v>442</v>
      </c>
      <c r="BQ57" s="261" t="s">
        <v>442</v>
      </c>
      <c r="BR57" s="261" t="s">
        <v>442</v>
      </c>
      <c r="BS57" s="261" t="s">
        <v>442</v>
      </c>
      <c r="BT57" s="261" t="s">
        <v>442</v>
      </c>
      <c r="BU57" s="261" t="s">
        <v>442</v>
      </c>
      <c r="BV57" s="261" t="s">
        <v>442</v>
      </c>
      <c r="BW57" s="261" t="s">
        <v>442</v>
      </c>
      <c r="BX57" s="261" t="s">
        <v>442</v>
      </c>
      <c r="BY57" s="261" t="s">
        <v>442</v>
      </c>
      <c r="BZ57" s="261" t="s">
        <v>442</v>
      </c>
      <c r="CA57" s="261" t="s">
        <v>442</v>
      </c>
      <c r="CB57" s="261" t="s">
        <v>442</v>
      </c>
      <c r="CC57" s="290">
        <v>0</v>
      </c>
      <c r="CD57" s="261" t="s">
        <v>442</v>
      </c>
      <c r="CE57" s="261" t="s">
        <v>442</v>
      </c>
      <c r="CF57" s="261" t="s">
        <v>442</v>
      </c>
      <c r="CG57" s="261" t="s">
        <v>442</v>
      </c>
      <c r="CH57" s="261" t="s">
        <v>442</v>
      </c>
      <c r="CI57" s="261" t="s">
        <v>442</v>
      </c>
      <c r="CJ57" s="261" t="s">
        <v>442</v>
      </c>
      <c r="CK57" s="261" t="s">
        <v>442</v>
      </c>
      <c r="CL57" s="261" t="s">
        <v>442</v>
      </c>
      <c r="CM57" s="261" t="s">
        <v>442</v>
      </c>
      <c r="CN57" s="261" t="s">
        <v>442</v>
      </c>
      <c r="CO57" s="261" t="s">
        <v>442</v>
      </c>
      <c r="CP57" s="261" t="s">
        <v>442</v>
      </c>
      <c r="CQ57" s="261" t="s">
        <v>442</v>
      </c>
      <c r="CR57" s="261" t="s">
        <v>588</v>
      </c>
      <c r="CS57" s="261" t="s">
        <v>433</v>
      </c>
      <c r="CT57" s="261" t="s">
        <v>442</v>
      </c>
      <c r="CU57" s="261" t="s">
        <v>589</v>
      </c>
      <c r="CV57" s="261" t="s">
        <v>442</v>
      </c>
      <c r="CW57" s="261" t="s">
        <v>442</v>
      </c>
      <c r="CX57" s="293">
        <f t="shared" ref="CX57:CX62" si="16">AV57/CY57</f>
        <v>0.58645675339842507</v>
      </c>
      <c r="CY57" s="289">
        <v>6076859</v>
      </c>
      <c r="CZ57" s="287">
        <v>45128</v>
      </c>
      <c r="DA57" s="293">
        <v>0.58645675339842507</v>
      </c>
      <c r="DB57" s="261" t="s">
        <v>442</v>
      </c>
      <c r="DC57" s="261" t="s">
        <v>442</v>
      </c>
      <c r="DD57" s="261" t="s">
        <v>577</v>
      </c>
    </row>
    <row r="58" spans="1:108">
      <c r="A58" s="264" t="s">
        <v>380</v>
      </c>
      <c r="B58" s="284">
        <v>2338</v>
      </c>
      <c r="C58" s="284">
        <f t="shared" si="0"/>
        <v>2338</v>
      </c>
      <c r="D58" s="285">
        <v>11094</v>
      </c>
      <c r="E58" s="286">
        <f t="shared" si="1"/>
        <v>11094</v>
      </c>
      <c r="F58" s="287">
        <v>45869</v>
      </c>
      <c r="G58" s="285" t="s">
        <v>159</v>
      </c>
      <c r="H58" s="285" t="s">
        <v>573</v>
      </c>
      <c r="I58" s="261">
        <v>2021</v>
      </c>
      <c r="J58" s="261" t="s">
        <v>574</v>
      </c>
      <c r="K58" s="261" t="s">
        <v>575</v>
      </c>
      <c r="L58" s="288">
        <v>1553254</v>
      </c>
      <c r="M58" s="261" t="s">
        <v>576</v>
      </c>
      <c r="N58" s="261" t="s">
        <v>577</v>
      </c>
      <c r="O58" s="261" t="s">
        <v>578</v>
      </c>
      <c r="P58" s="287">
        <v>44994</v>
      </c>
      <c r="Q58" s="287" t="s">
        <v>590</v>
      </c>
      <c r="R58" s="261" t="s">
        <v>577</v>
      </c>
      <c r="S58" s="261" t="s">
        <v>580</v>
      </c>
      <c r="T58" s="261">
        <v>23</v>
      </c>
      <c r="U58" s="288">
        <v>0</v>
      </c>
      <c r="V58" s="289">
        <v>0</v>
      </c>
      <c r="W58" s="261" t="str">
        <f t="shared" si="2"/>
        <v>PERF</v>
      </c>
      <c r="X58" s="261" t="s">
        <v>581</v>
      </c>
      <c r="Y58" s="261" t="s">
        <v>581</v>
      </c>
      <c r="Z58" s="261" t="s">
        <v>573</v>
      </c>
      <c r="AA58" s="264" t="s">
        <v>380</v>
      </c>
      <c r="AB58" s="286">
        <f t="shared" si="3"/>
        <v>2338</v>
      </c>
      <c r="AC58" s="286">
        <v>385</v>
      </c>
      <c r="AD58" s="286">
        <f t="shared" si="4"/>
        <v>385</v>
      </c>
      <c r="AE58" s="261" t="s">
        <v>582</v>
      </c>
      <c r="AF58" s="261" t="s">
        <v>583</v>
      </c>
      <c r="AG58" s="290">
        <v>834718</v>
      </c>
      <c r="AH58" s="261" t="s">
        <v>583</v>
      </c>
      <c r="AI58" s="291">
        <v>39063</v>
      </c>
      <c r="AJ58" s="261" t="s">
        <v>584</v>
      </c>
      <c r="AK58" s="292">
        <v>45548</v>
      </c>
      <c r="AL58" s="292" t="s">
        <v>585</v>
      </c>
      <c r="AM58" s="292" t="s">
        <v>442</v>
      </c>
      <c r="AN58" s="261" t="s">
        <v>442</v>
      </c>
      <c r="AO58" s="261" t="s">
        <v>442</v>
      </c>
      <c r="AP58" s="261" t="s">
        <v>442</v>
      </c>
      <c r="AQ58" s="261" t="s">
        <v>442</v>
      </c>
      <c r="AR58" s="290">
        <v>151</v>
      </c>
      <c r="AS58" s="287">
        <f t="shared" si="14"/>
        <v>50399</v>
      </c>
      <c r="AT58" s="261">
        <v>180</v>
      </c>
      <c r="AU58" s="261" t="s">
        <v>442</v>
      </c>
      <c r="AV58" s="290">
        <v>1119960</v>
      </c>
      <c r="AW58" s="290">
        <v>1077882.6200000001</v>
      </c>
      <c r="AX58" s="261" t="s">
        <v>442</v>
      </c>
      <c r="AY58" s="261" t="s">
        <v>442</v>
      </c>
      <c r="AZ58" s="290">
        <v>1119960</v>
      </c>
      <c r="BA58" s="261">
        <v>100</v>
      </c>
      <c r="BB58" s="261" t="s">
        <v>442</v>
      </c>
      <c r="BC58" s="261" t="s">
        <v>586</v>
      </c>
      <c r="BD58" s="261" t="s">
        <v>586</v>
      </c>
      <c r="BE58" s="289">
        <v>15202</v>
      </c>
      <c r="BF58" s="261" t="s">
        <v>442</v>
      </c>
      <c r="BG58" s="261" t="s">
        <v>442</v>
      </c>
      <c r="BH58" s="261" t="s">
        <v>587</v>
      </c>
      <c r="BI58" s="293">
        <v>0.1421</v>
      </c>
      <c r="BJ58" s="261" t="s">
        <v>591</v>
      </c>
      <c r="BK58" s="261" t="s">
        <v>442</v>
      </c>
      <c r="BL58" s="294">
        <f t="shared" si="15"/>
        <v>6.8000000000000005E-2</v>
      </c>
      <c r="BM58" s="261" t="s">
        <v>442</v>
      </c>
      <c r="BN58" s="261" t="s">
        <v>442</v>
      </c>
      <c r="BO58" s="261" t="s">
        <v>442</v>
      </c>
      <c r="BP58" s="261" t="s">
        <v>442</v>
      </c>
      <c r="BQ58" s="261" t="s">
        <v>442</v>
      </c>
      <c r="BR58" s="261" t="s">
        <v>442</v>
      </c>
      <c r="BS58" s="261" t="s">
        <v>442</v>
      </c>
      <c r="BT58" s="261" t="s">
        <v>442</v>
      </c>
      <c r="BU58" s="261" t="s">
        <v>442</v>
      </c>
      <c r="BV58" s="261" t="s">
        <v>442</v>
      </c>
      <c r="BW58" s="261" t="s">
        <v>442</v>
      </c>
      <c r="BX58" s="261" t="s">
        <v>442</v>
      </c>
      <c r="BY58" s="261" t="s">
        <v>442</v>
      </c>
      <c r="BZ58" s="261" t="s">
        <v>442</v>
      </c>
      <c r="CA58" s="261" t="s">
        <v>442</v>
      </c>
      <c r="CB58" s="261" t="s">
        <v>442</v>
      </c>
      <c r="CC58" s="290">
        <v>0</v>
      </c>
      <c r="CD58" s="261" t="s">
        <v>442</v>
      </c>
      <c r="CE58" s="261" t="s">
        <v>442</v>
      </c>
      <c r="CF58" s="261" t="s">
        <v>442</v>
      </c>
      <c r="CG58" s="261" t="s">
        <v>442</v>
      </c>
      <c r="CH58" s="261" t="s">
        <v>442</v>
      </c>
      <c r="CI58" s="261" t="s">
        <v>442</v>
      </c>
      <c r="CJ58" s="261" t="s">
        <v>442</v>
      </c>
      <c r="CK58" s="261" t="s">
        <v>442</v>
      </c>
      <c r="CL58" s="261" t="s">
        <v>442</v>
      </c>
      <c r="CM58" s="261" t="s">
        <v>442</v>
      </c>
      <c r="CN58" s="261" t="s">
        <v>442</v>
      </c>
      <c r="CO58" s="261" t="s">
        <v>442</v>
      </c>
      <c r="CP58" s="261" t="s">
        <v>442</v>
      </c>
      <c r="CQ58" s="261" t="s">
        <v>442</v>
      </c>
      <c r="CR58" s="261" t="s">
        <v>588</v>
      </c>
      <c r="CS58" s="261" t="s">
        <v>433</v>
      </c>
      <c r="CT58" s="261" t="s">
        <v>442</v>
      </c>
      <c r="CU58" s="261" t="s">
        <v>589</v>
      </c>
      <c r="CV58" s="261" t="s">
        <v>442</v>
      </c>
      <c r="CW58" s="261" t="s">
        <v>442</v>
      </c>
      <c r="CX58" s="293">
        <f t="shared" si="16"/>
        <v>0.22082684466997629</v>
      </c>
      <c r="CY58" s="289">
        <v>5071666</v>
      </c>
      <c r="CZ58" s="287">
        <v>44902</v>
      </c>
      <c r="DA58" s="293">
        <v>0.44165368933995258</v>
      </c>
      <c r="DB58" s="261" t="s">
        <v>442</v>
      </c>
      <c r="DC58" s="261" t="s">
        <v>442</v>
      </c>
      <c r="DD58" s="261" t="s">
        <v>577</v>
      </c>
    </row>
    <row r="59" spans="1:108">
      <c r="A59" s="264" t="s">
        <v>380</v>
      </c>
      <c r="B59" s="284">
        <v>2384</v>
      </c>
      <c r="C59" s="284">
        <f t="shared" si="0"/>
        <v>2384</v>
      </c>
      <c r="D59" s="285">
        <v>11136</v>
      </c>
      <c r="E59" s="286">
        <f t="shared" si="1"/>
        <v>11136</v>
      </c>
      <c r="F59" s="287">
        <v>45869</v>
      </c>
      <c r="G59" s="285" t="s">
        <v>159</v>
      </c>
      <c r="H59" s="285" t="s">
        <v>573</v>
      </c>
      <c r="I59" s="261">
        <v>2021</v>
      </c>
      <c r="J59" s="261" t="s">
        <v>574</v>
      </c>
      <c r="K59" s="261" t="s">
        <v>575</v>
      </c>
      <c r="L59" s="288">
        <v>611403</v>
      </c>
      <c r="M59" s="261" t="s">
        <v>576</v>
      </c>
      <c r="N59" s="261" t="s">
        <v>577</v>
      </c>
      <c r="O59" s="261" t="s">
        <v>578</v>
      </c>
      <c r="P59" s="287">
        <v>45114</v>
      </c>
      <c r="Q59" s="287" t="s">
        <v>592</v>
      </c>
      <c r="R59" s="261" t="s">
        <v>577</v>
      </c>
      <c r="S59" s="261" t="s">
        <v>580</v>
      </c>
      <c r="T59" s="261">
        <v>19</v>
      </c>
      <c r="U59" s="288">
        <v>0</v>
      </c>
      <c r="V59" s="289">
        <v>0</v>
      </c>
      <c r="W59" s="261" t="str">
        <f t="shared" si="2"/>
        <v>PERF</v>
      </c>
      <c r="X59" s="261" t="s">
        <v>581</v>
      </c>
      <c r="Y59" s="261" t="s">
        <v>581</v>
      </c>
      <c r="Z59" s="261" t="s">
        <v>573</v>
      </c>
      <c r="AA59" s="264" t="s">
        <v>380</v>
      </c>
      <c r="AB59" s="286">
        <f t="shared" si="3"/>
        <v>2384</v>
      </c>
      <c r="AC59" s="286">
        <v>8392</v>
      </c>
      <c r="AD59" s="286">
        <f t="shared" si="4"/>
        <v>8392</v>
      </c>
      <c r="AE59" s="261" t="s">
        <v>582</v>
      </c>
      <c r="AF59" s="261" t="s">
        <v>583</v>
      </c>
      <c r="AG59" s="290">
        <v>2473245</v>
      </c>
      <c r="AH59" s="261" t="s">
        <v>583</v>
      </c>
      <c r="AI59" s="291">
        <v>44998</v>
      </c>
      <c r="AJ59" s="261" t="s">
        <v>584</v>
      </c>
      <c r="AK59" s="292">
        <v>45548</v>
      </c>
      <c r="AL59" s="292" t="s">
        <v>585</v>
      </c>
      <c r="AM59" s="292" t="s">
        <v>442</v>
      </c>
      <c r="AN59" s="261" t="s">
        <v>442</v>
      </c>
      <c r="AO59" s="261" t="s">
        <v>442</v>
      </c>
      <c r="AP59" s="261" t="s">
        <v>442</v>
      </c>
      <c r="AQ59" s="261" t="s">
        <v>442</v>
      </c>
      <c r="AR59" s="290">
        <v>155</v>
      </c>
      <c r="AS59" s="287">
        <f t="shared" si="14"/>
        <v>50519</v>
      </c>
      <c r="AT59" s="261">
        <v>180</v>
      </c>
      <c r="AU59" s="261" t="s">
        <v>442</v>
      </c>
      <c r="AV59" s="290">
        <v>1412093</v>
      </c>
      <c r="AW59" s="290">
        <v>1367039.34</v>
      </c>
      <c r="AX59" s="261" t="s">
        <v>442</v>
      </c>
      <c r="AY59" s="261" t="s">
        <v>442</v>
      </c>
      <c r="AZ59" s="290">
        <v>1412093</v>
      </c>
      <c r="BA59" s="261">
        <v>100</v>
      </c>
      <c r="BB59" s="261" t="s">
        <v>442</v>
      </c>
      <c r="BC59" s="261" t="s">
        <v>586</v>
      </c>
      <c r="BD59" s="261" t="s">
        <v>586</v>
      </c>
      <c r="BE59" s="289">
        <v>19106</v>
      </c>
      <c r="BF59" s="261" t="s">
        <v>442</v>
      </c>
      <c r="BG59" s="261" t="s">
        <v>442</v>
      </c>
      <c r="BH59" s="261" t="s">
        <v>587</v>
      </c>
      <c r="BI59" s="293">
        <v>0.1421</v>
      </c>
      <c r="BJ59" s="261" t="s">
        <v>591</v>
      </c>
      <c r="BK59" s="261" t="s">
        <v>442</v>
      </c>
      <c r="BL59" s="294">
        <f t="shared" si="15"/>
        <v>6.8000000000000005E-2</v>
      </c>
      <c r="BM59" s="261" t="s">
        <v>442</v>
      </c>
      <c r="BN59" s="261" t="s">
        <v>442</v>
      </c>
      <c r="BO59" s="261" t="s">
        <v>442</v>
      </c>
      <c r="BP59" s="261" t="s">
        <v>442</v>
      </c>
      <c r="BQ59" s="261" t="s">
        <v>442</v>
      </c>
      <c r="BR59" s="261" t="s">
        <v>442</v>
      </c>
      <c r="BS59" s="261" t="s">
        <v>442</v>
      </c>
      <c r="BT59" s="261" t="s">
        <v>442</v>
      </c>
      <c r="BU59" s="261" t="s">
        <v>442</v>
      </c>
      <c r="BV59" s="261" t="s">
        <v>442</v>
      </c>
      <c r="BW59" s="261" t="s">
        <v>442</v>
      </c>
      <c r="BX59" s="261" t="s">
        <v>442</v>
      </c>
      <c r="BY59" s="261" t="s">
        <v>442</v>
      </c>
      <c r="BZ59" s="261" t="s">
        <v>442</v>
      </c>
      <c r="CA59" s="261" t="s">
        <v>442</v>
      </c>
      <c r="CB59" s="261" t="s">
        <v>442</v>
      </c>
      <c r="CC59" s="290">
        <v>0</v>
      </c>
      <c r="CD59" s="261" t="s">
        <v>442</v>
      </c>
      <c r="CE59" s="261" t="s">
        <v>442</v>
      </c>
      <c r="CF59" s="261" t="s">
        <v>442</v>
      </c>
      <c r="CG59" s="261" t="s">
        <v>442</v>
      </c>
      <c r="CH59" s="261" t="s">
        <v>442</v>
      </c>
      <c r="CI59" s="261" t="s">
        <v>442</v>
      </c>
      <c r="CJ59" s="261" t="s">
        <v>442</v>
      </c>
      <c r="CK59" s="261" t="s">
        <v>442</v>
      </c>
      <c r="CL59" s="261" t="s">
        <v>442</v>
      </c>
      <c r="CM59" s="261" t="s">
        <v>442</v>
      </c>
      <c r="CN59" s="261" t="s">
        <v>442</v>
      </c>
      <c r="CO59" s="261" t="s">
        <v>442</v>
      </c>
      <c r="CP59" s="261" t="s">
        <v>442</v>
      </c>
      <c r="CQ59" s="261" t="s">
        <v>442</v>
      </c>
      <c r="CR59" s="261" t="s">
        <v>588</v>
      </c>
      <c r="CS59" s="261" t="s">
        <v>433</v>
      </c>
      <c r="CT59" s="261" t="s">
        <v>442</v>
      </c>
      <c r="CU59" s="261" t="s">
        <v>589</v>
      </c>
      <c r="CV59" s="261" t="s">
        <v>442</v>
      </c>
      <c r="CW59" s="261" t="s">
        <v>442</v>
      </c>
      <c r="CX59" s="293">
        <f t="shared" si="16"/>
        <v>0.57094747993021311</v>
      </c>
      <c r="CY59" s="289">
        <v>2473245</v>
      </c>
      <c r="CZ59" s="287">
        <v>44998</v>
      </c>
      <c r="DA59" s="293">
        <v>0.57094747993021311</v>
      </c>
      <c r="DB59" s="261" t="s">
        <v>442</v>
      </c>
      <c r="DC59" s="261" t="s">
        <v>442</v>
      </c>
      <c r="DD59" s="261" t="s">
        <v>577</v>
      </c>
    </row>
    <row r="60" spans="1:108">
      <c r="A60" s="264" t="s">
        <v>380</v>
      </c>
      <c r="B60" s="284">
        <v>2324</v>
      </c>
      <c r="C60" s="284">
        <f t="shared" si="0"/>
        <v>2324</v>
      </c>
      <c r="D60" s="285">
        <v>11007</v>
      </c>
      <c r="E60" s="286">
        <f t="shared" si="1"/>
        <v>11007</v>
      </c>
      <c r="F60" s="287">
        <v>45869</v>
      </c>
      <c r="G60" s="285" t="s">
        <v>159</v>
      </c>
      <c r="H60" s="285" t="s">
        <v>573</v>
      </c>
      <c r="I60" s="261">
        <v>2021</v>
      </c>
      <c r="J60" s="261" t="s">
        <v>574</v>
      </c>
      <c r="K60" s="261" t="s">
        <v>575</v>
      </c>
      <c r="L60" s="288">
        <v>260378</v>
      </c>
      <c r="M60" s="261" t="s">
        <v>576</v>
      </c>
      <c r="N60" s="261" t="s">
        <v>577</v>
      </c>
      <c r="O60" s="261" t="s">
        <v>578</v>
      </c>
      <c r="P60" s="287">
        <v>44952</v>
      </c>
      <c r="Q60" s="287" t="s">
        <v>590</v>
      </c>
      <c r="R60" s="261" t="s">
        <v>577</v>
      </c>
      <c r="S60" s="261" t="s">
        <v>580</v>
      </c>
      <c r="T60" s="261">
        <v>23</v>
      </c>
      <c r="U60" s="288">
        <v>0</v>
      </c>
      <c r="V60" s="289">
        <v>0</v>
      </c>
      <c r="W60" s="261" t="str">
        <f t="shared" si="2"/>
        <v>PERF</v>
      </c>
      <c r="X60" s="261" t="s">
        <v>581</v>
      </c>
      <c r="Y60" s="261" t="s">
        <v>581</v>
      </c>
      <c r="Z60" s="261" t="s">
        <v>573</v>
      </c>
      <c r="AA60" s="264" t="s">
        <v>380</v>
      </c>
      <c r="AB60" s="286">
        <f t="shared" si="3"/>
        <v>2324</v>
      </c>
      <c r="AC60" s="286">
        <v>8338</v>
      </c>
      <c r="AD60" s="286">
        <f t="shared" si="4"/>
        <v>8338</v>
      </c>
      <c r="AE60" s="261" t="s">
        <v>582</v>
      </c>
      <c r="AF60" s="261" t="s">
        <v>583</v>
      </c>
      <c r="AG60" s="290">
        <v>1376142</v>
      </c>
      <c r="AH60" s="261" t="s">
        <v>583</v>
      </c>
      <c r="AI60" s="291">
        <v>44797</v>
      </c>
      <c r="AJ60" s="261" t="s">
        <v>584</v>
      </c>
      <c r="AK60" s="292">
        <v>45548</v>
      </c>
      <c r="AL60" s="292" t="s">
        <v>585</v>
      </c>
      <c r="AM60" s="292" t="s">
        <v>442</v>
      </c>
      <c r="AN60" s="261" t="s">
        <v>442</v>
      </c>
      <c r="AO60" s="261" t="s">
        <v>442</v>
      </c>
      <c r="AP60" s="261" t="s">
        <v>442</v>
      </c>
      <c r="AQ60" s="261" t="s">
        <v>442</v>
      </c>
      <c r="AR60" s="290">
        <v>149</v>
      </c>
      <c r="AS60" s="287">
        <f t="shared" si="14"/>
        <v>50339</v>
      </c>
      <c r="AT60" s="261">
        <v>180</v>
      </c>
      <c r="AU60" s="261" t="s">
        <v>442</v>
      </c>
      <c r="AV60" s="290">
        <v>929067</v>
      </c>
      <c r="AW60" s="290">
        <v>891778.11</v>
      </c>
      <c r="AX60" s="261" t="s">
        <v>442</v>
      </c>
      <c r="AY60" s="261" t="s">
        <v>442</v>
      </c>
      <c r="AZ60" s="290">
        <v>929067</v>
      </c>
      <c r="BA60" s="261">
        <v>100</v>
      </c>
      <c r="BB60" s="261" t="s">
        <v>442</v>
      </c>
      <c r="BC60" s="261" t="s">
        <v>586</v>
      </c>
      <c r="BD60" s="261" t="s">
        <v>586</v>
      </c>
      <c r="BE60" s="289">
        <v>12609</v>
      </c>
      <c r="BF60" s="261" t="s">
        <v>442</v>
      </c>
      <c r="BG60" s="261" t="s">
        <v>442</v>
      </c>
      <c r="BH60" s="261" t="s">
        <v>587</v>
      </c>
      <c r="BI60" s="293">
        <v>0.1421</v>
      </c>
      <c r="BJ60" s="261" t="s">
        <v>591</v>
      </c>
      <c r="BK60" s="261" t="s">
        <v>442</v>
      </c>
      <c r="BL60" s="294">
        <f t="shared" si="15"/>
        <v>6.8000000000000005E-2</v>
      </c>
      <c r="BM60" s="261" t="s">
        <v>442</v>
      </c>
      <c r="BN60" s="261" t="s">
        <v>442</v>
      </c>
      <c r="BO60" s="261" t="s">
        <v>442</v>
      </c>
      <c r="BP60" s="261" t="s">
        <v>442</v>
      </c>
      <c r="BQ60" s="261" t="s">
        <v>442</v>
      </c>
      <c r="BR60" s="261" t="s">
        <v>442</v>
      </c>
      <c r="BS60" s="261" t="s">
        <v>442</v>
      </c>
      <c r="BT60" s="261" t="s">
        <v>442</v>
      </c>
      <c r="BU60" s="261" t="s">
        <v>442</v>
      </c>
      <c r="BV60" s="261" t="s">
        <v>442</v>
      </c>
      <c r="BW60" s="261" t="s">
        <v>442</v>
      </c>
      <c r="BX60" s="261" t="s">
        <v>442</v>
      </c>
      <c r="BY60" s="261" t="s">
        <v>442</v>
      </c>
      <c r="BZ60" s="261" t="s">
        <v>442</v>
      </c>
      <c r="CA60" s="261" t="s">
        <v>442</v>
      </c>
      <c r="CB60" s="261" t="s">
        <v>442</v>
      </c>
      <c r="CC60" s="290">
        <v>0</v>
      </c>
      <c r="CD60" s="261" t="s">
        <v>442</v>
      </c>
      <c r="CE60" s="261" t="s">
        <v>442</v>
      </c>
      <c r="CF60" s="261" t="s">
        <v>442</v>
      </c>
      <c r="CG60" s="261" t="s">
        <v>442</v>
      </c>
      <c r="CH60" s="261" t="s">
        <v>442</v>
      </c>
      <c r="CI60" s="261" t="s">
        <v>442</v>
      </c>
      <c r="CJ60" s="261" t="s">
        <v>442</v>
      </c>
      <c r="CK60" s="261" t="s">
        <v>442</v>
      </c>
      <c r="CL60" s="261" t="s">
        <v>442</v>
      </c>
      <c r="CM60" s="261" t="s">
        <v>442</v>
      </c>
      <c r="CN60" s="261" t="s">
        <v>442</v>
      </c>
      <c r="CO60" s="261" t="s">
        <v>442</v>
      </c>
      <c r="CP60" s="261" t="s">
        <v>442</v>
      </c>
      <c r="CQ60" s="261" t="s">
        <v>442</v>
      </c>
      <c r="CR60" s="261" t="s">
        <v>588</v>
      </c>
      <c r="CS60" s="261" t="s">
        <v>433</v>
      </c>
      <c r="CT60" s="261" t="s">
        <v>442</v>
      </c>
      <c r="CU60" s="261" t="s">
        <v>589</v>
      </c>
      <c r="CV60" s="261" t="s">
        <v>442</v>
      </c>
      <c r="CW60" s="261" t="s">
        <v>442</v>
      </c>
      <c r="CX60" s="293">
        <f t="shared" si="16"/>
        <v>0.67512436943280563</v>
      </c>
      <c r="CY60" s="289">
        <v>1376142</v>
      </c>
      <c r="CZ60" s="287">
        <v>44797</v>
      </c>
      <c r="DA60" s="293">
        <v>0.67512436943280563</v>
      </c>
      <c r="DB60" s="261" t="s">
        <v>442</v>
      </c>
      <c r="DC60" s="261" t="s">
        <v>442</v>
      </c>
      <c r="DD60" s="261" t="s">
        <v>577</v>
      </c>
    </row>
    <row r="61" spans="1:108">
      <c r="A61" s="264" t="s">
        <v>380</v>
      </c>
      <c r="B61" s="284">
        <v>1798</v>
      </c>
      <c r="C61" s="284">
        <f t="shared" si="0"/>
        <v>1798</v>
      </c>
      <c r="D61" s="285">
        <v>9755</v>
      </c>
      <c r="E61" s="286">
        <f t="shared" si="1"/>
        <v>9755</v>
      </c>
      <c r="F61" s="287">
        <v>45869</v>
      </c>
      <c r="G61" s="285" t="s">
        <v>159</v>
      </c>
      <c r="H61" s="285" t="s">
        <v>573</v>
      </c>
      <c r="I61" s="261">
        <v>2021</v>
      </c>
      <c r="J61" s="261" t="s">
        <v>574</v>
      </c>
      <c r="K61" s="261" t="s">
        <v>575</v>
      </c>
      <c r="L61" s="288">
        <v>3852364</v>
      </c>
      <c r="M61" s="261" t="s">
        <v>576</v>
      </c>
      <c r="N61" s="261" t="s">
        <v>577</v>
      </c>
      <c r="O61" s="261" t="s">
        <v>578</v>
      </c>
      <c r="P61" s="287">
        <v>43199</v>
      </c>
      <c r="Q61" s="287" t="s">
        <v>592</v>
      </c>
      <c r="R61" s="261" t="s">
        <v>577</v>
      </c>
      <c r="S61" s="261" t="s">
        <v>580</v>
      </c>
      <c r="T61" s="261">
        <v>17</v>
      </c>
      <c r="U61" s="288">
        <v>0</v>
      </c>
      <c r="V61" s="289">
        <v>0</v>
      </c>
      <c r="W61" s="261" t="str">
        <f t="shared" si="2"/>
        <v>PERF</v>
      </c>
      <c r="X61" s="261" t="s">
        <v>581</v>
      </c>
      <c r="Y61" s="261" t="s">
        <v>581</v>
      </c>
      <c r="Z61" s="261" t="s">
        <v>573</v>
      </c>
      <c r="AA61" s="264" t="s">
        <v>380</v>
      </c>
      <c r="AB61" s="286">
        <f t="shared" si="3"/>
        <v>1798</v>
      </c>
      <c r="AC61" s="286">
        <v>7766</v>
      </c>
      <c r="AD61" s="286">
        <f t="shared" si="4"/>
        <v>7766</v>
      </c>
      <c r="AE61" s="261" t="s">
        <v>582</v>
      </c>
      <c r="AF61" s="261" t="s">
        <v>583</v>
      </c>
      <c r="AG61" s="290">
        <v>8749108</v>
      </c>
      <c r="AH61" s="261" t="s">
        <v>583</v>
      </c>
      <c r="AI61" s="291">
        <v>43041</v>
      </c>
      <c r="AJ61" s="261" t="s">
        <v>584</v>
      </c>
      <c r="AK61" s="292">
        <v>45548</v>
      </c>
      <c r="AL61" s="292" t="s">
        <v>585</v>
      </c>
      <c r="AM61" s="292" t="s">
        <v>442</v>
      </c>
      <c r="AN61" s="261" t="s">
        <v>442</v>
      </c>
      <c r="AO61" s="261" t="s">
        <v>442</v>
      </c>
      <c r="AP61" s="261" t="s">
        <v>442</v>
      </c>
      <c r="AQ61" s="261" t="s">
        <v>442</v>
      </c>
      <c r="AR61" s="290">
        <v>92</v>
      </c>
      <c r="AS61" s="287">
        <f t="shared" si="14"/>
        <v>48629</v>
      </c>
      <c r="AT61" s="261">
        <v>180</v>
      </c>
      <c r="AU61" s="261" t="s">
        <v>442</v>
      </c>
      <c r="AV61" s="290">
        <v>5714450</v>
      </c>
      <c r="AW61" s="290">
        <v>4117304.78</v>
      </c>
      <c r="AX61" s="261" t="s">
        <v>442</v>
      </c>
      <c r="AY61" s="261" t="s">
        <v>442</v>
      </c>
      <c r="AZ61" s="290">
        <v>5714450</v>
      </c>
      <c r="BA61" s="261">
        <v>100</v>
      </c>
      <c r="BB61" s="261" t="s">
        <v>442</v>
      </c>
      <c r="BC61" s="261" t="s">
        <v>586</v>
      </c>
      <c r="BD61" s="261" t="s">
        <v>586</v>
      </c>
      <c r="BE61" s="289">
        <v>69676</v>
      </c>
      <c r="BF61" s="261" t="s">
        <v>442</v>
      </c>
      <c r="BG61" s="261" t="s">
        <v>442</v>
      </c>
      <c r="BH61" s="261" t="s">
        <v>587</v>
      </c>
      <c r="BI61" s="293">
        <v>0.12670000000000001</v>
      </c>
      <c r="BJ61" s="261" t="s">
        <v>596</v>
      </c>
      <c r="BK61" s="261" t="s">
        <v>442</v>
      </c>
      <c r="BL61" s="294">
        <f t="shared" si="15"/>
        <v>5.2600000000000008E-2</v>
      </c>
      <c r="BM61" s="261" t="s">
        <v>442</v>
      </c>
      <c r="BN61" s="261" t="s">
        <v>442</v>
      </c>
      <c r="BO61" s="261" t="s">
        <v>442</v>
      </c>
      <c r="BP61" s="261" t="s">
        <v>442</v>
      </c>
      <c r="BQ61" s="261" t="s">
        <v>442</v>
      </c>
      <c r="BR61" s="261" t="s">
        <v>442</v>
      </c>
      <c r="BS61" s="261" t="s">
        <v>442</v>
      </c>
      <c r="BT61" s="261" t="s">
        <v>442</v>
      </c>
      <c r="BU61" s="261" t="s">
        <v>442</v>
      </c>
      <c r="BV61" s="261" t="s">
        <v>442</v>
      </c>
      <c r="BW61" s="261" t="s">
        <v>442</v>
      </c>
      <c r="BX61" s="261" t="s">
        <v>442</v>
      </c>
      <c r="BY61" s="261" t="s">
        <v>442</v>
      </c>
      <c r="BZ61" s="261" t="s">
        <v>442</v>
      </c>
      <c r="CA61" s="261" t="s">
        <v>442</v>
      </c>
      <c r="CB61" s="261" t="s">
        <v>442</v>
      </c>
      <c r="CC61" s="290">
        <v>0</v>
      </c>
      <c r="CD61" s="261" t="s">
        <v>442</v>
      </c>
      <c r="CE61" s="261" t="s">
        <v>442</v>
      </c>
      <c r="CF61" s="261" t="s">
        <v>442</v>
      </c>
      <c r="CG61" s="261" t="s">
        <v>442</v>
      </c>
      <c r="CH61" s="261" t="s">
        <v>442</v>
      </c>
      <c r="CI61" s="261" t="s">
        <v>442</v>
      </c>
      <c r="CJ61" s="261" t="s">
        <v>442</v>
      </c>
      <c r="CK61" s="261" t="s">
        <v>442</v>
      </c>
      <c r="CL61" s="261" t="s">
        <v>442</v>
      </c>
      <c r="CM61" s="261" t="s">
        <v>442</v>
      </c>
      <c r="CN61" s="261" t="s">
        <v>442</v>
      </c>
      <c r="CO61" s="261" t="s">
        <v>442</v>
      </c>
      <c r="CP61" s="261" t="s">
        <v>442</v>
      </c>
      <c r="CQ61" s="261" t="s">
        <v>442</v>
      </c>
      <c r="CR61" s="261" t="s">
        <v>588</v>
      </c>
      <c r="CS61" s="261" t="s">
        <v>433</v>
      </c>
      <c r="CT61" s="261" t="s">
        <v>442</v>
      </c>
      <c r="CU61" s="261" t="s">
        <v>589</v>
      </c>
      <c r="CV61" s="261" t="s">
        <v>442</v>
      </c>
      <c r="CW61" s="261" t="s">
        <v>442</v>
      </c>
      <c r="CX61" s="293">
        <f t="shared" si="16"/>
        <v>0.29800939766477907</v>
      </c>
      <c r="CY61" s="289">
        <v>19175402</v>
      </c>
      <c r="CZ61" s="287">
        <v>45684</v>
      </c>
      <c r="DA61" s="293">
        <v>0.6619607903101391</v>
      </c>
      <c r="DB61" s="261" t="s">
        <v>442</v>
      </c>
      <c r="DC61" s="261" t="s">
        <v>442</v>
      </c>
      <c r="DD61" s="261" t="s">
        <v>577</v>
      </c>
    </row>
    <row r="62" spans="1:108">
      <c r="A62" s="264" t="s">
        <v>380</v>
      </c>
      <c r="B62" s="284">
        <v>2395</v>
      </c>
      <c r="C62" s="284">
        <f t="shared" si="0"/>
        <v>2395</v>
      </c>
      <c r="D62" s="285">
        <v>8209</v>
      </c>
      <c r="E62" s="286">
        <f t="shared" si="1"/>
        <v>8209</v>
      </c>
      <c r="F62" s="287">
        <v>45869</v>
      </c>
      <c r="G62" s="285" t="s">
        <v>159</v>
      </c>
      <c r="H62" s="285" t="s">
        <v>573</v>
      </c>
      <c r="I62" s="261">
        <v>2021</v>
      </c>
      <c r="J62" s="261" t="s">
        <v>574</v>
      </c>
      <c r="K62" s="261" t="s">
        <v>575</v>
      </c>
      <c r="L62" s="288">
        <v>3241160</v>
      </c>
      <c r="M62" s="261" t="s">
        <v>576</v>
      </c>
      <c r="N62" s="261" t="s">
        <v>577</v>
      </c>
      <c r="O62" s="261" t="s">
        <v>578</v>
      </c>
      <c r="P62" s="287">
        <v>45163</v>
      </c>
      <c r="Q62" s="287" t="s">
        <v>592</v>
      </c>
      <c r="R62" s="261" t="s">
        <v>577</v>
      </c>
      <c r="S62" s="261" t="s">
        <v>580</v>
      </c>
      <c r="T62" s="261">
        <v>16</v>
      </c>
      <c r="U62" s="288">
        <v>0</v>
      </c>
      <c r="V62" s="289">
        <v>0</v>
      </c>
      <c r="W62" s="261" t="str">
        <f t="shared" si="2"/>
        <v>PERF</v>
      </c>
      <c r="X62" s="261" t="s">
        <v>581</v>
      </c>
      <c r="Y62" s="261" t="s">
        <v>581</v>
      </c>
      <c r="Z62" s="261" t="s">
        <v>573</v>
      </c>
      <c r="AA62" s="264" t="s">
        <v>380</v>
      </c>
      <c r="AB62" s="286">
        <f t="shared" si="3"/>
        <v>2395</v>
      </c>
      <c r="AC62" s="286">
        <v>7086</v>
      </c>
      <c r="AD62" s="286">
        <f t="shared" si="4"/>
        <v>7086</v>
      </c>
      <c r="AE62" s="261" t="s">
        <v>593</v>
      </c>
      <c r="AF62" s="261" t="s">
        <v>583</v>
      </c>
      <c r="AG62" s="290">
        <v>9887779</v>
      </c>
      <c r="AH62" s="261" t="s">
        <v>583</v>
      </c>
      <c r="AI62" s="291">
        <v>41022</v>
      </c>
      <c r="AJ62" s="261" t="s">
        <v>584</v>
      </c>
      <c r="AK62" s="292">
        <v>45548</v>
      </c>
      <c r="AL62" s="292" t="s">
        <v>585</v>
      </c>
      <c r="AM62" s="292" t="s">
        <v>442</v>
      </c>
      <c r="AN62" s="261" t="s">
        <v>442</v>
      </c>
      <c r="AO62" s="261" t="s">
        <v>442</v>
      </c>
      <c r="AP62" s="261" t="s">
        <v>442</v>
      </c>
      <c r="AQ62" s="261" t="s">
        <v>442</v>
      </c>
      <c r="AR62" s="290">
        <v>156</v>
      </c>
      <c r="AS62" s="287">
        <f t="shared" si="14"/>
        <v>50549</v>
      </c>
      <c r="AT62" s="261">
        <v>180</v>
      </c>
      <c r="AU62" s="261" t="s">
        <v>442</v>
      </c>
      <c r="AV62" s="290">
        <v>9515366</v>
      </c>
      <c r="AW62" s="290">
        <v>8990641.9100000001</v>
      </c>
      <c r="AX62" s="261" t="s">
        <v>442</v>
      </c>
      <c r="AY62" s="261" t="s">
        <v>442</v>
      </c>
      <c r="AZ62" s="290">
        <v>9515366</v>
      </c>
      <c r="BA62" s="261">
        <v>100</v>
      </c>
      <c r="BB62" s="261" t="s">
        <v>442</v>
      </c>
      <c r="BC62" s="261" t="s">
        <v>586</v>
      </c>
      <c r="BD62" s="261" t="s">
        <v>586</v>
      </c>
      <c r="BE62" s="289">
        <v>125379</v>
      </c>
      <c r="BF62" s="261" t="s">
        <v>442</v>
      </c>
      <c r="BG62" s="261" t="s">
        <v>442</v>
      </c>
      <c r="BH62" s="261" t="s">
        <v>587</v>
      </c>
      <c r="BI62" s="293">
        <v>0.1421</v>
      </c>
      <c r="BJ62" s="261" t="s">
        <v>591</v>
      </c>
      <c r="BK62" s="261" t="s">
        <v>442</v>
      </c>
      <c r="BL62" s="294">
        <f t="shared" si="15"/>
        <v>6.8000000000000005E-2</v>
      </c>
      <c r="BM62" s="261" t="s">
        <v>442</v>
      </c>
      <c r="BN62" s="261" t="s">
        <v>442</v>
      </c>
      <c r="BO62" s="261" t="s">
        <v>442</v>
      </c>
      <c r="BP62" s="261" t="s">
        <v>442</v>
      </c>
      <c r="BQ62" s="261" t="s">
        <v>442</v>
      </c>
      <c r="BR62" s="261" t="s">
        <v>442</v>
      </c>
      <c r="BS62" s="261" t="s">
        <v>442</v>
      </c>
      <c r="BT62" s="261" t="s">
        <v>442</v>
      </c>
      <c r="BU62" s="261" t="s">
        <v>442</v>
      </c>
      <c r="BV62" s="261" t="s">
        <v>442</v>
      </c>
      <c r="BW62" s="261" t="s">
        <v>442</v>
      </c>
      <c r="BX62" s="261" t="s">
        <v>442</v>
      </c>
      <c r="BY62" s="261" t="s">
        <v>442</v>
      </c>
      <c r="BZ62" s="261" t="s">
        <v>442</v>
      </c>
      <c r="CA62" s="261" t="s">
        <v>442</v>
      </c>
      <c r="CB62" s="261" t="s">
        <v>442</v>
      </c>
      <c r="CC62" s="290">
        <v>0</v>
      </c>
      <c r="CD62" s="261" t="s">
        <v>442</v>
      </c>
      <c r="CE62" s="261" t="s">
        <v>442</v>
      </c>
      <c r="CF62" s="261" t="s">
        <v>442</v>
      </c>
      <c r="CG62" s="261" t="s">
        <v>442</v>
      </c>
      <c r="CH62" s="261" t="s">
        <v>442</v>
      </c>
      <c r="CI62" s="261" t="s">
        <v>442</v>
      </c>
      <c r="CJ62" s="261" t="s">
        <v>442</v>
      </c>
      <c r="CK62" s="261" t="s">
        <v>442</v>
      </c>
      <c r="CL62" s="261" t="s">
        <v>442</v>
      </c>
      <c r="CM62" s="261" t="s">
        <v>442</v>
      </c>
      <c r="CN62" s="261" t="s">
        <v>442</v>
      </c>
      <c r="CO62" s="261" t="s">
        <v>442</v>
      </c>
      <c r="CP62" s="261" t="s">
        <v>442</v>
      </c>
      <c r="CQ62" s="261" t="s">
        <v>442</v>
      </c>
      <c r="CR62" s="261" t="s">
        <v>588</v>
      </c>
      <c r="CS62" s="261" t="s">
        <v>433</v>
      </c>
      <c r="CT62" s="261" t="s">
        <v>442</v>
      </c>
      <c r="CU62" s="261" t="s">
        <v>589</v>
      </c>
      <c r="CV62" s="261" t="s">
        <v>442</v>
      </c>
      <c r="CW62" s="261" t="s">
        <v>442</v>
      </c>
      <c r="CX62" s="293">
        <f t="shared" si="16"/>
        <v>0.61788255410290382</v>
      </c>
      <c r="CY62" s="289">
        <v>15399959</v>
      </c>
      <c r="CZ62" s="287">
        <v>45127</v>
      </c>
      <c r="DA62" s="293">
        <v>0.61788255410290382</v>
      </c>
      <c r="DB62" s="261" t="s">
        <v>442</v>
      </c>
      <c r="DC62" s="261" t="s">
        <v>442</v>
      </c>
      <c r="DD62" s="261" t="s">
        <v>577</v>
      </c>
    </row>
    <row r="63" spans="1:108">
      <c r="A63" s="264" t="s">
        <v>380</v>
      </c>
      <c r="B63" s="284">
        <v>908</v>
      </c>
      <c r="C63" s="284">
        <f t="shared" si="0"/>
        <v>908</v>
      </c>
      <c r="D63" s="285">
        <v>8231</v>
      </c>
      <c r="E63" s="286">
        <f t="shared" si="1"/>
        <v>8231</v>
      </c>
      <c r="F63" s="287">
        <v>45869</v>
      </c>
      <c r="G63" s="285" t="s">
        <v>159</v>
      </c>
      <c r="H63" s="285" t="s">
        <v>573</v>
      </c>
      <c r="I63" s="261">
        <v>2021</v>
      </c>
      <c r="J63" s="261" t="s">
        <v>574</v>
      </c>
      <c r="K63" s="261" t="s">
        <v>575</v>
      </c>
      <c r="L63" s="288">
        <v>17134524</v>
      </c>
      <c r="M63" s="261" t="s">
        <v>576</v>
      </c>
      <c r="N63" s="261" t="s">
        <v>577</v>
      </c>
      <c r="O63" s="261" t="s">
        <v>578</v>
      </c>
      <c r="P63" s="287">
        <v>40205</v>
      </c>
      <c r="Q63" s="287" t="s">
        <v>592</v>
      </c>
      <c r="R63" s="261" t="s">
        <v>577</v>
      </c>
      <c r="S63" s="261" t="s">
        <v>580</v>
      </c>
      <c r="T63" s="261">
        <v>142</v>
      </c>
      <c r="U63" s="288">
        <v>0</v>
      </c>
      <c r="V63" s="289">
        <v>0</v>
      </c>
      <c r="W63" s="261" t="str">
        <f t="shared" si="2"/>
        <v>PERF</v>
      </c>
      <c r="X63" s="261" t="s">
        <v>581</v>
      </c>
      <c r="Y63" s="261" t="s">
        <v>581</v>
      </c>
      <c r="Z63" s="261" t="s">
        <v>573</v>
      </c>
      <c r="AA63" s="264" t="s">
        <v>380</v>
      </c>
      <c r="AB63" s="286">
        <f t="shared" si="3"/>
        <v>908</v>
      </c>
      <c r="AC63" s="286">
        <v>6812</v>
      </c>
      <c r="AD63" s="286">
        <f t="shared" si="4"/>
        <v>6812</v>
      </c>
      <c r="AE63" s="261" t="s">
        <v>582</v>
      </c>
      <c r="AF63" s="261" t="s">
        <v>583</v>
      </c>
      <c r="AG63" s="290">
        <v>72992332</v>
      </c>
      <c r="AH63" s="261" t="s">
        <v>583</v>
      </c>
      <c r="AI63" s="291">
        <v>40205</v>
      </c>
      <c r="AJ63" s="261" t="s">
        <v>584</v>
      </c>
      <c r="AK63" s="292">
        <v>45548</v>
      </c>
      <c r="AL63" s="292" t="s">
        <v>585</v>
      </c>
      <c r="AM63" s="292" t="s">
        <v>442</v>
      </c>
      <c r="AN63" s="261" t="s">
        <v>442</v>
      </c>
      <c r="AO63" s="261" t="s">
        <v>442</v>
      </c>
      <c r="AP63" s="261" t="s">
        <v>442</v>
      </c>
      <c r="AQ63" s="261" t="s">
        <v>442</v>
      </c>
      <c r="AR63" s="290" t="s">
        <v>442</v>
      </c>
      <c r="AS63" s="287" t="s">
        <v>442</v>
      </c>
      <c r="AT63" s="261">
        <v>180</v>
      </c>
      <c r="AU63" s="261" t="s">
        <v>442</v>
      </c>
      <c r="AV63" s="290" t="s">
        <v>442</v>
      </c>
      <c r="AW63" s="290" t="s">
        <v>442</v>
      </c>
      <c r="AX63" s="261" t="s">
        <v>442</v>
      </c>
      <c r="AY63" s="261" t="s">
        <v>442</v>
      </c>
      <c r="AZ63" s="290" t="s">
        <v>442</v>
      </c>
      <c r="BA63" s="261">
        <v>100</v>
      </c>
      <c r="BB63" s="261" t="s">
        <v>442</v>
      </c>
      <c r="BC63" s="261" t="s">
        <v>586</v>
      </c>
      <c r="BD63" s="261" t="s">
        <v>586</v>
      </c>
      <c r="BE63" s="289" t="s">
        <v>442</v>
      </c>
      <c r="BF63" s="261" t="s">
        <v>442</v>
      </c>
      <c r="BG63" s="261" t="s">
        <v>442</v>
      </c>
      <c r="BH63" s="261" t="s">
        <v>587</v>
      </c>
      <c r="BI63" s="293" t="s">
        <v>442</v>
      </c>
      <c r="BJ63" s="261" t="s">
        <v>442</v>
      </c>
      <c r="BK63" s="261" t="s">
        <v>442</v>
      </c>
      <c r="BL63" s="294" t="s">
        <v>442</v>
      </c>
      <c r="BM63" s="261" t="s">
        <v>442</v>
      </c>
      <c r="BN63" s="261" t="s">
        <v>442</v>
      </c>
      <c r="BO63" s="261" t="s">
        <v>442</v>
      </c>
      <c r="BP63" s="261" t="s">
        <v>442</v>
      </c>
      <c r="BQ63" s="261" t="s">
        <v>442</v>
      </c>
      <c r="BR63" s="261" t="s">
        <v>442</v>
      </c>
      <c r="BS63" s="261" t="s">
        <v>442</v>
      </c>
      <c r="BT63" s="261" t="s">
        <v>442</v>
      </c>
      <c r="BU63" s="261" t="s">
        <v>442</v>
      </c>
      <c r="BV63" s="261" t="s">
        <v>442</v>
      </c>
      <c r="BW63" s="261" t="s">
        <v>442</v>
      </c>
      <c r="BX63" s="261" t="s">
        <v>442</v>
      </c>
      <c r="BY63" s="261" t="s">
        <v>442</v>
      </c>
      <c r="BZ63" s="261" t="s">
        <v>442</v>
      </c>
      <c r="CA63" s="261" t="s">
        <v>442</v>
      </c>
      <c r="CB63" s="261">
        <v>45689</v>
      </c>
      <c r="CC63" s="290" t="s">
        <v>442</v>
      </c>
      <c r="CD63" s="261" t="s">
        <v>442</v>
      </c>
      <c r="CE63" s="261" t="s">
        <v>442</v>
      </c>
      <c r="CF63" s="261" t="s">
        <v>442</v>
      </c>
      <c r="CG63" s="261" t="s">
        <v>442</v>
      </c>
      <c r="CH63" s="261" t="s">
        <v>442</v>
      </c>
      <c r="CI63" s="261" t="s">
        <v>442</v>
      </c>
      <c r="CJ63" s="261" t="s">
        <v>442</v>
      </c>
      <c r="CK63" s="261" t="s">
        <v>442</v>
      </c>
      <c r="CL63" s="261" t="s">
        <v>442</v>
      </c>
      <c r="CM63" s="261" t="s">
        <v>442</v>
      </c>
      <c r="CN63" s="261" t="s">
        <v>442</v>
      </c>
      <c r="CO63" s="261" t="s">
        <v>442</v>
      </c>
      <c r="CP63" s="261" t="s">
        <v>442</v>
      </c>
      <c r="CQ63" s="261" t="s">
        <v>442</v>
      </c>
      <c r="CR63" s="261" t="s">
        <v>588</v>
      </c>
      <c r="CS63" s="261" t="s">
        <v>433</v>
      </c>
      <c r="CT63" s="261" t="s">
        <v>442</v>
      </c>
      <c r="CU63" s="261" t="s">
        <v>589</v>
      </c>
      <c r="CV63" s="261" t="s">
        <v>442</v>
      </c>
      <c r="CW63" s="261" t="s">
        <v>442</v>
      </c>
      <c r="CX63" s="293" t="s">
        <v>442</v>
      </c>
      <c r="CY63" s="289" t="s">
        <v>442</v>
      </c>
      <c r="CZ63" s="287" t="s">
        <v>442</v>
      </c>
      <c r="DA63" s="293" t="s">
        <v>442</v>
      </c>
      <c r="DB63" s="261" t="s">
        <v>442</v>
      </c>
      <c r="DC63" s="261" t="s">
        <v>442</v>
      </c>
      <c r="DD63" s="261" t="s">
        <v>577</v>
      </c>
    </row>
    <row r="64" spans="1:108">
      <c r="A64" s="264" t="s">
        <v>380</v>
      </c>
      <c r="B64" s="284">
        <v>2411</v>
      </c>
      <c r="C64" s="284">
        <f t="shared" si="0"/>
        <v>2411</v>
      </c>
      <c r="D64" s="285">
        <v>11230</v>
      </c>
      <c r="E64" s="286">
        <f t="shared" si="1"/>
        <v>11230</v>
      </c>
      <c r="F64" s="287">
        <v>45869</v>
      </c>
      <c r="G64" s="285" t="s">
        <v>159</v>
      </c>
      <c r="H64" s="285" t="s">
        <v>573</v>
      </c>
      <c r="I64" s="261">
        <v>2021</v>
      </c>
      <c r="J64" s="261" t="s">
        <v>574</v>
      </c>
      <c r="K64" s="261" t="s">
        <v>575</v>
      </c>
      <c r="L64" s="288">
        <v>6838411</v>
      </c>
      <c r="M64" s="261" t="s">
        <v>576</v>
      </c>
      <c r="N64" s="261" t="s">
        <v>577</v>
      </c>
      <c r="O64" s="261" t="s">
        <v>578</v>
      </c>
      <c r="P64" s="287">
        <v>45210</v>
      </c>
      <c r="Q64" s="287" t="s">
        <v>579</v>
      </c>
      <c r="R64" s="261" t="s">
        <v>577</v>
      </c>
      <c r="S64" s="261" t="s">
        <v>580</v>
      </c>
      <c r="T64" s="261">
        <v>16</v>
      </c>
      <c r="U64" s="288">
        <v>312511.02</v>
      </c>
      <c r="V64" s="289">
        <v>30</v>
      </c>
      <c r="W64" s="261" t="str">
        <f t="shared" si="2"/>
        <v>ARRE</v>
      </c>
      <c r="X64" s="261" t="s">
        <v>581</v>
      </c>
      <c r="Y64" s="261" t="s">
        <v>581</v>
      </c>
      <c r="Z64" s="261" t="s">
        <v>573</v>
      </c>
      <c r="AA64" s="264" t="s">
        <v>380</v>
      </c>
      <c r="AB64" s="286">
        <f t="shared" si="3"/>
        <v>2411</v>
      </c>
      <c r="AC64" s="286">
        <v>7425</v>
      </c>
      <c r="AD64" s="286">
        <f t="shared" si="4"/>
        <v>7425</v>
      </c>
      <c r="AE64" s="261" t="s">
        <v>593</v>
      </c>
      <c r="AF64" s="261" t="s">
        <v>583</v>
      </c>
      <c r="AG64" s="290">
        <v>18244800</v>
      </c>
      <c r="AH64" s="261" t="s">
        <v>583</v>
      </c>
      <c r="AI64" s="291">
        <v>42164</v>
      </c>
      <c r="AJ64" s="261" t="s">
        <v>584</v>
      </c>
      <c r="AK64" s="292">
        <v>45548</v>
      </c>
      <c r="AL64" s="292" t="s">
        <v>585</v>
      </c>
      <c r="AM64" s="292" t="s">
        <v>442</v>
      </c>
      <c r="AN64" s="261" t="s">
        <v>442</v>
      </c>
      <c r="AO64" s="261" t="s">
        <v>442</v>
      </c>
      <c r="AP64" s="261" t="s">
        <v>442</v>
      </c>
      <c r="AQ64" s="261" t="s">
        <v>442</v>
      </c>
      <c r="AR64" s="290">
        <v>158</v>
      </c>
      <c r="AS64" s="287">
        <f>(AR64*30)+F64</f>
        <v>50609</v>
      </c>
      <c r="AT64" s="261">
        <v>180</v>
      </c>
      <c r="AU64" s="261" t="s">
        <v>442</v>
      </c>
      <c r="AV64" s="290">
        <v>22891694</v>
      </c>
      <c r="AW64" s="290">
        <v>22825843.140000001</v>
      </c>
      <c r="AX64" s="261" t="s">
        <v>442</v>
      </c>
      <c r="AY64" s="261" t="s">
        <v>442</v>
      </c>
      <c r="AZ64" s="290">
        <v>22891694</v>
      </c>
      <c r="BA64" s="261">
        <v>100</v>
      </c>
      <c r="BB64" s="261" t="s">
        <v>442</v>
      </c>
      <c r="BC64" s="261" t="s">
        <v>586</v>
      </c>
      <c r="BD64" s="261" t="s">
        <v>586</v>
      </c>
      <c r="BE64" s="289">
        <v>312511</v>
      </c>
      <c r="BF64" s="261" t="s">
        <v>442</v>
      </c>
      <c r="BG64" s="261" t="s">
        <v>442</v>
      </c>
      <c r="BH64" s="261" t="s">
        <v>587</v>
      </c>
      <c r="BI64" s="293">
        <v>0.1421</v>
      </c>
      <c r="BJ64" s="261" t="s">
        <v>591</v>
      </c>
      <c r="BK64" s="261" t="s">
        <v>442</v>
      </c>
      <c r="BL64" s="294">
        <f>BI64-IF(BJ64="Prime",10.75%-3.5%,7.41%)</f>
        <v>6.8000000000000005E-2</v>
      </c>
      <c r="BM64" s="261" t="s">
        <v>442</v>
      </c>
      <c r="BN64" s="261" t="s">
        <v>442</v>
      </c>
      <c r="BO64" s="261" t="s">
        <v>442</v>
      </c>
      <c r="BP64" s="261" t="s">
        <v>442</v>
      </c>
      <c r="BQ64" s="261" t="s">
        <v>442</v>
      </c>
      <c r="BR64" s="261" t="s">
        <v>442</v>
      </c>
      <c r="BS64" s="261" t="s">
        <v>442</v>
      </c>
      <c r="BT64" s="261" t="s">
        <v>442</v>
      </c>
      <c r="BU64" s="261" t="s">
        <v>442</v>
      </c>
      <c r="BV64" s="261" t="s">
        <v>442</v>
      </c>
      <c r="BW64" s="261" t="s">
        <v>442</v>
      </c>
      <c r="BX64" s="261" t="s">
        <v>442</v>
      </c>
      <c r="BY64" s="261" t="s">
        <v>442</v>
      </c>
      <c r="BZ64" s="261" t="s">
        <v>442</v>
      </c>
      <c r="CA64" s="261" t="s">
        <v>442</v>
      </c>
      <c r="CB64" s="261" t="s">
        <v>442</v>
      </c>
      <c r="CC64" s="290">
        <v>0</v>
      </c>
      <c r="CD64" s="261" t="s">
        <v>442</v>
      </c>
      <c r="CE64" s="261">
        <v>45869</v>
      </c>
      <c r="CF64" s="261" t="s">
        <v>442</v>
      </c>
      <c r="CG64" s="261" t="s">
        <v>442</v>
      </c>
      <c r="CH64" s="261" t="s">
        <v>442</v>
      </c>
      <c r="CI64" s="261" t="s">
        <v>442</v>
      </c>
      <c r="CJ64" s="261" t="s">
        <v>442</v>
      </c>
      <c r="CK64" s="261" t="s">
        <v>442</v>
      </c>
      <c r="CL64" s="261" t="s">
        <v>442</v>
      </c>
      <c r="CM64" s="261" t="s">
        <v>442</v>
      </c>
      <c r="CN64" s="261" t="s">
        <v>442</v>
      </c>
      <c r="CO64" s="261" t="s">
        <v>442</v>
      </c>
      <c r="CP64" s="261" t="s">
        <v>442</v>
      </c>
      <c r="CQ64" s="261" t="s">
        <v>442</v>
      </c>
      <c r="CR64" s="261" t="s">
        <v>588</v>
      </c>
      <c r="CS64" s="261" t="s">
        <v>433</v>
      </c>
      <c r="CT64" s="261" t="s">
        <v>442</v>
      </c>
      <c r="CU64" s="261" t="s">
        <v>589</v>
      </c>
      <c r="CV64" s="261" t="s">
        <v>442</v>
      </c>
      <c r="CW64" s="261" t="s">
        <v>442</v>
      </c>
      <c r="CX64" s="293">
        <f>AV64/CY64</f>
        <v>0.6419724938648349</v>
      </c>
      <c r="CY64" s="289">
        <v>35658372</v>
      </c>
      <c r="CZ64" s="287">
        <v>45149</v>
      </c>
      <c r="DA64" s="293">
        <v>0.6419724938648349</v>
      </c>
      <c r="DB64" s="261" t="s">
        <v>442</v>
      </c>
      <c r="DC64" s="261" t="s">
        <v>442</v>
      </c>
      <c r="DD64" s="261" t="s">
        <v>577</v>
      </c>
    </row>
    <row r="65" spans="1:108">
      <c r="A65" s="264" t="s">
        <v>380</v>
      </c>
      <c r="B65" s="284">
        <v>2459</v>
      </c>
      <c r="C65" s="284">
        <f t="shared" si="0"/>
        <v>2459</v>
      </c>
      <c r="D65" s="285">
        <v>10136</v>
      </c>
      <c r="E65" s="286">
        <f t="shared" si="1"/>
        <v>10136</v>
      </c>
      <c r="F65" s="287">
        <v>45869</v>
      </c>
      <c r="G65" s="285" t="s">
        <v>159</v>
      </c>
      <c r="H65" s="285" t="s">
        <v>573</v>
      </c>
      <c r="I65" s="261">
        <v>2021</v>
      </c>
      <c r="J65" s="261" t="s">
        <v>574</v>
      </c>
      <c r="K65" s="261" t="s">
        <v>575</v>
      </c>
      <c r="L65" s="288">
        <v>1974241</v>
      </c>
      <c r="M65" s="261" t="s">
        <v>576</v>
      </c>
      <c r="N65" s="261" t="s">
        <v>577</v>
      </c>
      <c r="O65" s="261" t="s">
        <v>578</v>
      </c>
      <c r="P65" s="287">
        <v>45462</v>
      </c>
      <c r="Q65" s="287" t="s">
        <v>592</v>
      </c>
      <c r="R65" s="261" t="s">
        <v>577</v>
      </c>
      <c r="S65" s="261" t="s">
        <v>580</v>
      </c>
      <c r="T65" s="261">
        <v>9</v>
      </c>
      <c r="U65" s="288">
        <v>0</v>
      </c>
      <c r="V65" s="289">
        <v>0</v>
      </c>
      <c r="W65" s="261" t="str">
        <f t="shared" si="2"/>
        <v>PERF</v>
      </c>
      <c r="X65" s="261" t="s">
        <v>581</v>
      </c>
      <c r="Y65" s="261" t="s">
        <v>581</v>
      </c>
      <c r="Z65" s="261" t="s">
        <v>573</v>
      </c>
      <c r="AA65" s="264" t="s">
        <v>380</v>
      </c>
      <c r="AB65" s="286">
        <f t="shared" si="3"/>
        <v>2459</v>
      </c>
      <c r="AC65" s="286">
        <v>7804</v>
      </c>
      <c r="AD65" s="286">
        <f t="shared" si="4"/>
        <v>7804</v>
      </c>
      <c r="AE65" s="261" t="s">
        <v>582</v>
      </c>
      <c r="AF65" s="261" t="s">
        <v>583</v>
      </c>
      <c r="AG65" s="290">
        <v>10808627</v>
      </c>
      <c r="AH65" s="261" t="s">
        <v>583</v>
      </c>
      <c r="AI65" s="291">
        <v>43160</v>
      </c>
      <c r="AJ65" s="261" t="s">
        <v>584</v>
      </c>
      <c r="AK65" s="292">
        <v>45548</v>
      </c>
      <c r="AL65" s="292" t="s">
        <v>585</v>
      </c>
      <c r="AM65" s="292" t="s">
        <v>442</v>
      </c>
      <c r="AN65" s="261" t="s">
        <v>442</v>
      </c>
      <c r="AO65" s="261" t="s">
        <v>442</v>
      </c>
      <c r="AP65" s="261" t="s">
        <v>442</v>
      </c>
      <c r="AQ65" s="261" t="s">
        <v>442</v>
      </c>
      <c r="AR65" s="290">
        <v>163</v>
      </c>
      <c r="AS65" s="287">
        <f>(AR65*30)+F65</f>
        <v>50759</v>
      </c>
      <c r="AT65" s="261">
        <v>180</v>
      </c>
      <c r="AU65" s="261" t="s">
        <v>442</v>
      </c>
      <c r="AV65" s="290">
        <v>7812411</v>
      </c>
      <c r="AW65" s="290">
        <v>7371954.7800000003</v>
      </c>
      <c r="AX65" s="261" t="s">
        <v>442</v>
      </c>
      <c r="AY65" s="261" t="s">
        <v>442</v>
      </c>
      <c r="AZ65" s="290">
        <v>7812411</v>
      </c>
      <c r="BA65" s="261">
        <v>100</v>
      </c>
      <c r="BB65" s="261" t="s">
        <v>442</v>
      </c>
      <c r="BC65" s="261" t="s">
        <v>586</v>
      </c>
      <c r="BD65" s="261" t="s">
        <v>586</v>
      </c>
      <c r="BE65" s="289">
        <v>96138</v>
      </c>
      <c r="BF65" s="261" t="s">
        <v>442</v>
      </c>
      <c r="BG65" s="261" t="s">
        <v>442</v>
      </c>
      <c r="BH65" s="261" t="s">
        <v>587</v>
      </c>
      <c r="BI65" s="293">
        <v>0.13109999999999999</v>
      </c>
      <c r="BJ65" s="261" t="s">
        <v>591</v>
      </c>
      <c r="BK65" s="261" t="s">
        <v>442</v>
      </c>
      <c r="BL65" s="294">
        <f>BI65-IF(BJ65="Prime",10.75%-3.5%,7.41%)</f>
        <v>5.6999999999999995E-2</v>
      </c>
      <c r="BM65" s="261" t="s">
        <v>442</v>
      </c>
      <c r="BN65" s="261" t="s">
        <v>442</v>
      </c>
      <c r="BO65" s="261" t="s">
        <v>442</v>
      </c>
      <c r="BP65" s="261" t="s">
        <v>442</v>
      </c>
      <c r="BQ65" s="261" t="s">
        <v>442</v>
      </c>
      <c r="BR65" s="261" t="s">
        <v>442</v>
      </c>
      <c r="BS65" s="261" t="s">
        <v>442</v>
      </c>
      <c r="BT65" s="261" t="s">
        <v>442</v>
      </c>
      <c r="BU65" s="261" t="s">
        <v>442</v>
      </c>
      <c r="BV65" s="261" t="s">
        <v>442</v>
      </c>
      <c r="BW65" s="261" t="s">
        <v>442</v>
      </c>
      <c r="BX65" s="261" t="s">
        <v>442</v>
      </c>
      <c r="BY65" s="261" t="s">
        <v>442</v>
      </c>
      <c r="BZ65" s="261" t="s">
        <v>442</v>
      </c>
      <c r="CA65" s="261" t="s">
        <v>442</v>
      </c>
      <c r="CB65" s="261" t="s">
        <v>442</v>
      </c>
      <c r="CC65" s="290">
        <v>0</v>
      </c>
      <c r="CD65" s="261" t="s">
        <v>442</v>
      </c>
      <c r="CE65" s="261" t="s">
        <v>442</v>
      </c>
      <c r="CF65" s="261" t="s">
        <v>442</v>
      </c>
      <c r="CG65" s="261" t="s">
        <v>442</v>
      </c>
      <c r="CH65" s="261" t="s">
        <v>442</v>
      </c>
      <c r="CI65" s="261" t="s">
        <v>442</v>
      </c>
      <c r="CJ65" s="261" t="s">
        <v>442</v>
      </c>
      <c r="CK65" s="261" t="s">
        <v>442</v>
      </c>
      <c r="CL65" s="261" t="s">
        <v>442</v>
      </c>
      <c r="CM65" s="261" t="s">
        <v>442</v>
      </c>
      <c r="CN65" s="261" t="s">
        <v>442</v>
      </c>
      <c r="CO65" s="261" t="s">
        <v>442</v>
      </c>
      <c r="CP65" s="261" t="s">
        <v>442</v>
      </c>
      <c r="CQ65" s="261" t="s">
        <v>442</v>
      </c>
      <c r="CR65" s="261" t="s">
        <v>588</v>
      </c>
      <c r="CS65" s="261" t="s">
        <v>433</v>
      </c>
      <c r="CT65" s="261" t="s">
        <v>442</v>
      </c>
      <c r="CU65" s="261" t="s">
        <v>589</v>
      </c>
      <c r="CV65" s="261" t="s">
        <v>442</v>
      </c>
      <c r="CW65" s="261" t="s">
        <v>442</v>
      </c>
      <c r="CX65" s="293">
        <f>AV65/CY65</f>
        <v>0.71794399816792387</v>
      </c>
      <c r="CY65" s="289">
        <v>10881644</v>
      </c>
      <c r="CZ65" s="287">
        <v>45320</v>
      </c>
      <c r="DA65" s="293">
        <v>0.71794399816792387</v>
      </c>
      <c r="DB65" s="261" t="s">
        <v>442</v>
      </c>
      <c r="DC65" s="261" t="s">
        <v>442</v>
      </c>
      <c r="DD65" s="261" t="s">
        <v>577</v>
      </c>
    </row>
    <row r="66" spans="1:108">
      <c r="A66" s="264" t="s">
        <v>380</v>
      </c>
      <c r="B66" s="284">
        <v>2325</v>
      </c>
      <c r="C66" s="284">
        <f t="shared" si="0"/>
        <v>2325</v>
      </c>
      <c r="D66" s="285">
        <v>11058</v>
      </c>
      <c r="E66" s="286">
        <f t="shared" si="1"/>
        <v>11058</v>
      </c>
      <c r="F66" s="287">
        <v>45869</v>
      </c>
      <c r="G66" s="285" t="s">
        <v>159</v>
      </c>
      <c r="H66" s="285" t="s">
        <v>573</v>
      </c>
      <c r="I66" s="261">
        <v>2021</v>
      </c>
      <c r="J66" s="261" t="s">
        <v>574</v>
      </c>
      <c r="K66" s="261" t="s">
        <v>575</v>
      </c>
      <c r="L66" s="288">
        <v>1224136</v>
      </c>
      <c r="M66" s="261" t="s">
        <v>576</v>
      </c>
      <c r="N66" s="261" t="s">
        <v>577</v>
      </c>
      <c r="O66" s="261" t="s">
        <v>578</v>
      </c>
      <c r="P66" s="287">
        <v>44953</v>
      </c>
      <c r="Q66" s="287" t="s">
        <v>579</v>
      </c>
      <c r="R66" s="261" t="s">
        <v>577</v>
      </c>
      <c r="S66" s="261" t="s">
        <v>580</v>
      </c>
      <c r="T66" s="261">
        <v>20</v>
      </c>
      <c r="U66" s="288">
        <v>0</v>
      </c>
      <c r="V66" s="289">
        <v>0</v>
      </c>
      <c r="W66" s="261" t="str">
        <f t="shared" si="2"/>
        <v>PERF</v>
      </c>
      <c r="X66" s="261" t="s">
        <v>581</v>
      </c>
      <c r="Y66" s="261" t="s">
        <v>581</v>
      </c>
      <c r="Z66" s="261" t="s">
        <v>573</v>
      </c>
      <c r="AA66" s="264" t="s">
        <v>380</v>
      </c>
      <c r="AB66" s="286">
        <f t="shared" si="3"/>
        <v>2325</v>
      </c>
      <c r="AC66" s="286">
        <v>8362</v>
      </c>
      <c r="AD66" s="286">
        <f t="shared" si="4"/>
        <v>8362</v>
      </c>
      <c r="AE66" s="261" t="s">
        <v>582</v>
      </c>
      <c r="AF66" s="261" t="s">
        <v>583</v>
      </c>
      <c r="AG66" s="290">
        <v>5393549</v>
      </c>
      <c r="AH66" s="261" t="s">
        <v>583</v>
      </c>
      <c r="AI66" s="291">
        <v>44847</v>
      </c>
      <c r="AJ66" s="261" t="s">
        <v>584</v>
      </c>
      <c r="AK66" s="292">
        <v>45548</v>
      </c>
      <c r="AL66" s="292" t="s">
        <v>585</v>
      </c>
      <c r="AM66" s="292" t="s">
        <v>442</v>
      </c>
      <c r="AN66" s="261" t="s">
        <v>442</v>
      </c>
      <c r="AO66" s="261" t="s">
        <v>442</v>
      </c>
      <c r="AP66" s="261" t="s">
        <v>442</v>
      </c>
      <c r="AQ66" s="261" t="s">
        <v>442</v>
      </c>
      <c r="AR66" s="290">
        <v>149</v>
      </c>
      <c r="AS66" s="287">
        <f>(AR66*30)+F66</f>
        <v>50339</v>
      </c>
      <c r="AT66" s="261">
        <v>180</v>
      </c>
      <c r="AU66" s="261" t="s">
        <v>442</v>
      </c>
      <c r="AV66" s="290">
        <v>3492432</v>
      </c>
      <c r="AW66" s="290">
        <v>3360998.35</v>
      </c>
      <c r="AX66" s="261" t="s">
        <v>442</v>
      </c>
      <c r="AY66" s="261" t="s">
        <v>442</v>
      </c>
      <c r="AZ66" s="290">
        <v>3492432</v>
      </c>
      <c r="BA66" s="261">
        <v>100</v>
      </c>
      <c r="BB66" s="261" t="s">
        <v>442</v>
      </c>
      <c r="BC66" s="261" t="s">
        <v>586</v>
      </c>
      <c r="BD66" s="261" t="s">
        <v>586</v>
      </c>
      <c r="BE66" s="289">
        <v>47521</v>
      </c>
      <c r="BF66" s="261" t="s">
        <v>442</v>
      </c>
      <c r="BG66" s="261" t="s">
        <v>442</v>
      </c>
      <c r="BH66" s="261" t="s">
        <v>587</v>
      </c>
      <c r="BI66" s="293">
        <v>0.1421</v>
      </c>
      <c r="BJ66" s="261" t="s">
        <v>591</v>
      </c>
      <c r="BK66" s="261" t="s">
        <v>442</v>
      </c>
      <c r="BL66" s="294">
        <f>BI66-IF(BJ66="Prime",10.75%-3.5%,7.41%)</f>
        <v>6.8000000000000005E-2</v>
      </c>
      <c r="BM66" s="261" t="s">
        <v>442</v>
      </c>
      <c r="BN66" s="261" t="s">
        <v>442</v>
      </c>
      <c r="BO66" s="261" t="s">
        <v>442</v>
      </c>
      <c r="BP66" s="261" t="s">
        <v>442</v>
      </c>
      <c r="BQ66" s="261" t="s">
        <v>442</v>
      </c>
      <c r="BR66" s="261" t="s">
        <v>442</v>
      </c>
      <c r="BS66" s="261" t="s">
        <v>442</v>
      </c>
      <c r="BT66" s="261" t="s">
        <v>442</v>
      </c>
      <c r="BU66" s="261" t="s">
        <v>442</v>
      </c>
      <c r="BV66" s="261" t="s">
        <v>442</v>
      </c>
      <c r="BW66" s="261" t="s">
        <v>442</v>
      </c>
      <c r="BX66" s="261" t="s">
        <v>442</v>
      </c>
      <c r="BY66" s="261" t="s">
        <v>442</v>
      </c>
      <c r="BZ66" s="261" t="s">
        <v>442</v>
      </c>
      <c r="CA66" s="261" t="s">
        <v>442</v>
      </c>
      <c r="CB66" s="261" t="s">
        <v>442</v>
      </c>
      <c r="CC66" s="290">
        <v>0</v>
      </c>
      <c r="CD66" s="261" t="s">
        <v>442</v>
      </c>
      <c r="CE66" s="261" t="s">
        <v>442</v>
      </c>
      <c r="CF66" s="261" t="s">
        <v>442</v>
      </c>
      <c r="CG66" s="261" t="s">
        <v>442</v>
      </c>
      <c r="CH66" s="261" t="s">
        <v>442</v>
      </c>
      <c r="CI66" s="261" t="s">
        <v>442</v>
      </c>
      <c r="CJ66" s="261" t="s">
        <v>442</v>
      </c>
      <c r="CK66" s="261" t="s">
        <v>442</v>
      </c>
      <c r="CL66" s="261" t="s">
        <v>442</v>
      </c>
      <c r="CM66" s="261" t="s">
        <v>442</v>
      </c>
      <c r="CN66" s="261" t="s">
        <v>442</v>
      </c>
      <c r="CO66" s="261" t="s">
        <v>442</v>
      </c>
      <c r="CP66" s="261" t="s">
        <v>442</v>
      </c>
      <c r="CQ66" s="261" t="s">
        <v>442</v>
      </c>
      <c r="CR66" s="261" t="s">
        <v>588</v>
      </c>
      <c r="CS66" s="261" t="s">
        <v>433</v>
      </c>
      <c r="CT66" s="261" t="s">
        <v>442</v>
      </c>
      <c r="CU66" s="261" t="s">
        <v>589</v>
      </c>
      <c r="CV66" s="261" t="s">
        <v>442</v>
      </c>
      <c r="CW66" s="261" t="s">
        <v>442</v>
      </c>
      <c r="CX66" s="293">
        <f>AV66/CY66</f>
        <v>0.64752021349949729</v>
      </c>
      <c r="CY66" s="289">
        <v>5393549</v>
      </c>
      <c r="CZ66" s="287">
        <v>44868</v>
      </c>
      <c r="DA66" s="293">
        <v>0.64752021349949729</v>
      </c>
      <c r="DB66" s="261" t="s">
        <v>442</v>
      </c>
      <c r="DC66" s="261" t="s">
        <v>442</v>
      </c>
      <c r="DD66" s="261" t="s">
        <v>577</v>
      </c>
    </row>
    <row r="67" spans="1:108">
      <c r="A67" s="264" t="s">
        <v>380</v>
      </c>
      <c r="B67" s="284">
        <v>2279</v>
      </c>
      <c r="C67" s="284">
        <f t="shared" ref="C67:C130" si="17">B67</f>
        <v>2279</v>
      </c>
      <c r="D67" s="285">
        <v>9196</v>
      </c>
      <c r="E67" s="286">
        <f t="shared" ref="E67:E130" si="18">D67</f>
        <v>9196</v>
      </c>
      <c r="F67" s="287">
        <v>45869</v>
      </c>
      <c r="G67" s="285" t="s">
        <v>159</v>
      </c>
      <c r="H67" s="285" t="s">
        <v>573</v>
      </c>
      <c r="I67" s="261">
        <v>2021</v>
      </c>
      <c r="J67" s="261" t="s">
        <v>574</v>
      </c>
      <c r="K67" s="261" t="s">
        <v>575</v>
      </c>
      <c r="L67" s="288">
        <v>1068338</v>
      </c>
      <c r="M67" s="261" t="s">
        <v>576</v>
      </c>
      <c r="N67" s="261" t="s">
        <v>577</v>
      </c>
      <c r="O67" s="261" t="s">
        <v>578</v>
      </c>
      <c r="P67" s="287">
        <v>44813</v>
      </c>
      <c r="Q67" s="287" t="s">
        <v>590</v>
      </c>
      <c r="R67" s="261" t="s">
        <v>577</v>
      </c>
      <c r="S67" s="261" t="s">
        <v>580</v>
      </c>
      <c r="T67" s="261">
        <v>28</v>
      </c>
      <c r="U67" s="288">
        <v>0</v>
      </c>
      <c r="V67" s="289">
        <v>0</v>
      </c>
      <c r="W67" s="261" t="str">
        <f t="shared" ref="W67:W130" si="19">IF(V67&gt;0,"ARRE","PERF")</f>
        <v>PERF</v>
      </c>
      <c r="X67" s="261" t="s">
        <v>581</v>
      </c>
      <c r="Y67" s="261" t="s">
        <v>581</v>
      </c>
      <c r="Z67" s="261" t="s">
        <v>573</v>
      </c>
      <c r="AA67" s="264" t="s">
        <v>380</v>
      </c>
      <c r="AB67" s="286">
        <f t="shared" ref="AB67:AB130" si="20">C67</f>
        <v>2279</v>
      </c>
      <c r="AC67" s="286">
        <v>7144</v>
      </c>
      <c r="AD67" s="286">
        <f t="shared" ref="AD67:AD130" si="21">AC67</f>
        <v>7144</v>
      </c>
      <c r="AE67" s="261" t="s">
        <v>582</v>
      </c>
      <c r="AF67" s="261" t="s">
        <v>583</v>
      </c>
      <c r="AG67" s="290">
        <v>3841651</v>
      </c>
      <c r="AH67" s="261" t="s">
        <v>583</v>
      </c>
      <c r="AI67" s="291">
        <v>41823</v>
      </c>
      <c r="AJ67" s="261" t="s">
        <v>584</v>
      </c>
      <c r="AK67" s="292">
        <v>45548</v>
      </c>
      <c r="AL67" s="292" t="s">
        <v>585</v>
      </c>
      <c r="AM67" s="292" t="s">
        <v>442</v>
      </c>
      <c r="AN67" s="261" t="s">
        <v>442</v>
      </c>
      <c r="AO67" s="261" t="s">
        <v>442</v>
      </c>
      <c r="AP67" s="261" t="s">
        <v>442</v>
      </c>
      <c r="AQ67" s="261" t="s">
        <v>442</v>
      </c>
      <c r="AR67" s="290">
        <v>145</v>
      </c>
      <c r="AS67" s="287">
        <f>(AR67*30)+F67</f>
        <v>50219</v>
      </c>
      <c r="AT67" s="261">
        <v>180</v>
      </c>
      <c r="AU67" s="261" t="s">
        <v>442</v>
      </c>
      <c r="AV67" s="290">
        <v>3646500</v>
      </c>
      <c r="AW67" s="290">
        <v>3527960.77</v>
      </c>
      <c r="AX67" s="261" t="s">
        <v>442</v>
      </c>
      <c r="AY67" s="261" t="s">
        <v>442</v>
      </c>
      <c r="AZ67" s="290">
        <v>3646500</v>
      </c>
      <c r="BA67" s="261">
        <v>100</v>
      </c>
      <c r="BB67" s="261" t="s">
        <v>442</v>
      </c>
      <c r="BC67" s="261" t="s">
        <v>586</v>
      </c>
      <c r="BD67" s="261" t="s">
        <v>586</v>
      </c>
      <c r="BE67" s="289">
        <v>50548</v>
      </c>
      <c r="BF67" s="261" t="s">
        <v>442</v>
      </c>
      <c r="BG67" s="261" t="s">
        <v>442</v>
      </c>
      <c r="BH67" s="261" t="s">
        <v>587</v>
      </c>
      <c r="BI67" s="293">
        <v>0.14230000000000001</v>
      </c>
      <c r="BJ67" s="261" t="s">
        <v>591</v>
      </c>
      <c r="BK67" s="261" t="s">
        <v>442</v>
      </c>
      <c r="BL67" s="294">
        <f>BI67-IF(BJ67="Prime",10.75%-3.5%,7.41%)</f>
        <v>6.8200000000000011E-2</v>
      </c>
      <c r="BM67" s="261" t="s">
        <v>442</v>
      </c>
      <c r="BN67" s="261" t="s">
        <v>442</v>
      </c>
      <c r="BO67" s="261" t="s">
        <v>442</v>
      </c>
      <c r="BP67" s="261" t="s">
        <v>442</v>
      </c>
      <c r="BQ67" s="261" t="s">
        <v>442</v>
      </c>
      <c r="BR67" s="261" t="s">
        <v>442</v>
      </c>
      <c r="BS67" s="261" t="s">
        <v>442</v>
      </c>
      <c r="BT67" s="261" t="s">
        <v>442</v>
      </c>
      <c r="BU67" s="261" t="s">
        <v>442</v>
      </c>
      <c r="BV67" s="261" t="s">
        <v>442</v>
      </c>
      <c r="BW67" s="261" t="s">
        <v>442</v>
      </c>
      <c r="BX67" s="261" t="s">
        <v>442</v>
      </c>
      <c r="BY67" s="261" t="s">
        <v>442</v>
      </c>
      <c r="BZ67" s="261" t="s">
        <v>442</v>
      </c>
      <c r="CA67" s="261" t="s">
        <v>442</v>
      </c>
      <c r="CB67" s="261" t="s">
        <v>442</v>
      </c>
      <c r="CC67" s="290">
        <v>0</v>
      </c>
      <c r="CD67" s="261" t="s">
        <v>442</v>
      </c>
      <c r="CE67" s="261" t="s">
        <v>442</v>
      </c>
      <c r="CF67" s="261" t="s">
        <v>442</v>
      </c>
      <c r="CG67" s="261" t="s">
        <v>442</v>
      </c>
      <c r="CH67" s="261" t="s">
        <v>442</v>
      </c>
      <c r="CI67" s="261" t="s">
        <v>442</v>
      </c>
      <c r="CJ67" s="261" t="s">
        <v>442</v>
      </c>
      <c r="CK67" s="261" t="s">
        <v>442</v>
      </c>
      <c r="CL67" s="261" t="s">
        <v>442</v>
      </c>
      <c r="CM67" s="261" t="s">
        <v>442</v>
      </c>
      <c r="CN67" s="261" t="s">
        <v>442</v>
      </c>
      <c r="CO67" s="261" t="s">
        <v>442</v>
      </c>
      <c r="CP67" s="261" t="s">
        <v>442</v>
      </c>
      <c r="CQ67" s="261" t="s">
        <v>442</v>
      </c>
      <c r="CR67" s="261" t="s">
        <v>588</v>
      </c>
      <c r="CS67" s="261" t="s">
        <v>433</v>
      </c>
      <c r="CT67" s="261" t="s">
        <v>442</v>
      </c>
      <c r="CU67" s="261" t="s">
        <v>589</v>
      </c>
      <c r="CV67" s="261" t="s">
        <v>442</v>
      </c>
      <c r="CW67" s="261" t="s">
        <v>442</v>
      </c>
      <c r="CX67" s="293">
        <f>AV67/CY67</f>
        <v>0.62870689655172418</v>
      </c>
      <c r="CY67" s="289">
        <v>5800000</v>
      </c>
      <c r="CZ67" s="287">
        <v>45737</v>
      </c>
      <c r="DA67" s="293">
        <v>0.70572979495913934</v>
      </c>
      <c r="DB67" s="261" t="s">
        <v>442</v>
      </c>
      <c r="DC67" s="261" t="s">
        <v>442</v>
      </c>
      <c r="DD67" s="261" t="s">
        <v>577</v>
      </c>
    </row>
    <row r="68" spans="1:108">
      <c r="A68" s="264" t="s">
        <v>380</v>
      </c>
      <c r="B68" s="284">
        <v>1800</v>
      </c>
      <c r="C68" s="284">
        <f t="shared" si="17"/>
        <v>1800</v>
      </c>
      <c r="D68" s="285">
        <v>9755</v>
      </c>
      <c r="E68" s="286">
        <f t="shared" si="18"/>
        <v>9755</v>
      </c>
      <c r="F68" s="287">
        <v>45869</v>
      </c>
      <c r="G68" s="285" t="s">
        <v>159</v>
      </c>
      <c r="H68" s="285" t="s">
        <v>573</v>
      </c>
      <c r="I68" s="261">
        <v>2021</v>
      </c>
      <c r="J68" s="261" t="s">
        <v>574</v>
      </c>
      <c r="K68" s="261" t="s">
        <v>575</v>
      </c>
      <c r="L68" s="288">
        <v>1710000</v>
      </c>
      <c r="M68" s="261" t="s">
        <v>576</v>
      </c>
      <c r="N68" s="261" t="s">
        <v>577</v>
      </c>
      <c r="O68" s="261" t="s">
        <v>578</v>
      </c>
      <c r="P68" s="287">
        <v>43199</v>
      </c>
      <c r="Q68" s="287" t="s">
        <v>592</v>
      </c>
      <c r="R68" s="261" t="s">
        <v>577</v>
      </c>
      <c r="S68" s="261" t="s">
        <v>580</v>
      </c>
      <c r="T68" s="261">
        <v>18</v>
      </c>
      <c r="U68" s="288">
        <v>0</v>
      </c>
      <c r="V68" s="289">
        <v>0</v>
      </c>
      <c r="W68" s="261" t="str">
        <f t="shared" si="19"/>
        <v>PERF</v>
      </c>
      <c r="X68" s="261" t="s">
        <v>581</v>
      </c>
      <c r="Y68" s="261" t="s">
        <v>581</v>
      </c>
      <c r="Z68" s="261" t="s">
        <v>573</v>
      </c>
      <c r="AA68" s="264" t="s">
        <v>380</v>
      </c>
      <c r="AB68" s="286">
        <f t="shared" si="20"/>
        <v>1800</v>
      </c>
      <c r="AC68" s="286">
        <v>7767</v>
      </c>
      <c r="AD68" s="286">
        <f t="shared" si="21"/>
        <v>7767</v>
      </c>
      <c r="AE68" s="261" t="s">
        <v>582</v>
      </c>
      <c r="AF68" s="261" t="s">
        <v>583</v>
      </c>
      <c r="AG68" s="290">
        <v>7833686</v>
      </c>
      <c r="AH68" s="261" t="s">
        <v>583</v>
      </c>
      <c r="AI68" s="291">
        <v>43041</v>
      </c>
      <c r="AJ68" s="261" t="s">
        <v>584</v>
      </c>
      <c r="AK68" s="292">
        <v>45548</v>
      </c>
      <c r="AL68" s="292" t="s">
        <v>585</v>
      </c>
      <c r="AM68" s="292" t="s">
        <v>442</v>
      </c>
      <c r="AN68" s="261" t="s">
        <v>442</v>
      </c>
      <c r="AO68" s="261" t="s">
        <v>442</v>
      </c>
      <c r="AP68" s="261" t="s">
        <v>442</v>
      </c>
      <c r="AQ68" s="261" t="s">
        <v>442</v>
      </c>
      <c r="AR68" s="290">
        <v>92</v>
      </c>
      <c r="AS68" s="287">
        <f>(AR68*30)+F68</f>
        <v>48629</v>
      </c>
      <c r="AT68" s="261">
        <v>180</v>
      </c>
      <c r="AU68" s="261" t="s">
        <v>442</v>
      </c>
      <c r="AV68" s="290">
        <v>7045369</v>
      </c>
      <c r="AW68" s="290">
        <v>5121168.62</v>
      </c>
      <c r="AX68" s="261" t="s">
        <v>442</v>
      </c>
      <c r="AY68" s="261" t="s">
        <v>442</v>
      </c>
      <c r="AZ68" s="290">
        <v>7045369</v>
      </c>
      <c r="BA68" s="261">
        <v>100</v>
      </c>
      <c r="BB68" s="261" t="s">
        <v>442</v>
      </c>
      <c r="BC68" s="261" t="s">
        <v>586</v>
      </c>
      <c r="BD68" s="261" t="s">
        <v>586</v>
      </c>
      <c r="BE68" s="289">
        <v>86664</v>
      </c>
      <c r="BF68" s="261" t="s">
        <v>442</v>
      </c>
      <c r="BG68" s="261" t="s">
        <v>442</v>
      </c>
      <c r="BH68" s="261" t="s">
        <v>587</v>
      </c>
      <c r="BI68" s="293">
        <v>0.12670000000000001</v>
      </c>
      <c r="BJ68" s="261" t="s">
        <v>591</v>
      </c>
      <c r="BK68" s="261" t="s">
        <v>442</v>
      </c>
      <c r="BL68" s="294">
        <f>BI68-IF(BJ68="Prime",10.75%-3.5%,7.41%)</f>
        <v>5.2600000000000008E-2</v>
      </c>
      <c r="BM68" s="261" t="s">
        <v>442</v>
      </c>
      <c r="BN68" s="261" t="s">
        <v>442</v>
      </c>
      <c r="BO68" s="261" t="s">
        <v>442</v>
      </c>
      <c r="BP68" s="261" t="s">
        <v>442</v>
      </c>
      <c r="BQ68" s="261" t="s">
        <v>442</v>
      </c>
      <c r="BR68" s="261" t="s">
        <v>442</v>
      </c>
      <c r="BS68" s="261" t="s">
        <v>442</v>
      </c>
      <c r="BT68" s="261" t="s">
        <v>442</v>
      </c>
      <c r="BU68" s="261" t="s">
        <v>442</v>
      </c>
      <c r="BV68" s="261" t="s">
        <v>442</v>
      </c>
      <c r="BW68" s="261" t="s">
        <v>442</v>
      </c>
      <c r="BX68" s="261" t="s">
        <v>442</v>
      </c>
      <c r="BY68" s="261" t="s">
        <v>442</v>
      </c>
      <c r="BZ68" s="261" t="s">
        <v>442</v>
      </c>
      <c r="CA68" s="261" t="s">
        <v>442</v>
      </c>
      <c r="CB68" s="261" t="s">
        <v>442</v>
      </c>
      <c r="CC68" s="290">
        <v>0</v>
      </c>
      <c r="CD68" s="261" t="s">
        <v>442</v>
      </c>
      <c r="CE68" s="261" t="s">
        <v>442</v>
      </c>
      <c r="CF68" s="261" t="s">
        <v>442</v>
      </c>
      <c r="CG68" s="261" t="s">
        <v>442</v>
      </c>
      <c r="CH68" s="261" t="s">
        <v>442</v>
      </c>
      <c r="CI68" s="261" t="s">
        <v>442</v>
      </c>
      <c r="CJ68" s="261" t="s">
        <v>442</v>
      </c>
      <c r="CK68" s="261" t="s">
        <v>442</v>
      </c>
      <c r="CL68" s="261" t="s">
        <v>442</v>
      </c>
      <c r="CM68" s="261" t="s">
        <v>442</v>
      </c>
      <c r="CN68" s="261" t="s">
        <v>442</v>
      </c>
      <c r="CO68" s="261" t="s">
        <v>442</v>
      </c>
      <c r="CP68" s="261" t="s">
        <v>442</v>
      </c>
      <c r="CQ68" s="261" t="s">
        <v>442</v>
      </c>
      <c r="CR68" s="261" t="s">
        <v>588</v>
      </c>
      <c r="CS68" s="261" t="s">
        <v>433</v>
      </c>
      <c r="CT68" s="261" t="s">
        <v>442</v>
      </c>
      <c r="CU68" s="261" t="s">
        <v>589</v>
      </c>
      <c r="CV68" s="261" t="s">
        <v>442</v>
      </c>
      <c r="CW68" s="261" t="s">
        <v>442</v>
      </c>
      <c r="CX68" s="293">
        <f>AV68/CY68</f>
        <v>0.8471430050394253</v>
      </c>
      <c r="CY68" s="289">
        <v>8316623</v>
      </c>
      <c r="CZ68" s="287">
        <v>45379</v>
      </c>
      <c r="DA68" s="293">
        <v>0.66199957369497364</v>
      </c>
      <c r="DB68" s="261" t="s">
        <v>442</v>
      </c>
      <c r="DC68" s="261" t="s">
        <v>442</v>
      </c>
      <c r="DD68" s="261" t="s">
        <v>577</v>
      </c>
    </row>
    <row r="69" spans="1:108">
      <c r="A69" s="264" t="s">
        <v>380</v>
      </c>
      <c r="B69" s="284">
        <v>2380</v>
      </c>
      <c r="C69" s="284">
        <f t="shared" si="17"/>
        <v>2380</v>
      </c>
      <c r="D69" s="285">
        <v>11149</v>
      </c>
      <c r="E69" s="286">
        <f t="shared" si="18"/>
        <v>11149</v>
      </c>
      <c r="F69" s="287">
        <v>45869</v>
      </c>
      <c r="G69" s="285" t="s">
        <v>159</v>
      </c>
      <c r="H69" s="285" t="s">
        <v>573</v>
      </c>
      <c r="I69" s="261">
        <v>2021</v>
      </c>
      <c r="J69" s="261" t="s">
        <v>574</v>
      </c>
      <c r="K69" s="261" t="s">
        <v>575</v>
      </c>
      <c r="L69" s="288">
        <v>1446444</v>
      </c>
      <c r="M69" s="261" t="s">
        <v>576</v>
      </c>
      <c r="N69" s="261" t="s">
        <v>577</v>
      </c>
      <c r="O69" s="261" t="s">
        <v>578</v>
      </c>
      <c r="P69" s="287">
        <v>45100</v>
      </c>
      <c r="Q69" s="287" t="s">
        <v>579</v>
      </c>
      <c r="R69" s="261" t="s">
        <v>577</v>
      </c>
      <c r="S69" s="261" t="s">
        <v>580</v>
      </c>
      <c r="T69" s="261">
        <v>10</v>
      </c>
      <c r="U69" s="288">
        <v>0</v>
      </c>
      <c r="V69" s="289">
        <v>0</v>
      </c>
      <c r="W69" s="261" t="str">
        <f t="shared" si="19"/>
        <v>PERF</v>
      </c>
      <c r="X69" s="261" t="s">
        <v>581</v>
      </c>
      <c r="Y69" s="261" t="s">
        <v>581</v>
      </c>
      <c r="Z69" s="261" t="s">
        <v>573</v>
      </c>
      <c r="AA69" s="264" t="s">
        <v>380</v>
      </c>
      <c r="AB69" s="286">
        <f t="shared" si="20"/>
        <v>2380</v>
      </c>
      <c r="AC69" s="286">
        <v>8396</v>
      </c>
      <c r="AD69" s="286">
        <f t="shared" si="21"/>
        <v>8396</v>
      </c>
      <c r="AE69" s="261" t="s">
        <v>582</v>
      </c>
      <c r="AF69" s="261" t="s">
        <v>583</v>
      </c>
      <c r="AG69" s="290">
        <v>6173903</v>
      </c>
      <c r="AH69" s="261" t="s">
        <v>583</v>
      </c>
      <c r="AI69" s="291">
        <v>45019</v>
      </c>
      <c r="AJ69" s="261" t="s">
        <v>584</v>
      </c>
      <c r="AK69" s="292">
        <v>45548</v>
      </c>
      <c r="AL69" s="292">
        <v>45730</v>
      </c>
      <c r="AM69" s="292" t="s">
        <v>442</v>
      </c>
      <c r="AN69" s="261" t="s">
        <v>442</v>
      </c>
      <c r="AO69" s="261" t="s">
        <v>442</v>
      </c>
      <c r="AP69" s="261" t="s">
        <v>442</v>
      </c>
      <c r="AQ69" s="261" t="s">
        <v>442</v>
      </c>
      <c r="AR69" s="290" t="s">
        <v>442</v>
      </c>
      <c r="AS69" s="287" t="s">
        <v>442</v>
      </c>
      <c r="AT69" s="261">
        <v>180</v>
      </c>
      <c r="AU69" s="261" t="s">
        <v>442</v>
      </c>
      <c r="AV69" s="290" t="s">
        <v>442</v>
      </c>
      <c r="AW69" s="290" t="s">
        <v>442</v>
      </c>
      <c r="AX69" s="261" t="s">
        <v>442</v>
      </c>
      <c r="AY69" s="261" t="s">
        <v>442</v>
      </c>
      <c r="AZ69" s="290" t="s">
        <v>442</v>
      </c>
      <c r="BA69" s="261">
        <v>100</v>
      </c>
      <c r="BB69" s="261" t="s">
        <v>442</v>
      </c>
      <c r="BC69" s="261" t="s">
        <v>586</v>
      </c>
      <c r="BD69" s="261" t="s">
        <v>586</v>
      </c>
      <c r="BE69" s="289" t="s">
        <v>442</v>
      </c>
      <c r="BF69" s="261" t="s">
        <v>442</v>
      </c>
      <c r="BG69" s="261" t="s">
        <v>442</v>
      </c>
      <c r="BH69" s="261" t="s">
        <v>587</v>
      </c>
      <c r="BI69" s="293" t="s">
        <v>442</v>
      </c>
      <c r="BJ69" s="261" t="s">
        <v>442</v>
      </c>
      <c r="BK69" s="261" t="s">
        <v>442</v>
      </c>
      <c r="BL69" s="294" t="s">
        <v>442</v>
      </c>
      <c r="BM69" s="261" t="s">
        <v>442</v>
      </c>
      <c r="BN69" s="261" t="s">
        <v>442</v>
      </c>
      <c r="BO69" s="261" t="s">
        <v>442</v>
      </c>
      <c r="BP69" s="261" t="s">
        <v>442</v>
      </c>
      <c r="BQ69" s="261" t="s">
        <v>442</v>
      </c>
      <c r="BR69" s="261" t="s">
        <v>442</v>
      </c>
      <c r="BS69" s="261" t="s">
        <v>442</v>
      </c>
      <c r="BT69" s="261" t="s">
        <v>442</v>
      </c>
      <c r="BU69" s="261" t="s">
        <v>442</v>
      </c>
      <c r="BV69" s="261" t="s">
        <v>442</v>
      </c>
      <c r="BW69" s="261" t="s">
        <v>442</v>
      </c>
      <c r="BX69" s="261" t="s">
        <v>442</v>
      </c>
      <c r="BY69" s="261" t="s">
        <v>442</v>
      </c>
      <c r="BZ69" s="261" t="s">
        <v>442</v>
      </c>
      <c r="CA69" s="261" t="s">
        <v>442</v>
      </c>
      <c r="CB69" s="261" t="s">
        <v>442</v>
      </c>
      <c r="CC69" s="290" t="s">
        <v>442</v>
      </c>
      <c r="CD69" s="261" t="s">
        <v>442</v>
      </c>
      <c r="CE69" s="261" t="s">
        <v>442</v>
      </c>
      <c r="CF69" s="261" t="s">
        <v>442</v>
      </c>
      <c r="CG69" s="261" t="s">
        <v>442</v>
      </c>
      <c r="CH69" s="261" t="s">
        <v>442</v>
      </c>
      <c r="CI69" s="261" t="s">
        <v>442</v>
      </c>
      <c r="CJ69" s="261" t="s">
        <v>442</v>
      </c>
      <c r="CK69" s="261" t="s">
        <v>442</v>
      </c>
      <c r="CL69" s="261" t="s">
        <v>442</v>
      </c>
      <c r="CM69" s="261" t="s">
        <v>442</v>
      </c>
      <c r="CN69" s="261" t="s">
        <v>442</v>
      </c>
      <c r="CO69" s="261" t="s">
        <v>442</v>
      </c>
      <c r="CP69" s="261" t="s">
        <v>442</v>
      </c>
      <c r="CQ69" s="261" t="s">
        <v>442</v>
      </c>
      <c r="CR69" s="261" t="s">
        <v>588</v>
      </c>
      <c r="CS69" s="261" t="s">
        <v>433</v>
      </c>
      <c r="CT69" s="261" t="s">
        <v>442</v>
      </c>
      <c r="CU69" s="261" t="s">
        <v>589</v>
      </c>
      <c r="CV69" s="261" t="s">
        <v>442</v>
      </c>
      <c r="CW69" s="261" t="s">
        <v>442</v>
      </c>
      <c r="CX69" s="293" t="s">
        <v>442</v>
      </c>
      <c r="CY69" s="289" t="s">
        <v>442</v>
      </c>
      <c r="CZ69" s="287" t="s">
        <v>442</v>
      </c>
      <c r="DA69" s="293" t="s">
        <v>442</v>
      </c>
      <c r="DB69" s="261" t="s">
        <v>442</v>
      </c>
      <c r="DC69" s="261" t="s">
        <v>442</v>
      </c>
      <c r="DD69" s="261" t="s">
        <v>577</v>
      </c>
    </row>
    <row r="70" spans="1:108">
      <c r="A70" s="264" t="s">
        <v>380</v>
      </c>
      <c r="B70" s="284">
        <v>2437</v>
      </c>
      <c r="C70" s="284">
        <f t="shared" si="17"/>
        <v>2437</v>
      </c>
      <c r="D70" s="285">
        <v>11272</v>
      </c>
      <c r="E70" s="286">
        <f t="shared" si="18"/>
        <v>11272</v>
      </c>
      <c r="F70" s="287">
        <v>45869</v>
      </c>
      <c r="G70" s="285" t="s">
        <v>159</v>
      </c>
      <c r="H70" s="285" t="s">
        <v>573</v>
      </c>
      <c r="I70" s="261">
        <v>2021</v>
      </c>
      <c r="J70" s="261" t="s">
        <v>574</v>
      </c>
      <c r="K70" s="261" t="s">
        <v>575</v>
      </c>
      <c r="L70" s="288">
        <v>1109221</v>
      </c>
      <c r="M70" s="261" t="s">
        <v>576</v>
      </c>
      <c r="N70" s="261" t="s">
        <v>577</v>
      </c>
      <c r="O70" s="261" t="s">
        <v>578</v>
      </c>
      <c r="P70" s="287">
        <v>45273</v>
      </c>
      <c r="Q70" s="287" t="s">
        <v>592</v>
      </c>
      <c r="R70" s="261" t="s">
        <v>577</v>
      </c>
      <c r="S70" s="261" t="s">
        <v>580</v>
      </c>
      <c r="T70" s="261">
        <v>10</v>
      </c>
      <c r="U70" s="288">
        <v>0</v>
      </c>
      <c r="V70" s="289">
        <v>0</v>
      </c>
      <c r="W70" s="261" t="str">
        <f t="shared" si="19"/>
        <v>PERF</v>
      </c>
      <c r="X70" s="261" t="s">
        <v>581</v>
      </c>
      <c r="Y70" s="261" t="s">
        <v>581</v>
      </c>
      <c r="Z70" s="261" t="s">
        <v>573</v>
      </c>
      <c r="AA70" s="264" t="s">
        <v>380</v>
      </c>
      <c r="AB70" s="286">
        <f t="shared" si="20"/>
        <v>2437</v>
      </c>
      <c r="AC70" s="286">
        <v>8443</v>
      </c>
      <c r="AD70" s="286">
        <f t="shared" si="21"/>
        <v>8443</v>
      </c>
      <c r="AE70" s="261" t="s">
        <v>582</v>
      </c>
      <c r="AF70" s="261" t="s">
        <v>583</v>
      </c>
      <c r="AG70" s="290">
        <v>4900000</v>
      </c>
      <c r="AH70" s="261" t="s">
        <v>583</v>
      </c>
      <c r="AI70" s="291">
        <v>45197</v>
      </c>
      <c r="AJ70" s="261" t="s">
        <v>584</v>
      </c>
      <c r="AK70" s="292">
        <v>45548</v>
      </c>
      <c r="AL70" s="292" t="s">
        <v>585</v>
      </c>
      <c r="AM70" s="292" t="s">
        <v>442</v>
      </c>
      <c r="AN70" s="261" t="s">
        <v>442</v>
      </c>
      <c r="AO70" s="261" t="s">
        <v>442</v>
      </c>
      <c r="AP70" s="261" t="s">
        <v>442</v>
      </c>
      <c r="AQ70" s="261" t="s">
        <v>442</v>
      </c>
      <c r="AR70" s="290" t="s">
        <v>442</v>
      </c>
      <c r="AS70" s="287" t="s">
        <v>442</v>
      </c>
      <c r="AT70" s="261">
        <v>180</v>
      </c>
      <c r="AU70" s="261" t="s">
        <v>442</v>
      </c>
      <c r="AV70" s="290" t="s">
        <v>442</v>
      </c>
      <c r="AW70" s="290" t="s">
        <v>442</v>
      </c>
      <c r="AX70" s="261" t="s">
        <v>442</v>
      </c>
      <c r="AY70" s="261" t="s">
        <v>442</v>
      </c>
      <c r="AZ70" s="290" t="s">
        <v>442</v>
      </c>
      <c r="BA70" s="261">
        <v>100</v>
      </c>
      <c r="BB70" s="261" t="s">
        <v>442</v>
      </c>
      <c r="BC70" s="261" t="s">
        <v>586</v>
      </c>
      <c r="BD70" s="261" t="s">
        <v>586</v>
      </c>
      <c r="BE70" s="289" t="s">
        <v>442</v>
      </c>
      <c r="BF70" s="261" t="s">
        <v>442</v>
      </c>
      <c r="BG70" s="261" t="s">
        <v>442</v>
      </c>
      <c r="BH70" s="261" t="s">
        <v>587</v>
      </c>
      <c r="BI70" s="293" t="s">
        <v>442</v>
      </c>
      <c r="BJ70" s="261" t="s">
        <v>442</v>
      </c>
      <c r="BK70" s="261" t="s">
        <v>442</v>
      </c>
      <c r="BL70" s="294" t="s">
        <v>442</v>
      </c>
      <c r="BM70" s="261" t="s">
        <v>442</v>
      </c>
      <c r="BN70" s="261" t="s">
        <v>442</v>
      </c>
      <c r="BO70" s="261" t="s">
        <v>442</v>
      </c>
      <c r="BP70" s="261" t="s">
        <v>442</v>
      </c>
      <c r="BQ70" s="261" t="s">
        <v>442</v>
      </c>
      <c r="BR70" s="261" t="s">
        <v>442</v>
      </c>
      <c r="BS70" s="261" t="s">
        <v>442</v>
      </c>
      <c r="BT70" s="261" t="s">
        <v>442</v>
      </c>
      <c r="BU70" s="261" t="s">
        <v>442</v>
      </c>
      <c r="BV70" s="261" t="s">
        <v>442</v>
      </c>
      <c r="BW70" s="261" t="s">
        <v>442</v>
      </c>
      <c r="BX70" s="261" t="s">
        <v>442</v>
      </c>
      <c r="BY70" s="261" t="s">
        <v>442</v>
      </c>
      <c r="BZ70" s="261" t="s">
        <v>442</v>
      </c>
      <c r="CA70" s="261" t="s">
        <v>442</v>
      </c>
      <c r="CB70" s="261">
        <v>45588</v>
      </c>
      <c r="CC70" s="290" t="s">
        <v>442</v>
      </c>
      <c r="CD70" s="261" t="s">
        <v>442</v>
      </c>
      <c r="CE70" s="261" t="s">
        <v>442</v>
      </c>
      <c r="CF70" s="261" t="s">
        <v>442</v>
      </c>
      <c r="CG70" s="261" t="s">
        <v>442</v>
      </c>
      <c r="CH70" s="261" t="s">
        <v>442</v>
      </c>
      <c r="CI70" s="261" t="s">
        <v>442</v>
      </c>
      <c r="CJ70" s="261" t="s">
        <v>442</v>
      </c>
      <c r="CK70" s="261" t="s">
        <v>442</v>
      </c>
      <c r="CL70" s="261" t="s">
        <v>442</v>
      </c>
      <c r="CM70" s="261" t="s">
        <v>442</v>
      </c>
      <c r="CN70" s="261" t="s">
        <v>442</v>
      </c>
      <c r="CO70" s="261" t="s">
        <v>442</v>
      </c>
      <c r="CP70" s="261" t="s">
        <v>442</v>
      </c>
      <c r="CQ70" s="261" t="s">
        <v>442</v>
      </c>
      <c r="CR70" s="261" t="s">
        <v>588</v>
      </c>
      <c r="CS70" s="261" t="s">
        <v>433</v>
      </c>
      <c r="CT70" s="261" t="s">
        <v>442</v>
      </c>
      <c r="CU70" s="261" t="s">
        <v>589</v>
      </c>
      <c r="CV70" s="261" t="s">
        <v>442</v>
      </c>
      <c r="CW70" s="261" t="s">
        <v>442</v>
      </c>
      <c r="CX70" s="293" t="s">
        <v>442</v>
      </c>
      <c r="CY70" s="289" t="s">
        <v>442</v>
      </c>
      <c r="CZ70" s="287" t="s">
        <v>442</v>
      </c>
      <c r="DA70" s="293" t="s">
        <v>442</v>
      </c>
      <c r="DB70" s="261" t="s">
        <v>442</v>
      </c>
      <c r="DC70" s="261" t="s">
        <v>442</v>
      </c>
      <c r="DD70" s="261" t="s">
        <v>577</v>
      </c>
    </row>
    <row r="71" spans="1:108">
      <c r="A71" s="264" t="s">
        <v>380</v>
      </c>
      <c r="B71" s="284">
        <v>2307</v>
      </c>
      <c r="C71" s="284">
        <f t="shared" si="17"/>
        <v>2307</v>
      </c>
      <c r="D71" s="285">
        <v>10879</v>
      </c>
      <c r="E71" s="286">
        <f t="shared" si="18"/>
        <v>10879</v>
      </c>
      <c r="F71" s="287">
        <v>45869</v>
      </c>
      <c r="G71" s="285" t="s">
        <v>159</v>
      </c>
      <c r="H71" s="285" t="s">
        <v>573</v>
      </c>
      <c r="I71" s="261">
        <v>2021</v>
      </c>
      <c r="J71" s="261" t="s">
        <v>574</v>
      </c>
      <c r="K71" s="261" t="s">
        <v>575</v>
      </c>
      <c r="L71" s="288">
        <v>2027376</v>
      </c>
      <c r="M71" s="261" t="s">
        <v>576</v>
      </c>
      <c r="N71" s="261" t="s">
        <v>577</v>
      </c>
      <c r="O71" s="261" t="s">
        <v>578</v>
      </c>
      <c r="P71" s="287">
        <v>44872</v>
      </c>
      <c r="Q71" s="287" t="s">
        <v>579</v>
      </c>
      <c r="R71" s="261" t="s">
        <v>577</v>
      </c>
      <c r="S71" s="261" t="s">
        <v>580</v>
      </c>
      <c r="T71" s="261">
        <v>12</v>
      </c>
      <c r="U71" s="288">
        <v>0</v>
      </c>
      <c r="V71" s="289">
        <v>0</v>
      </c>
      <c r="W71" s="261" t="str">
        <f t="shared" si="19"/>
        <v>PERF</v>
      </c>
      <c r="X71" s="261" t="s">
        <v>581</v>
      </c>
      <c r="Y71" s="261" t="s">
        <v>581</v>
      </c>
      <c r="Z71" s="261" t="s">
        <v>573</v>
      </c>
      <c r="AA71" s="264" t="s">
        <v>380</v>
      </c>
      <c r="AB71" s="286">
        <f t="shared" si="20"/>
        <v>2307</v>
      </c>
      <c r="AC71" s="286">
        <v>8285</v>
      </c>
      <c r="AD71" s="286">
        <f t="shared" si="21"/>
        <v>8285</v>
      </c>
      <c r="AE71" s="261" t="s">
        <v>582</v>
      </c>
      <c r="AF71" s="261" t="s">
        <v>583</v>
      </c>
      <c r="AG71" s="290">
        <v>9588199</v>
      </c>
      <c r="AH71" s="261" t="s">
        <v>583</v>
      </c>
      <c r="AI71" s="291">
        <v>44732</v>
      </c>
      <c r="AJ71" s="261" t="s">
        <v>584</v>
      </c>
      <c r="AK71" s="292">
        <v>45548</v>
      </c>
      <c r="AL71" s="292" t="s">
        <v>585</v>
      </c>
      <c r="AM71" s="292" t="s">
        <v>442</v>
      </c>
      <c r="AN71" s="261" t="s">
        <v>442</v>
      </c>
      <c r="AO71" s="261" t="s">
        <v>442</v>
      </c>
      <c r="AP71" s="261" t="s">
        <v>442</v>
      </c>
      <c r="AQ71" s="261" t="s">
        <v>442</v>
      </c>
      <c r="AR71" s="290">
        <v>147</v>
      </c>
      <c r="AS71" s="287">
        <f t="shared" ref="AS71:AS78" si="22">(AR71*30)+F71</f>
        <v>50279</v>
      </c>
      <c r="AT71" s="261">
        <v>180</v>
      </c>
      <c r="AU71" s="261" t="s">
        <v>442</v>
      </c>
      <c r="AV71" s="290">
        <v>6962619</v>
      </c>
      <c r="AW71" s="290">
        <v>6750594.3399999999</v>
      </c>
      <c r="AX71" s="261" t="s">
        <v>442</v>
      </c>
      <c r="AY71" s="261" t="s">
        <v>442</v>
      </c>
      <c r="AZ71" s="290">
        <v>6962619</v>
      </c>
      <c r="BA71" s="261">
        <v>100</v>
      </c>
      <c r="BB71" s="261" t="s">
        <v>442</v>
      </c>
      <c r="BC71" s="261" t="s">
        <v>586</v>
      </c>
      <c r="BD71" s="261" t="s">
        <v>586</v>
      </c>
      <c r="BE71" s="289">
        <v>98100</v>
      </c>
      <c r="BF71" s="261" t="s">
        <v>442</v>
      </c>
      <c r="BG71" s="261" t="s">
        <v>442</v>
      </c>
      <c r="BH71" s="261" t="s">
        <v>587</v>
      </c>
      <c r="BI71" s="293">
        <v>0.1467</v>
      </c>
      <c r="BJ71" s="261" t="s">
        <v>591</v>
      </c>
      <c r="BK71" s="261" t="s">
        <v>442</v>
      </c>
      <c r="BL71" s="294">
        <f t="shared" ref="BL71:BL78" si="23">BI71-IF(BJ71="Prime",10.75%-3.5%,7.41%)</f>
        <v>7.2599999999999998E-2</v>
      </c>
      <c r="BM71" s="261" t="s">
        <v>442</v>
      </c>
      <c r="BN71" s="261" t="s">
        <v>442</v>
      </c>
      <c r="BO71" s="261" t="s">
        <v>442</v>
      </c>
      <c r="BP71" s="261" t="s">
        <v>442</v>
      </c>
      <c r="BQ71" s="261" t="s">
        <v>442</v>
      </c>
      <c r="BR71" s="261" t="s">
        <v>442</v>
      </c>
      <c r="BS71" s="261" t="s">
        <v>442</v>
      </c>
      <c r="BT71" s="261" t="s">
        <v>442</v>
      </c>
      <c r="BU71" s="261" t="s">
        <v>442</v>
      </c>
      <c r="BV71" s="261" t="s">
        <v>442</v>
      </c>
      <c r="BW71" s="261" t="s">
        <v>442</v>
      </c>
      <c r="BX71" s="261" t="s">
        <v>442</v>
      </c>
      <c r="BY71" s="261" t="s">
        <v>442</v>
      </c>
      <c r="BZ71" s="261" t="s">
        <v>442</v>
      </c>
      <c r="CA71" s="261" t="s">
        <v>442</v>
      </c>
      <c r="CB71" s="261" t="s">
        <v>442</v>
      </c>
      <c r="CC71" s="290">
        <v>0</v>
      </c>
      <c r="CD71" s="261" t="s">
        <v>442</v>
      </c>
      <c r="CE71" s="261" t="s">
        <v>442</v>
      </c>
      <c r="CF71" s="261" t="s">
        <v>442</v>
      </c>
      <c r="CG71" s="261" t="s">
        <v>442</v>
      </c>
      <c r="CH71" s="261" t="s">
        <v>442</v>
      </c>
      <c r="CI71" s="261" t="s">
        <v>442</v>
      </c>
      <c r="CJ71" s="261" t="s">
        <v>442</v>
      </c>
      <c r="CK71" s="261" t="s">
        <v>442</v>
      </c>
      <c r="CL71" s="261" t="s">
        <v>442</v>
      </c>
      <c r="CM71" s="261" t="s">
        <v>442</v>
      </c>
      <c r="CN71" s="261" t="s">
        <v>442</v>
      </c>
      <c r="CO71" s="261" t="s">
        <v>442</v>
      </c>
      <c r="CP71" s="261" t="s">
        <v>442</v>
      </c>
      <c r="CQ71" s="261" t="s">
        <v>442</v>
      </c>
      <c r="CR71" s="261" t="s">
        <v>588</v>
      </c>
      <c r="CS71" s="261" t="s">
        <v>433</v>
      </c>
      <c r="CT71" s="261" t="s">
        <v>442</v>
      </c>
      <c r="CU71" s="261" t="s">
        <v>589</v>
      </c>
      <c r="CV71" s="261" t="s">
        <v>442</v>
      </c>
      <c r="CW71" s="261" t="s">
        <v>442</v>
      </c>
      <c r="CX71" s="293">
        <f t="shared" ref="CX71:CX78" si="24">AV71/CY71</f>
        <v>0.64291749263416131</v>
      </c>
      <c r="CY71" s="289">
        <v>10829724</v>
      </c>
      <c r="CZ71" s="287">
        <v>45210</v>
      </c>
      <c r="DA71" s="293">
        <v>0.69712309892608615</v>
      </c>
      <c r="DB71" s="261" t="s">
        <v>442</v>
      </c>
      <c r="DC71" s="261" t="s">
        <v>442</v>
      </c>
      <c r="DD71" s="261" t="s">
        <v>577</v>
      </c>
    </row>
    <row r="72" spans="1:108">
      <c r="A72" s="264" t="s">
        <v>380</v>
      </c>
      <c r="B72" s="284">
        <v>2408</v>
      </c>
      <c r="C72" s="284">
        <f t="shared" si="17"/>
        <v>2408</v>
      </c>
      <c r="D72" s="285">
        <v>11158</v>
      </c>
      <c r="E72" s="286">
        <f t="shared" si="18"/>
        <v>11158</v>
      </c>
      <c r="F72" s="287">
        <v>45869</v>
      </c>
      <c r="G72" s="285" t="s">
        <v>159</v>
      </c>
      <c r="H72" s="285" t="s">
        <v>573</v>
      </c>
      <c r="I72" s="261">
        <v>2021</v>
      </c>
      <c r="J72" s="261" t="s">
        <v>574</v>
      </c>
      <c r="K72" s="261" t="s">
        <v>575</v>
      </c>
      <c r="L72" s="288">
        <v>1495200</v>
      </c>
      <c r="M72" s="261" t="s">
        <v>576</v>
      </c>
      <c r="N72" s="261" t="s">
        <v>577</v>
      </c>
      <c r="O72" s="261" t="s">
        <v>578</v>
      </c>
      <c r="P72" s="287">
        <v>45204</v>
      </c>
      <c r="Q72" s="287" t="s">
        <v>592</v>
      </c>
      <c r="R72" s="261" t="s">
        <v>577</v>
      </c>
      <c r="S72" s="261" t="s">
        <v>580</v>
      </c>
      <c r="T72" s="261">
        <v>18</v>
      </c>
      <c r="U72" s="288">
        <v>0</v>
      </c>
      <c r="V72" s="289">
        <v>0</v>
      </c>
      <c r="W72" s="261" t="str">
        <f t="shared" si="19"/>
        <v>PERF</v>
      </c>
      <c r="X72" s="261" t="s">
        <v>581</v>
      </c>
      <c r="Y72" s="261" t="s">
        <v>581</v>
      </c>
      <c r="Z72" s="261" t="s">
        <v>573</v>
      </c>
      <c r="AA72" s="264" t="s">
        <v>380</v>
      </c>
      <c r="AB72" s="286">
        <f t="shared" si="20"/>
        <v>2408</v>
      </c>
      <c r="AC72" s="286">
        <v>8411</v>
      </c>
      <c r="AD72" s="286">
        <f t="shared" si="21"/>
        <v>8411</v>
      </c>
      <c r="AE72" s="261" t="s">
        <v>593</v>
      </c>
      <c r="AF72" s="261" t="s">
        <v>583</v>
      </c>
      <c r="AG72" s="290">
        <v>7800000</v>
      </c>
      <c r="AH72" s="261" t="s">
        <v>583</v>
      </c>
      <c r="AI72" s="291">
        <v>45063</v>
      </c>
      <c r="AJ72" s="261" t="s">
        <v>584</v>
      </c>
      <c r="AK72" s="292">
        <v>45548</v>
      </c>
      <c r="AL72" s="292" t="s">
        <v>585</v>
      </c>
      <c r="AM72" s="292" t="s">
        <v>442</v>
      </c>
      <c r="AN72" s="261" t="s">
        <v>442</v>
      </c>
      <c r="AO72" s="261" t="s">
        <v>442</v>
      </c>
      <c r="AP72" s="261" t="s">
        <v>442</v>
      </c>
      <c r="AQ72" s="261" t="s">
        <v>442</v>
      </c>
      <c r="AR72" s="290">
        <v>158</v>
      </c>
      <c r="AS72" s="287">
        <f t="shared" si="22"/>
        <v>50609</v>
      </c>
      <c r="AT72" s="261">
        <v>180</v>
      </c>
      <c r="AU72" s="261" t="s">
        <v>442</v>
      </c>
      <c r="AV72" s="290">
        <v>5407428</v>
      </c>
      <c r="AW72" s="290">
        <v>5182847.5199999996</v>
      </c>
      <c r="AX72" s="261" t="s">
        <v>442</v>
      </c>
      <c r="AY72" s="261" t="s">
        <v>442</v>
      </c>
      <c r="AZ72" s="290">
        <v>5407428</v>
      </c>
      <c r="BA72" s="261">
        <v>100</v>
      </c>
      <c r="BB72" s="261" t="s">
        <v>442</v>
      </c>
      <c r="BC72" s="261" t="s">
        <v>586</v>
      </c>
      <c r="BD72" s="261" t="s">
        <v>586</v>
      </c>
      <c r="BE72" s="289">
        <v>70317</v>
      </c>
      <c r="BF72" s="261" t="s">
        <v>442</v>
      </c>
      <c r="BG72" s="261" t="s">
        <v>442</v>
      </c>
      <c r="BH72" s="261" t="s">
        <v>587</v>
      </c>
      <c r="BI72" s="293">
        <v>0.1371</v>
      </c>
      <c r="BJ72" s="261" t="s">
        <v>591</v>
      </c>
      <c r="BK72" s="261" t="s">
        <v>442</v>
      </c>
      <c r="BL72" s="294">
        <f t="shared" si="23"/>
        <v>6.3E-2</v>
      </c>
      <c r="BM72" s="261" t="s">
        <v>442</v>
      </c>
      <c r="BN72" s="261" t="s">
        <v>442</v>
      </c>
      <c r="BO72" s="261" t="s">
        <v>442</v>
      </c>
      <c r="BP72" s="261" t="s">
        <v>442</v>
      </c>
      <c r="BQ72" s="261" t="s">
        <v>442</v>
      </c>
      <c r="BR72" s="261" t="s">
        <v>442</v>
      </c>
      <c r="BS72" s="261" t="s">
        <v>442</v>
      </c>
      <c r="BT72" s="261" t="s">
        <v>442</v>
      </c>
      <c r="BU72" s="261" t="s">
        <v>442</v>
      </c>
      <c r="BV72" s="261" t="s">
        <v>442</v>
      </c>
      <c r="BW72" s="261" t="s">
        <v>442</v>
      </c>
      <c r="BX72" s="261" t="s">
        <v>442</v>
      </c>
      <c r="BY72" s="261" t="s">
        <v>442</v>
      </c>
      <c r="BZ72" s="261" t="s">
        <v>442</v>
      </c>
      <c r="CA72" s="261" t="s">
        <v>442</v>
      </c>
      <c r="CB72" s="261" t="s">
        <v>442</v>
      </c>
      <c r="CC72" s="290">
        <v>0</v>
      </c>
      <c r="CD72" s="261" t="s">
        <v>442</v>
      </c>
      <c r="CE72" s="261" t="s">
        <v>442</v>
      </c>
      <c r="CF72" s="261" t="s">
        <v>442</v>
      </c>
      <c r="CG72" s="261" t="s">
        <v>442</v>
      </c>
      <c r="CH72" s="261" t="s">
        <v>442</v>
      </c>
      <c r="CI72" s="261" t="s">
        <v>442</v>
      </c>
      <c r="CJ72" s="261" t="s">
        <v>442</v>
      </c>
      <c r="CK72" s="261" t="s">
        <v>442</v>
      </c>
      <c r="CL72" s="261" t="s">
        <v>442</v>
      </c>
      <c r="CM72" s="261" t="s">
        <v>442</v>
      </c>
      <c r="CN72" s="261" t="s">
        <v>442</v>
      </c>
      <c r="CO72" s="261" t="s">
        <v>442</v>
      </c>
      <c r="CP72" s="261" t="s">
        <v>442</v>
      </c>
      <c r="CQ72" s="261" t="s">
        <v>442</v>
      </c>
      <c r="CR72" s="261" t="s">
        <v>588</v>
      </c>
      <c r="CS72" s="261" t="s">
        <v>433</v>
      </c>
      <c r="CT72" s="261" t="s">
        <v>442</v>
      </c>
      <c r="CU72" s="261" t="s">
        <v>589</v>
      </c>
      <c r="CV72" s="261" t="s">
        <v>442</v>
      </c>
      <c r="CW72" s="261" t="s">
        <v>442</v>
      </c>
      <c r="CX72" s="293">
        <f t="shared" si="24"/>
        <v>0.67592850000000004</v>
      </c>
      <c r="CY72" s="289">
        <v>8000000</v>
      </c>
      <c r="CZ72" s="287">
        <v>45070</v>
      </c>
      <c r="DA72" s="293">
        <v>0.67592850000000004</v>
      </c>
      <c r="DB72" s="261" t="s">
        <v>442</v>
      </c>
      <c r="DC72" s="261" t="s">
        <v>442</v>
      </c>
      <c r="DD72" s="261" t="s">
        <v>577</v>
      </c>
    </row>
    <row r="73" spans="1:108">
      <c r="A73" s="264" t="s">
        <v>380</v>
      </c>
      <c r="B73" s="284">
        <v>2471</v>
      </c>
      <c r="C73" s="284">
        <f t="shared" si="17"/>
        <v>2471</v>
      </c>
      <c r="D73" s="285">
        <v>11318</v>
      </c>
      <c r="E73" s="286">
        <f t="shared" si="18"/>
        <v>11318</v>
      </c>
      <c r="F73" s="287">
        <v>45869</v>
      </c>
      <c r="G73" s="285" t="s">
        <v>159</v>
      </c>
      <c r="H73" s="285" t="s">
        <v>573</v>
      </c>
      <c r="I73" s="261">
        <v>2021</v>
      </c>
      <c r="J73" s="261" t="s">
        <v>574</v>
      </c>
      <c r="K73" s="261" t="s">
        <v>575</v>
      </c>
      <c r="L73" s="288">
        <v>2156445</v>
      </c>
      <c r="M73" s="261" t="s">
        <v>576</v>
      </c>
      <c r="N73" s="261" t="s">
        <v>577</v>
      </c>
      <c r="O73" s="261" t="s">
        <v>578</v>
      </c>
      <c r="P73" s="287">
        <v>45387</v>
      </c>
      <c r="Q73" s="287" t="s">
        <v>579</v>
      </c>
      <c r="R73" s="261" t="s">
        <v>577</v>
      </c>
      <c r="S73" s="261" t="s">
        <v>580</v>
      </c>
      <c r="T73" s="261">
        <v>9</v>
      </c>
      <c r="U73" s="288">
        <v>0</v>
      </c>
      <c r="V73" s="289">
        <v>0</v>
      </c>
      <c r="W73" s="261" t="str">
        <f t="shared" si="19"/>
        <v>PERF</v>
      </c>
      <c r="X73" s="261" t="s">
        <v>581</v>
      </c>
      <c r="Y73" s="261" t="s">
        <v>581</v>
      </c>
      <c r="Z73" s="261" t="s">
        <v>573</v>
      </c>
      <c r="AA73" s="264" t="s">
        <v>380</v>
      </c>
      <c r="AB73" s="286">
        <f t="shared" si="20"/>
        <v>2471</v>
      </c>
      <c r="AC73" s="286">
        <v>8453</v>
      </c>
      <c r="AD73" s="286">
        <f t="shared" si="21"/>
        <v>8453</v>
      </c>
      <c r="AE73" s="261" t="s">
        <v>593</v>
      </c>
      <c r="AF73" s="261" t="s">
        <v>583</v>
      </c>
      <c r="AG73" s="290">
        <v>11158394</v>
      </c>
      <c r="AH73" s="261" t="s">
        <v>583</v>
      </c>
      <c r="AI73" s="291">
        <v>45222</v>
      </c>
      <c r="AJ73" s="261" t="s">
        <v>584</v>
      </c>
      <c r="AK73" s="292">
        <v>45548</v>
      </c>
      <c r="AL73" s="292" t="s">
        <v>585</v>
      </c>
      <c r="AM73" s="292" t="s">
        <v>442</v>
      </c>
      <c r="AN73" s="261" t="s">
        <v>442</v>
      </c>
      <c r="AO73" s="261" t="s">
        <v>442</v>
      </c>
      <c r="AP73" s="261" t="s">
        <v>442</v>
      </c>
      <c r="AQ73" s="261" t="s">
        <v>442</v>
      </c>
      <c r="AR73" s="290">
        <v>164</v>
      </c>
      <c r="AS73" s="287">
        <f t="shared" si="22"/>
        <v>50789</v>
      </c>
      <c r="AT73" s="261">
        <v>180</v>
      </c>
      <c r="AU73" s="261" t="s">
        <v>442</v>
      </c>
      <c r="AV73" s="290">
        <v>6354850</v>
      </c>
      <c r="AW73" s="290">
        <v>6270726.9699999997</v>
      </c>
      <c r="AX73" s="261" t="s">
        <v>442</v>
      </c>
      <c r="AY73" s="261" t="s">
        <v>442</v>
      </c>
      <c r="AZ73" s="290">
        <v>6354850</v>
      </c>
      <c r="BA73" s="261">
        <v>100</v>
      </c>
      <c r="BB73" s="261" t="s">
        <v>442</v>
      </c>
      <c r="BC73" s="261" t="s">
        <v>586</v>
      </c>
      <c r="BD73" s="261" t="s">
        <v>586</v>
      </c>
      <c r="BE73" s="289">
        <v>86004</v>
      </c>
      <c r="BF73" s="261" t="s">
        <v>442</v>
      </c>
      <c r="BG73" s="261" t="s">
        <v>442</v>
      </c>
      <c r="BH73" s="261" t="s">
        <v>587</v>
      </c>
      <c r="BI73" s="293">
        <v>0.1421</v>
      </c>
      <c r="BJ73" s="261" t="s">
        <v>591</v>
      </c>
      <c r="BK73" s="261" t="s">
        <v>442</v>
      </c>
      <c r="BL73" s="294">
        <f t="shared" si="23"/>
        <v>6.8000000000000005E-2</v>
      </c>
      <c r="BM73" s="261" t="s">
        <v>442</v>
      </c>
      <c r="BN73" s="261" t="s">
        <v>442</v>
      </c>
      <c r="BO73" s="261" t="s">
        <v>442</v>
      </c>
      <c r="BP73" s="261" t="s">
        <v>442</v>
      </c>
      <c r="BQ73" s="261" t="s">
        <v>442</v>
      </c>
      <c r="BR73" s="261" t="s">
        <v>442</v>
      </c>
      <c r="BS73" s="261" t="s">
        <v>442</v>
      </c>
      <c r="BT73" s="261" t="s">
        <v>442</v>
      </c>
      <c r="BU73" s="261" t="s">
        <v>442</v>
      </c>
      <c r="BV73" s="261" t="s">
        <v>442</v>
      </c>
      <c r="BW73" s="261" t="s">
        <v>442</v>
      </c>
      <c r="BX73" s="261" t="s">
        <v>442</v>
      </c>
      <c r="BY73" s="261" t="s">
        <v>442</v>
      </c>
      <c r="BZ73" s="261" t="s">
        <v>442</v>
      </c>
      <c r="CA73" s="261" t="s">
        <v>442</v>
      </c>
      <c r="CB73" s="261" t="s">
        <v>442</v>
      </c>
      <c r="CC73" s="290">
        <v>0</v>
      </c>
      <c r="CD73" s="261" t="s">
        <v>442</v>
      </c>
      <c r="CE73" s="261" t="s">
        <v>442</v>
      </c>
      <c r="CF73" s="261" t="s">
        <v>442</v>
      </c>
      <c r="CG73" s="261" t="s">
        <v>442</v>
      </c>
      <c r="CH73" s="261" t="s">
        <v>442</v>
      </c>
      <c r="CI73" s="261" t="s">
        <v>442</v>
      </c>
      <c r="CJ73" s="261" t="s">
        <v>442</v>
      </c>
      <c r="CK73" s="261" t="s">
        <v>442</v>
      </c>
      <c r="CL73" s="261" t="s">
        <v>442</v>
      </c>
      <c r="CM73" s="261" t="s">
        <v>442</v>
      </c>
      <c r="CN73" s="261" t="s">
        <v>442</v>
      </c>
      <c r="CO73" s="261" t="s">
        <v>442</v>
      </c>
      <c r="CP73" s="261" t="s">
        <v>442</v>
      </c>
      <c r="CQ73" s="261" t="s">
        <v>442</v>
      </c>
      <c r="CR73" s="261" t="s">
        <v>588</v>
      </c>
      <c r="CS73" s="261" t="s">
        <v>433</v>
      </c>
      <c r="CT73" s="261" t="s">
        <v>442</v>
      </c>
      <c r="CU73" s="261" t="s">
        <v>589</v>
      </c>
      <c r="CV73" s="261" t="s">
        <v>442</v>
      </c>
      <c r="CW73" s="261" t="s">
        <v>442</v>
      </c>
      <c r="CX73" s="293">
        <f t="shared" si="24"/>
        <v>0.56951296037763144</v>
      </c>
      <c r="CY73" s="289">
        <v>11158394</v>
      </c>
      <c r="CZ73" s="287">
        <v>45222</v>
      </c>
      <c r="DA73" s="293">
        <v>0.56951296037763144</v>
      </c>
      <c r="DB73" s="261" t="s">
        <v>442</v>
      </c>
      <c r="DC73" s="261" t="s">
        <v>442</v>
      </c>
      <c r="DD73" s="261" t="s">
        <v>577</v>
      </c>
    </row>
    <row r="74" spans="1:108">
      <c r="A74" s="264" t="s">
        <v>380</v>
      </c>
      <c r="B74" s="284">
        <v>1241</v>
      </c>
      <c r="C74" s="284">
        <f t="shared" si="17"/>
        <v>1241</v>
      </c>
      <c r="D74" s="285">
        <v>8841</v>
      </c>
      <c r="E74" s="286">
        <f t="shared" si="18"/>
        <v>8841</v>
      </c>
      <c r="F74" s="287">
        <v>45869</v>
      </c>
      <c r="G74" s="285" t="s">
        <v>159</v>
      </c>
      <c r="H74" s="285" t="s">
        <v>573</v>
      </c>
      <c r="I74" s="261">
        <v>2021</v>
      </c>
      <c r="J74" s="261" t="s">
        <v>574</v>
      </c>
      <c r="K74" s="261" t="s">
        <v>575</v>
      </c>
      <c r="L74" s="288">
        <v>7884254</v>
      </c>
      <c r="M74" s="261" t="s">
        <v>576</v>
      </c>
      <c r="N74" s="261" t="s">
        <v>577</v>
      </c>
      <c r="O74" s="261" t="s">
        <v>578</v>
      </c>
      <c r="P74" s="287">
        <v>41327</v>
      </c>
      <c r="Q74" s="287" t="s">
        <v>579</v>
      </c>
      <c r="R74" s="261" t="s">
        <v>577</v>
      </c>
      <c r="S74" s="261" t="s">
        <v>580</v>
      </c>
      <c r="T74" s="261">
        <v>87</v>
      </c>
      <c r="U74" s="288">
        <v>0</v>
      </c>
      <c r="V74" s="289">
        <v>0</v>
      </c>
      <c r="W74" s="261" t="str">
        <f t="shared" si="19"/>
        <v>PERF</v>
      </c>
      <c r="X74" s="261" t="s">
        <v>581</v>
      </c>
      <c r="Y74" s="261" t="s">
        <v>581</v>
      </c>
      <c r="Z74" s="261" t="s">
        <v>573</v>
      </c>
      <c r="AA74" s="264" t="s">
        <v>380</v>
      </c>
      <c r="AB74" s="286">
        <f t="shared" si="20"/>
        <v>1241</v>
      </c>
      <c r="AC74" s="286">
        <v>7153</v>
      </c>
      <c r="AD74" s="286">
        <f t="shared" si="21"/>
        <v>7153</v>
      </c>
      <c r="AE74" s="261" t="s">
        <v>582</v>
      </c>
      <c r="AF74" s="261" t="s">
        <v>583</v>
      </c>
      <c r="AG74" s="290">
        <v>10715195</v>
      </c>
      <c r="AH74" s="261" t="s">
        <v>583</v>
      </c>
      <c r="AI74" s="291">
        <v>41249</v>
      </c>
      <c r="AJ74" s="261" t="s">
        <v>584</v>
      </c>
      <c r="AK74" s="292">
        <v>45548</v>
      </c>
      <c r="AL74" s="292" t="s">
        <v>585</v>
      </c>
      <c r="AM74" s="292" t="s">
        <v>442</v>
      </c>
      <c r="AN74" s="261" t="s">
        <v>442</v>
      </c>
      <c r="AO74" s="261" t="s">
        <v>442</v>
      </c>
      <c r="AP74" s="261" t="s">
        <v>442</v>
      </c>
      <c r="AQ74" s="261" t="s">
        <v>442</v>
      </c>
      <c r="AR74" s="290">
        <v>30</v>
      </c>
      <c r="AS74" s="287">
        <f t="shared" si="22"/>
        <v>46769</v>
      </c>
      <c r="AT74" s="261">
        <v>180</v>
      </c>
      <c r="AU74" s="261" t="s">
        <v>442</v>
      </c>
      <c r="AV74" s="290">
        <v>11073581</v>
      </c>
      <c r="AW74" s="290">
        <v>4190389.35</v>
      </c>
      <c r="AX74" s="261" t="s">
        <v>442</v>
      </c>
      <c r="AY74" s="261" t="s">
        <v>442</v>
      </c>
      <c r="AZ74" s="290">
        <v>11073581</v>
      </c>
      <c r="BA74" s="261">
        <v>100</v>
      </c>
      <c r="BB74" s="261" t="s">
        <v>442</v>
      </c>
      <c r="BC74" s="261" t="s">
        <v>586</v>
      </c>
      <c r="BD74" s="261" t="s">
        <v>586</v>
      </c>
      <c r="BE74" s="289">
        <v>197700</v>
      </c>
      <c r="BF74" s="261" t="s">
        <v>442</v>
      </c>
      <c r="BG74" s="261" t="s">
        <v>442</v>
      </c>
      <c r="BH74" s="261" t="s">
        <v>587</v>
      </c>
      <c r="BI74" s="293">
        <v>0.15509999999999999</v>
      </c>
      <c r="BJ74" s="261" t="s">
        <v>591</v>
      </c>
      <c r="BK74" s="261" t="s">
        <v>442</v>
      </c>
      <c r="BL74" s="294">
        <f t="shared" si="23"/>
        <v>8.0999999999999989E-2</v>
      </c>
      <c r="BM74" s="261" t="s">
        <v>442</v>
      </c>
      <c r="BN74" s="261" t="s">
        <v>442</v>
      </c>
      <c r="BO74" s="261" t="s">
        <v>442</v>
      </c>
      <c r="BP74" s="261" t="s">
        <v>442</v>
      </c>
      <c r="BQ74" s="261" t="s">
        <v>442</v>
      </c>
      <c r="BR74" s="261" t="s">
        <v>442</v>
      </c>
      <c r="BS74" s="261" t="s">
        <v>442</v>
      </c>
      <c r="BT74" s="261" t="s">
        <v>442</v>
      </c>
      <c r="BU74" s="261" t="s">
        <v>442</v>
      </c>
      <c r="BV74" s="261" t="s">
        <v>442</v>
      </c>
      <c r="BW74" s="261" t="s">
        <v>442</v>
      </c>
      <c r="BX74" s="261" t="s">
        <v>442</v>
      </c>
      <c r="BY74" s="261" t="s">
        <v>442</v>
      </c>
      <c r="BZ74" s="261" t="s">
        <v>442</v>
      </c>
      <c r="CA74" s="261" t="s">
        <v>442</v>
      </c>
      <c r="CB74" s="261" t="s">
        <v>442</v>
      </c>
      <c r="CC74" s="290">
        <v>0</v>
      </c>
      <c r="CD74" s="261" t="s">
        <v>442</v>
      </c>
      <c r="CE74" s="261" t="s">
        <v>442</v>
      </c>
      <c r="CF74" s="261" t="s">
        <v>442</v>
      </c>
      <c r="CG74" s="261" t="s">
        <v>442</v>
      </c>
      <c r="CH74" s="261" t="s">
        <v>442</v>
      </c>
      <c r="CI74" s="261" t="s">
        <v>442</v>
      </c>
      <c r="CJ74" s="261" t="s">
        <v>442</v>
      </c>
      <c r="CK74" s="261" t="s">
        <v>442</v>
      </c>
      <c r="CL74" s="261" t="s">
        <v>442</v>
      </c>
      <c r="CM74" s="261" t="s">
        <v>442</v>
      </c>
      <c r="CN74" s="261" t="s">
        <v>442</v>
      </c>
      <c r="CO74" s="261" t="s">
        <v>442</v>
      </c>
      <c r="CP74" s="261" t="s">
        <v>442</v>
      </c>
      <c r="CQ74" s="261" t="s">
        <v>442</v>
      </c>
      <c r="CR74" s="261" t="s">
        <v>588</v>
      </c>
      <c r="CS74" s="261" t="s">
        <v>433</v>
      </c>
      <c r="CT74" s="261" t="s">
        <v>442</v>
      </c>
      <c r="CU74" s="261" t="s">
        <v>589</v>
      </c>
      <c r="CV74" s="261" t="s">
        <v>442</v>
      </c>
      <c r="CW74" s="261" t="s">
        <v>442</v>
      </c>
      <c r="CX74" s="293">
        <f t="shared" si="24"/>
        <v>0.48610978928884985</v>
      </c>
      <c r="CY74" s="289">
        <v>22780000</v>
      </c>
      <c r="CZ74" s="287">
        <v>45741</v>
      </c>
      <c r="DA74" s="293">
        <v>0.79576898198988766</v>
      </c>
      <c r="DB74" s="261" t="s">
        <v>442</v>
      </c>
      <c r="DC74" s="261" t="s">
        <v>442</v>
      </c>
      <c r="DD74" s="261" t="s">
        <v>577</v>
      </c>
    </row>
    <row r="75" spans="1:108">
      <c r="A75" s="264" t="s">
        <v>380</v>
      </c>
      <c r="B75" s="284">
        <v>2510</v>
      </c>
      <c r="C75" s="284">
        <f t="shared" si="17"/>
        <v>2510</v>
      </c>
      <c r="D75" s="285">
        <v>11359</v>
      </c>
      <c r="E75" s="286">
        <f t="shared" si="18"/>
        <v>11359</v>
      </c>
      <c r="F75" s="287">
        <v>45869</v>
      </c>
      <c r="G75" s="285" t="s">
        <v>159</v>
      </c>
      <c r="H75" s="285" t="s">
        <v>573</v>
      </c>
      <c r="I75" s="261">
        <v>2021</v>
      </c>
      <c r="J75" s="261" t="s">
        <v>574</v>
      </c>
      <c r="K75" s="261" t="s">
        <v>575</v>
      </c>
      <c r="L75" s="288">
        <v>952618</v>
      </c>
      <c r="M75" s="261" t="s">
        <v>576</v>
      </c>
      <c r="N75" s="261" t="s">
        <v>577</v>
      </c>
      <c r="O75" s="261" t="s">
        <v>578</v>
      </c>
      <c r="P75" s="287">
        <v>45485</v>
      </c>
      <c r="Q75" s="287" t="s">
        <v>590</v>
      </c>
      <c r="R75" s="261" t="s">
        <v>577</v>
      </c>
      <c r="S75" s="261" t="s">
        <v>580</v>
      </c>
      <c r="T75" s="261">
        <v>6</v>
      </c>
      <c r="U75" s="288">
        <v>0</v>
      </c>
      <c r="V75" s="289">
        <v>0</v>
      </c>
      <c r="W75" s="261" t="str">
        <f t="shared" si="19"/>
        <v>PERF</v>
      </c>
      <c r="X75" s="261" t="s">
        <v>581</v>
      </c>
      <c r="Y75" s="261" t="s">
        <v>581</v>
      </c>
      <c r="Z75" s="261" t="s">
        <v>573</v>
      </c>
      <c r="AA75" s="264" t="s">
        <v>380</v>
      </c>
      <c r="AB75" s="286">
        <f t="shared" si="20"/>
        <v>2510</v>
      </c>
      <c r="AC75" s="286">
        <v>8464</v>
      </c>
      <c r="AD75" s="286">
        <f t="shared" si="21"/>
        <v>8464</v>
      </c>
      <c r="AE75" s="261" t="s">
        <v>597</v>
      </c>
      <c r="AF75" s="261" t="s">
        <v>583</v>
      </c>
      <c r="AG75" s="290">
        <v>7730782</v>
      </c>
      <c r="AH75" s="261" t="s">
        <v>583</v>
      </c>
      <c r="AI75" s="291">
        <v>45240</v>
      </c>
      <c r="AJ75" s="261" t="s">
        <v>584</v>
      </c>
      <c r="AK75" s="292">
        <v>45548</v>
      </c>
      <c r="AL75" s="292" t="s">
        <v>585</v>
      </c>
      <c r="AM75" s="292" t="s">
        <v>442</v>
      </c>
      <c r="AN75" s="261" t="s">
        <v>442</v>
      </c>
      <c r="AO75" s="261" t="s">
        <v>442</v>
      </c>
      <c r="AP75" s="261" t="s">
        <v>442</v>
      </c>
      <c r="AQ75" s="261" t="s">
        <v>442</v>
      </c>
      <c r="AR75" s="290">
        <v>167</v>
      </c>
      <c r="AS75" s="287">
        <f t="shared" si="22"/>
        <v>50879</v>
      </c>
      <c r="AT75" s="261">
        <v>180</v>
      </c>
      <c r="AU75" s="261" t="s">
        <v>442</v>
      </c>
      <c r="AV75" s="290">
        <v>3366000</v>
      </c>
      <c r="AW75" s="290">
        <v>3380758.09</v>
      </c>
      <c r="AX75" s="261" t="s">
        <v>442</v>
      </c>
      <c r="AY75" s="261" t="s">
        <v>442</v>
      </c>
      <c r="AZ75" s="290">
        <v>3366000</v>
      </c>
      <c r="BA75" s="261">
        <v>100</v>
      </c>
      <c r="BB75" s="261" t="s">
        <v>442</v>
      </c>
      <c r="BC75" s="261" t="s">
        <v>586</v>
      </c>
      <c r="BD75" s="261" t="s">
        <v>586</v>
      </c>
      <c r="BE75" s="289">
        <v>46100</v>
      </c>
      <c r="BF75" s="261" t="s">
        <v>442</v>
      </c>
      <c r="BG75" s="261" t="s">
        <v>442</v>
      </c>
      <c r="BH75" s="261" t="s">
        <v>587</v>
      </c>
      <c r="BI75" s="293">
        <v>0.1421</v>
      </c>
      <c r="BJ75" s="261" t="s">
        <v>591</v>
      </c>
      <c r="BK75" s="261" t="s">
        <v>442</v>
      </c>
      <c r="BL75" s="294">
        <f t="shared" si="23"/>
        <v>6.8000000000000005E-2</v>
      </c>
      <c r="BM75" s="261" t="s">
        <v>442</v>
      </c>
      <c r="BN75" s="261" t="s">
        <v>442</v>
      </c>
      <c r="BO75" s="261" t="s">
        <v>442</v>
      </c>
      <c r="BP75" s="261" t="s">
        <v>442</v>
      </c>
      <c r="BQ75" s="261" t="s">
        <v>442</v>
      </c>
      <c r="BR75" s="261" t="s">
        <v>442</v>
      </c>
      <c r="BS75" s="261" t="s">
        <v>442</v>
      </c>
      <c r="BT75" s="261" t="s">
        <v>442</v>
      </c>
      <c r="BU75" s="261" t="s">
        <v>442</v>
      </c>
      <c r="BV75" s="261" t="s">
        <v>442</v>
      </c>
      <c r="BW75" s="261" t="s">
        <v>442</v>
      </c>
      <c r="BX75" s="261" t="s">
        <v>442</v>
      </c>
      <c r="BY75" s="261" t="s">
        <v>442</v>
      </c>
      <c r="BZ75" s="261" t="s">
        <v>442</v>
      </c>
      <c r="CA75" s="261" t="s">
        <v>442</v>
      </c>
      <c r="CB75" s="261" t="s">
        <v>442</v>
      </c>
      <c r="CC75" s="290">
        <v>0</v>
      </c>
      <c r="CD75" s="261" t="s">
        <v>442</v>
      </c>
      <c r="CE75" s="261" t="s">
        <v>442</v>
      </c>
      <c r="CF75" s="261" t="s">
        <v>442</v>
      </c>
      <c r="CG75" s="261" t="s">
        <v>442</v>
      </c>
      <c r="CH75" s="261" t="s">
        <v>442</v>
      </c>
      <c r="CI75" s="261" t="s">
        <v>442</v>
      </c>
      <c r="CJ75" s="261" t="s">
        <v>442</v>
      </c>
      <c r="CK75" s="261" t="s">
        <v>442</v>
      </c>
      <c r="CL75" s="261" t="s">
        <v>442</v>
      </c>
      <c r="CM75" s="261" t="s">
        <v>442</v>
      </c>
      <c r="CN75" s="261" t="s">
        <v>442</v>
      </c>
      <c r="CO75" s="261" t="s">
        <v>442</v>
      </c>
      <c r="CP75" s="261" t="s">
        <v>442</v>
      </c>
      <c r="CQ75" s="261" t="s">
        <v>442</v>
      </c>
      <c r="CR75" s="261" t="s">
        <v>588</v>
      </c>
      <c r="CS75" s="261" t="s">
        <v>433</v>
      </c>
      <c r="CT75" s="261" t="s">
        <v>442</v>
      </c>
      <c r="CU75" s="261" t="s">
        <v>589</v>
      </c>
      <c r="CV75" s="261" t="s">
        <v>442</v>
      </c>
      <c r="CW75" s="261" t="s">
        <v>442</v>
      </c>
      <c r="CX75" s="293">
        <f t="shared" si="24"/>
        <v>0.43540226590272496</v>
      </c>
      <c r="CY75" s="289">
        <v>7730782</v>
      </c>
      <c r="CZ75" s="287">
        <v>45264</v>
      </c>
      <c r="DA75" s="293">
        <v>0.43540226590272496</v>
      </c>
      <c r="DB75" s="261" t="s">
        <v>442</v>
      </c>
      <c r="DC75" s="261" t="s">
        <v>442</v>
      </c>
      <c r="DD75" s="261" t="s">
        <v>577</v>
      </c>
    </row>
    <row r="76" spans="1:108">
      <c r="A76" s="264" t="s">
        <v>380</v>
      </c>
      <c r="B76" s="284">
        <v>1421</v>
      </c>
      <c r="C76" s="284">
        <f t="shared" si="17"/>
        <v>1421</v>
      </c>
      <c r="D76" s="285">
        <v>7980</v>
      </c>
      <c r="E76" s="286">
        <f t="shared" si="18"/>
        <v>7980</v>
      </c>
      <c r="F76" s="287">
        <v>45869</v>
      </c>
      <c r="G76" s="285" t="s">
        <v>159</v>
      </c>
      <c r="H76" s="285" t="s">
        <v>573</v>
      </c>
      <c r="I76" s="261">
        <v>2021</v>
      </c>
      <c r="J76" s="261" t="s">
        <v>574</v>
      </c>
      <c r="K76" s="261" t="s">
        <v>575</v>
      </c>
      <c r="L76" s="288">
        <v>7591008</v>
      </c>
      <c r="M76" s="261" t="s">
        <v>576</v>
      </c>
      <c r="N76" s="261" t="s">
        <v>577</v>
      </c>
      <c r="O76" s="261" t="s">
        <v>578</v>
      </c>
      <c r="P76" s="287">
        <v>41970</v>
      </c>
      <c r="Q76" s="287" t="s">
        <v>592</v>
      </c>
      <c r="R76" s="261" t="s">
        <v>577</v>
      </c>
      <c r="S76" s="261" t="s">
        <v>580</v>
      </c>
      <c r="T76" s="261">
        <v>120</v>
      </c>
      <c r="U76" s="288">
        <v>0</v>
      </c>
      <c r="V76" s="289">
        <v>0</v>
      </c>
      <c r="W76" s="261" t="str">
        <f t="shared" si="19"/>
        <v>PERF</v>
      </c>
      <c r="X76" s="261" t="s">
        <v>581</v>
      </c>
      <c r="Y76" s="261" t="s">
        <v>581</v>
      </c>
      <c r="Z76" s="261" t="s">
        <v>573</v>
      </c>
      <c r="AA76" s="264" t="s">
        <v>380</v>
      </c>
      <c r="AB76" s="286">
        <f t="shared" si="20"/>
        <v>1421</v>
      </c>
      <c r="AC76" s="286">
        <v>6917</v>
      </c>
      <c r="AD76" s="286">
        <f t="shared" si="21"/>
        <v>6917</v>
      </c>
      <c r="AE76" s="261" t="s">
        <v>593</v>
      </c>
      <c r="AF76" s="261" t="s">
        <v>583</v>
      </c>
      <c r="AG76" s="290">
        <v>17097479</v>
      </c>
      <c r="AH76" s="261" t="s">
        <v>583</v>
      </c>
      <c r="AI76" s="291">
        <v>40339</v>
      </c>
      <c r="AJ76" s="261" t="s">
        <v>584</v>
      </c>
      <c r="AK76" s="292">
        <v>45548</v>
      </c>
      <c r="AL76" s="292">
        <v>45595</v>
      </c>
      <c r="AM76" s="292" t="s">
        <v>442</v>
      </c>
      <c r="AN76" s="261" t="s">
        <v>442</v>
      </c>
      <c r="AO76" s="261" t="s">
        <v>442</v>
      </c>
      <c r="AP76" s="261" t="s">
        <v>442</v>
      </c>
      <c r="AQ76" s="261" t="s">
        <v>442</v>
      </c>
      <c r="AR76" s="290">
        <v>51</v>
      </c>
      <c r="AS76" s="287">
        <f t="shared" si="22"/>
        <v>47399</v>
      </c>
      <c r="AT76" s="261">
        <v>180</v>
      </c>
      <c r="AU76" s="261" t="s">
        <v>442</v>
      </c>
      <c r="AV76" s="290">
        <v>23294350</v>
      </c>
      <c r="AW76" s="290">
        <v>12196551.449999999</v>
      </c>
      <c r="AX76" s="261" t="s">
        <v>442</v>
      </c>
      <c r="AY76" s="261" t="s">
        <v>442</v>
      </c>
      <c r="AZ76" s="290">
        <v>23294350</v>
      </c>
      <c r="BA76" s="261">
        <v>100</v>
      </c>
      <c r="BB76" s="261" t="s">
        <v>442</v>
      </c>
      <c r="BC76" s="261" t="s">
        <v>586</v>
      </c>
      <c r="BD76" s="261" t="s">
        <v>586</v>
      </c>
      <c r="BE76" s="289">
        <v>313159</v>
      </c>
      <c r="BF76" s="261" t="s">
        <v>442</v>
      </c>
      <c r="BG76" s="261" t="s">
        <v>442</v>
      </c>
      <c r="BH76" s="261" t="s">
        <v>587</v>
      </c>
      <c r="BI76" s="293">
        <v>0.14249999999999999</v>
      </c>
      <c r="BJ76" s="261" t="s">
        <v>596</v>
      </c>
      <c r="BK76" s="261" t="s">
        <v>442</v>
      </c>
      <c r="BL76" s="294">
        <f t="shared" si="23"/>
        <v>6.8399999999999989E-2</v>
      </c>
      <c r="BM76" s="261" t="s">
        <v>442</v>
      </c>
      <c r="BN76" s="261" t="s">
        <v>442</v>
      </c>
      <c r="BO76" s="261" t="s">
        <v>442</v>
      </c>
      <c r="BP76" s="261" t="s">
        <v>442</v>
      </c>
      <c r="BQ76" s="261" t="s">
        <v>442</v>
      </c>
      <c r="BR76" s="261" t="s">
        <v>442</v>
      </c>
      <c r="BS76" s="261" t="s">
        <v>442</v>
      </c>
      <c r="BT76" s="261" t="s">
        <v>442</v>
      </c>
      <c r="BU76" s="261" t="s">
        <v>442</v>
      </c>
      <c r="BV76" s="261" t="s">
        <v>442</v>
      </c>
      <c r="BW76" s="261" t="s">
        <v>442</v>
      </c>
      <c r="BX76" s="261" t="s">
        <v>442</v>
      </c>
      <c r="BY76" s="261" t="s">
        <v>442</v>
      </c>
      <c r="BZ76" s="261" t="s">
        <v>442</v>
      </c>
      <c r="CA76" s="261" t="s">
        <v>442</v>
      </c>
      <c r="CB76" s="261" t="s">
        <v>442</v>
      </c>
      <c r="CC76" s="290">
        <v>2030000</v>
      </c>
      <c r="CD76" s="261" t="s">
        <v>442</v>
      </c>
      <c r="CE76" s="261" t="s">
        <v>442</v>
      </c>
      <c r="CF76" s="261" t="s">
        <v>442</v>
      </c>
      <c r="CG76" s="261" t="s">
        <v>442</v>
      </c>
      <c r="CH76" s="261" t="s">
        <v>442</v>
      </c>
      <c r="CI76" s="261" t="s">
        <v>442</v>
      </c>
      <c r="CJ76" s="261" t="s">
        <v>442</v>
      </c>
      <c r="CK76" s="261" t="s">
        <v>442</v>
      </c>
      <c r="CL76" s="261" t="s">
        <v>442</v>
      </c>
      <c r="CM76" s="261" t="s">
        <v>442</v>
      </c>
      <c r="CN76" s="261" t="s">
        <v>442</v>
      </c>
      <c r="CO76" s="261" t="s">
        <v>442</v>
      </c>
      <c r="CP76" s="261" t="s">
        <v>442</v>
      </c>
      <c r="CQ76" s="261" t="s">
        <v>442</v>
      </c>
      <c r="CR76" s="261" t="s">
        <v>588</v>
      </c>
      <c r="CS76" s="261" t="s">
        <v>433</v>
      </c>
      <c r="CT76" s="261" t="s">
        <v>442</v>
      </c>
      <c r="CU76" s="261" t="s">
        <v>589</v>
      </c>
      <c r="CV76" s="261" t="s">
        <v>442</v>
      </c>
      <c r="CW76" s="261" t="s">
        <v>442</v>
      </c>
      <c r="CX76" s="293">
        <f t="shared" si="24"/>
        <v>0.66295543562922954</v>
      </c>
      <c r="CY76" s="289">
        <v>35137128</v>
      </c>
      <c r="CZ76" s="287">
        <v>45002</v>
      </c>
      <c r="DA76" s="293">
        <v>0.71667193768223081</v>
      </c>
      <c r="DB76" s="261" t="s">
        <v>442</v>
      </c>
      <c r="DC76" s="261" t="s">
        <v>442</v>
      </c>
      <c r="DD76" s="261" t="s">
        <v>577</v>
      </c>
    </row>
    <row r="77" spans="1:108">
      <c r="A77" s="264" t="s">
        <v>380</v>
      </c>
      <c r="B77" s="284">
        <v>2504</v>
      </c>
      <c r="C77" s="284">
        <f t="shared" si="17"/>
        <v>2504</v>
      </c>
      <c r="D77" s="285">
        <v>11302</v>
      </c>
      <c r="E77" s="286">
        <f t="shared" si="18"/>
        <v>11302</v>
      </c>
      <c r="F77" s="287">
        <v>45869</v>
      </c>
      <c r="G77" s="285" t="s">
        <v>159</v>
      </c>
      <c r="H77" s="285" t="s">
        <v>573</v>
      </c>
      <c r="I77" s="261">
        <v>2021</v>
      </c>
      <c r="J77" s="261" t="s">
        <v>574</v>
      </c>
      <c r="K77" s="261" t="s">
        <v>575</v>
      </c>
      <c r="L77" s="288">
        <v>3711159</v>
      </c>
      <c r="M77" s="261" t="s">
        <v>576</v>
      </c>
      <c r="N77" s="261" t="s">
        <v>577</v>
      </c>
      <c r="O77" s="261" t="s">
        <v>578</v>
      </c>
      <c r="P77" s="287">
        <v>45475</v>
      </c>
      <c r="Q77" s="287" t="s">
        <v>592</v>
      </c>
      <c r="R77" s="261" t="s">
        <v>577</v>
      </c>
      <c r="S77" s="261" t="s">
        <v>580</v>
      </c>
      <c r="T77" s="261">
        <v>7</v>
      </c>
      <c r="U77" s="288">
        <v>0</v>
      </c>
      <c r="V77" s="289">
        <v>0</v>
      </c>
      <c r="W77" s="261" t="str">
        <f t="shared" si="19"/>
        <v>PERF</v>
      </c>
      <c r="X77" s="261" t="s">
        <v>581</v>
      </c>
      <c r="Y77" s="261" t="s">
        <v>581</v>
      </c>
      <c r="Z77" s="261" t="s">
        <v>573</v>
      </c>
      <c r="AA77" s="264" t="s">
        <v>380</v>
      </c>
      <c r="AB77" s="286">
        <f t="shared" si="20"/>
        <v>2504</v>
      </c>
      <c r="AC77" s="286">
        <v>8455</v>
      </c>
      <c r="AD77" s="286">
        <f t="shared" si="21"/>
        <v>8455</v>
      </c>
      <c r="AE77" s="261" t="s">
        <v>593</v>
      </c>
      <c r="AF77" s="261" t="s">
        <v>583</v>
      </c>
      <c r="AG77" s="290">
        <v>15836304</v>
      </c>
      <c r="AH77" s="261" t="s">
        <v>583</v>
      </c>
      <c r="AI77" s="291">
        <v>45230</v>
      </c>
      <c r="AJ77" s="261" t="s">
        <v>584</v>
      </c>
      <c r="AK77" s="292">
        <v>45548</v>
      </c>
      <c r="AL77" s="292" t="s">
        <v>585</v>
      </c>
      <c r="AM77" s="292" t="s">
        <v>442</v>
      </c>
      <c r="AN77" s="261" t="s">
        <v>442</v>
      </c>
      <c r="AO77" s="261" t="s">
        <v>442</v>
      </c>
      <c r="AP77" s="261" t="s">
        <v>442</v>
      </c>
      <c r="AQ77" s="261" t="s">
        <v>442</v>
      </c>
      <c r="AR77" s="290">
        <v>167</v>
      </c>
      <c r="AS77" s="287">
        <f t="shared" si="22"/>
        <v>50879</v>
      </c>
      <c r="AT77" s="261">
        <v>180</v>
      </c>
      <c r="AU77" s="261" t="s">
        <v>442</v>
      </c>
      <c r="AV77" s="290">
        <v>9285672</v>
      </c>
      <c r="AW77" s="290">
        <v>7889399.8700000001</v>
      </c>
      <c r="AX77" s="261" t="s">
        <v>442</v>
      </c>
      <c r="AY77" s="261" t="s">
        <v>442</v>
      </c>
      <c r="AZ77" s="290">
        <v>9285672</v>
      </c>
      <c r="BA77" s="261">
        <v>100</v>
      </c>
      <c r="BB77" s="261" t="s">
        <v>442</v>
      </c>
      <c r="BC77" s="261" t="s">
        <v>586</v>
      </c>
      <c r="BD77" s="261" t="s">
        <v>586</v>
      </c>
      <c r="BE77" s="289">
        <v>112747</v>
      </c>
      <c r="BF77" s="261" t="s">
        <v>442</v>
      </c>
      <c r="BG77" s="261" t="s">
        <v>442</v>
      </c>
      <c r="BH77" s="261" t="s">
        <v>587</v>
      </c>
      <c r="BI77" s="293">
        <v>0.15210000000000001</v>
      </c>
      <c r="BJ77" s="261" t="s">
        <v>591</v>
      </c>
      <c r="BK77" s="261" t="s">
        <v>442</v>
      </c>
      <c r="BL77" s="294">
        <f t="shared" si="23"/>
        <v>7.8000000000000014E-2</v>
      </c>
      <c r="BM77" s="261" t="s">
        <v>442</v>
      </c>
      <c r="BN77" s="261" t="s">
        <v>442</v>
      </c>
      <c r="BO77" s="261" t="s">
        <v>442</v>
      </c>
      <c r="BP77" s="261" t="s">
        <v>442</v>
      </c>
      <c r="BQ77" s="261" t="s">
        <v>442</v>
      </c>
      <c r="BR77" s="261" t="s">
        <v>442</v>
      </c>
      <c r="BS77" s="261" t="s">
        <v>442</v>
      </c>
      <c r="BT77" s="261" t="s">
        <v>442</v>
      </c>
      <c r="BU77" s="261" t="s">
        <v>442</v>
      </c>
      <c r="BV77" s="261" t="s">
        <v>442</v>
      </c>
      <c r="BW77" s="261" t="s">
        <v>442</v>
      </c>
      <c r="BX77" s="261" t="s">
        <v>442</v>
      </c>
      <c r="BY77" s="261" t="s">
        <v>442</v>
      </c>
      <c r="BZ77" s="261" t="s">
        <v>442</v>
      </c>
      <c r="CA77" s="261" t="s">
        <v>442</v>
      </c>
      <c r="CB77" s="261" t="s">
        <v>442</v>
      </c>
      <c r="CC77" s="290">
        <v>0</v>
      </c>
      <c r="CD77" s="261" t="s">
        <v>442</v>
      </c>
      <c r="CE77" s="261" t="s">
        <v>442</v>
      </c>
      <c r="CF77" s="261" t="s">
        <v>442</v>
      </c>
      <c r="CG77" s="261" t="s">
        <v>442</v>
      </c>
      <c r="CH77" s="261" t="s">
        <v>442</v>
      </c>
      <c r="CI77" s="261" t="s">
        <v>442</v>
      </c>
      <c r="CJ77" s="261" t="s">
        <v>442</v>
      </c>
      <c r="CK77" s="261" t="s">
        <v>442</v>
      </c>
      <c r="CL77" s="261" t="s">
        <v>442</v>
      </c>
      <c r="CM77" s="261" t="s">
        <v>442</v>
      </c>
      <c r="CN77" s="261" t="s">
        <v>442</v>
      </c>
      <c r="CO77" s="261" t="s">
        <v>442</v>
      </c>
      <c r="CP77" s="261" t="s">
        <v>442</v>
      </c>
      <c r="CQ77" s="261" t="s">
        <v>442</v>
      </c>
      <c r="CR77" s="261" t="s">
        <v>588</v>
      </c>
      <c r="CS77" s="261" t="s">
        <v>433</v>
      </c>
      <c r="CT77" s="261" t="s">
        <v>442</v>
      </c>
      <c r="CU77" s="261" t="s">
        <v>589</v>
      </c>
      <c r="CV77" s="261" t="s">
        <v>442</v>
      </c>
      <c r="CW77" s="261" t="s">
        <v>442</v>
      </c>
      <c r="CX77" s="293">
        <f t="shared" si="24"/>
        <v>0.58645602513904826</v>
      </c>
      <c r="CY77" s="289">
        <v>15833535</v>
      </c>
      <c r="CZ77" s="287">
        <v>45238</v>
      </c>
      <c r="DA77" s="293">
        <v>0.58645602513904826</v>
      </c>
      <c r="DB77" s="261" t="s">
        <v>442</v>
      </c>
      <c r="DC77" s="261" t="s">
        <v>442</v>
      </c>
      <c r="DD77" s="261" t="s">
        <v>577</v>
      </c>
    </row>
    <row r="78" spans="1:108">
      <c r="A78" s="264" t="s">
        <v>380</v>
      </c>
      <c r="B78" s="284">
        <v>1727</v>
      </c>
      <c r="C78" s="284">
        <f t="shared" si="17"/>
        <v>1727</v>
      </c>
      <c r="D78" s="285">
        <v>9577</v>
      </c>
      <c r="E78" s="286">
        <f t="shared" si="18"/>
        <v>9577</v>
      </c>
      <c r="F78" s="287">
        <v>45869</v>
      </c>
      <c r="G78" s="285" t="s">
        <v>159</v>
      </c>
      <c r="H78" s="285" t="s">
        <v>573</v>
      </c>
      <c r="I78" s="261">
        <v>2021</v>
      </c>
      <c r="J78" s="261" t="s">
        <v>574</v>
      </c>
      <c r="K78" s="261" t="s">
        <v>575</v>
      </c>
      <c r="L78" s="288">
        <v>396164</v>
      </c>
      <c r="M78" s="261" t="s">
        <v>576</v>
      </c>
      <c r="N78" s="261" t="s">
        <v>577</v>
      </c>
      <c r="O78" s="261" t="s">
        <v>578</v>
      </c>
      <c r="P78" s="287">
        <v>42950</v>
      </c>
      <c r="Q78" s="287" t="s">
        <v>579</v>
      </c>
      <c r="R78" s="261" t="s">
        <v>577</v>
      </c>
      <c r="S78" s="261" t="s">
        <v>580</v>
      </c>
      <c r="T78" s="261">
        <v>77</v>
      </c>
      <c r="U78" s="288">
        <v>0</v>
      </c>
      <c r="V78" s="289">
        <v>0</v>
      </c>
      <c r="W78" s="261" t="str">
        <f t="shared" si="19"/>
        <v>PERF</v>
      </c>
      <c r="X78" s="261" t="s">
        <v>581</v>
      </c>
      <c r="Y78" s="261" t="s">
        <v>581</v>
      </c>
      <c r="Z78" s="261" t="s">
        <v>573</v>
      </c>
      <c r="AA78" s="264" t="s">
        <v>380</v>
      </c>
      <c r="AB78" s="286">
        <f t="shared" si="20"/>
        <v>1727</v>
      </c>
      <c r="AC78" s="286">
        <v>7659</v>
      </c>
      <c r="AD78" s="286">
        <f t="shared" si="21"/>
        <v>7659</v>
      </c>
      <c r="AE78" s="261" t="s">
        <v>582</v>
      </c>
      <c r="AF78" s="261" t="s">
        <v>583</v>
      </c>
      <c r="AG78" s="290">
        <v>1241725</v>
      </c>
      <c r="AH78" s="261" t="s">
        <v>583</v>
      </c>
      <c r="AI78" s="291">
        <v>42877</v>
      </c>
      <c r="AJ78" s="261" t="s">
        <v>584</v>
      </c>
      <c r="AK78" s="292">
        <v>45548</v>
      </c>
      <c r="AL78" s="292" t="s">
        <v>585</v>
      </c>
      <c r="AM78" s="292" t="s">
        <v>442</v>
      </c>
      <c r="AN78" s="261" t="s">
        <v>442</v>
      </c>
      <c r="AO78" s="261" t="s">
        <v>442</v>
      </c>
      <c r="AP78" s="261" t="s">
        <v>442</v>
      </c>
      <c r="AQ78" s="261" t="s">
        <v>442</v>
      </c>
      <c r="AR78" s="290">
        <v>84</v>
      </c>
      <c r="AS78" s="287">
        <f t="shared" si="22"/>
        <v>48389</v>
      </c>
      <c r="AT78" s="261">
        <v>180</v>
      </c>
      <c r="AU78" s="261" t="s">
        <v>442</v>
      </c>
      <c r="AV78" s="290">
        <v>1329424</v>
      </c>
      <c r="AW78" s="290">
        <v>999108.02</v>
      </c>
      <c r="AX78" s="261" t="s">
        <v>442</v>
      </c>
      <c r="AY78" s="261" t="s">
        <v>442</v>
      </c>
      <c r="AZ78" s="290">
        <v>1329424</v>
      </c>
      <c r="BA78" s="261">
        <v>100</v>
      </c>
      <c r="BB78" s="261" t="s">
        <v>442</v>
      </c>
      <c r="BC78" s="261" t="s">
        <v>586</v>
      </c>
      <c r="BD78" s="261" t="s">
        <v>586</v>
      </c>
      <c r="BE78" s="289">
        <v>18582</v>
      </c>
      <c r="BF78" s="261" t="s">
        <v>442</v>
      </c>
      <c r="BG78" s="261" t="s">
        <v>442</v>
      </c>
      <c r="BH78" s="261" t="s">
        <v>587</v>
      </c>
      <c r="BI78" s="293">
        <v>0.14249999999999999</v>
      </c>
      <c r="BJ78" s="261" t="s">
        <v>596</v>
      </c>
      <c r="BK78" s="261" t="s">
        <v>442</v>
      </c>
      <c r="BL78" s="294">
        <f t="shared" si="23"/>
        <v>6.8399999999999989E-2</v>
      </c>
      <c r="BM78" s="261" t="s">
        <v>442</v>
      </c>
      <c r="BN78" s="261" t="s">
        <v>442</v>
      </c>
      <c r="BO78" s="261" t="s">
        <v>442</v>
      </c>
      <c r="BP78" s="261" t="s">
        <v>442</v>
      </c>
      <c r="BQ78" s="261" t="s">
        <v>442</v>
      </c>
      <c r="BR78" s="261" t="s">
        <v>442</v>
      </c>
      <c r="BS78" s="261" t="s">
        <v>442</v>
      </c>
      <c r="BT78" s="261" t="s">
        <v>442</v>
      </c>
      <c r="BU78" s="261" t="s">
        <v>442</v>
      </c>
      <c r="BV78" s="261" t="s">
        <v>442</v>
      </c>
      <c r="BW78" s="261" t="s">
        <v>442</v>
      </c>
      <c r="BX78" s="261" t="s">
        <v>442</v>
      </c>
      <c r="BY78" s="261" t="s">
        <v>442</v>
      </c>
      <c r="BZ78" s="261" t="s">
        <v>442</v>
      </c>
      <c r="CA78" s="261" t="s">
        <v>442</v>
      </c>
      <c r="CB78" s="261" t="s">
        <v>442</v>
      </c>
      <c r="CC78" s="290">
        <v>0</v>
      </c>
      <c r="CD78" s="261" t="s">
        <v>442</v>
      </c>
      <c r="CE78" s="261" t="s">
        <v>442</v>
      </c>
      <c r="CF78" s="261" t="s">
        <v>442</v>
      </c>
      <c r="CG78" s="261" t="s">
        <v>442</v>
      </c>
      <c r="CH78" s="261" t="s">
        <v>442</v>
      </c>
      <c r="CI78" s="261" t="s">
        <v>442</v>
      </c>
      <c r="CJ78" s="261" t="s">
        <v>442</v>
      </c>
      <c r="CK78" s="261" t="s">
        <v>442</v>
      </c>
      <c r="CL78" s="261" t="s">
        <v>442</v>
      </c>
      <c r="CM78" s="261" t="s">
        <v>442</v>
      </c>
      <c r="CN78" s="261" t="s">
        <v>442</v>
      </c>
      <c r="CO78" s="261" t="s">
        <v>442</v>
      </c>
      <c r="CP78" s="261" t="s">
        <v>442</v>
      </c>
      <c r="CQ78" s="261" t="s">
        <v>442</v>
      </c>
      <c r="CR78" s="261" t="s">
        <v>588</v>
      </c>
      <c r="CS78" s="261" t="s">
        <v>433</v>
      </c>
      <c r="CT78" s="261" t="s">
        <v>442</v>
      </c>
      <c r="CU78" s="261" t="s">
        <v>589</v>
      </c>
      <c r="CV78" s="261" t="s">
        <v>442</v>
      </c>
      <c r="CW78" s="261" t="s">
        <v>442</v>
      </c>
      <c r="CX78" s="293">
        <f t="shared" si="24"/>
        <v>0.89744569451213829</v>
      </c>
      <c r="CY78" s="289">
        <v>1481342</v>
      </c>
      <c r="CZ78" s="287">
        <v>45343</v>
      </c>
      <c r="DA78" s="293">
        <v>0.71715262831231419</v>
      </c>
      <c r="DB78" s="261" t="s">
        <v>442</v>
      </c>
      <c r="DC78" s="261" t="s">
        <v>442</v>
      </c>
      <c r="DD78" s="261" t="s">
        <v>577</v>
      </c>
    </row>
    <row r="79" spans="1:108">
      <c r="A79" s="264" t="s">
        <v>380</v>
      </c>
      <c r="B79" s="284">
        <v>1013</v>
      </c>
      <c r="C79" s="284">
        <f t="shared" si="17"/>
        <v>1013</v>
      </c>
      <c r="D79" s="285">
        <v>0</v>
      </c>
      <c r="E79" s="286">
        <f t="shared" si="18"/>
        <v>0</v>
      </c>
      <c r="F79" s="287">
        <v>45869</v>
      </c>
      <c r="G79" s="285" t="s">
        <v>159</v>
      </c>
      <c r="H79" s="285" t="s">
        <v>573</v>
      </c>
      <c r="I79" s="261">
        <v>2021</v>
      </c>
      <c r="J79" s="261" t="s">
        <v>574</v>
      </c>
      <c r="K79" s="261" t="s">
        <v>575</v>
      </c>
      <c r="L79" s="288">
        <v>1461412</v>
      </c>
      <c r="M79" s="261" t="s">
        <v>576</v>
      </c>
      <c r="N79" s="261" t="s">
        <v>577</v>
      </c>
      <c r="O79" s="261" t="s">
        <v>578</v>
      </c>
      <c r="P79" s="287">
        <v>40449</v>
      </c>
      <c r="Q79" s="287" t="s">
        <v>579</v>
      </c>
      <c r="R79" s="261" t="s">
        <v>577</v>
      </c>
      <c r="S79" s="261" t="s">
        <v>580</v>
      </c>
      <c r="T79" s="261">
        <v>167</v>
      </c>
      <c r="U79" s="288">
        <v>0</v>
      </c>
      <c r="V79" s="289">
        <v>0</v>
      </c>
      <c r="W79" s="261" t="str">
        <f t="shared" si="19"/>
        <v>PERF</v>
      </c>
      <c r="X79" s="261" t="s">
        <v>581</v>
      </c>
      <c r="Y79" s="261" t="s">
        <v>581</v>
      </c>
      <c r="Z79" s="261" t="s">
        <v>573</v>
      </c>
      <c r="AA79" s="264" t="s">
        <v>380</v>
      </c>
      <c r="AB79" s="286">
        <f t="shared" si="20"/>
        <v>1013</v>
      </c>
      <c r="AC79" s="286">
        <v>6891</v>
      </c>
      <c r="AD79" s="286">
        <f t="shared" si="21"/>
        <v>6891</v>
      </c>
      <c r="AE79" s="261" t="s">
        <v>593</v>
      </c>
      <c r="AF79" s="261" t="s">
        <v>583</v>
      </c>
      <c r="AG79" s="290">
        <v>3665154</v>
      </c>
      <c r="AH79" s="261" t="s">
        <v>583</v>
      </c>
      <c r="AI79" s="291">
        <v>40303</v>
      </c>
      <c r="AJ79" s="261" t="s">
        <v>584</v>
      </c>
      <c r="AK79" s="292">
        <v>45548</v>
      </c>
      <c r="AL79" s="292" t="s">
        <v>585</v>
      </c>
      <c r="AM79" s="292" t="s">
        <v>442</v>
      </c>
      <c r="AN79" s="261" t="s">
        <v>442</v>
      </c>
      <c r="AO79" s="261" t="s">
        <v>442</v>
      </c>
      <c r="AP79" s="261" t="s">
        <v>442</v>
      </c>
      <c r="AQ79" s="261" t="s">
        <v>442</v>
      </c>
      <c r="AR79" s="290" t="s">
        <v>442</v>
      </c>
      <c r="AS79" s="287" t="s">
        <v>442</v>
      </c>
      <c r="AT79" s="261">
        <v>180</v>
      </c>
      <c r="AU79" s="261" t="s">
        <v>442</v>
      </c>
      <c r="AV79" s="290" t="s">
        <v>442</v>
      </c>
      <c r="AW79" s="290" t="s">
        <v>442</v>
      </c>
      <c r="AX79" s="261" t="s">
        <v>442</v>
      </c>
      <c r="AY79" s="261" t="s">
        <v>442</v>
      </c>
      <c r="AZ79" s="290" t="s">
        <v>442</v>
      </c>
      <c r="BA79" s="261">
        <v>100</v>
      </c>
      <c r="BB79" s="261" t="s">
        <v>442</v>
      </c>
      <c r="BC79" s="261" t="s">
        <v>586</v>
      </c>
      <c r="BD79" s="261" t="s">
        <v>586</v>
      </c>
      <c r="BE79" s="289" t="s">
        <v>442</v>
      </c>
      <c r="BF79" s="261" t="s">
        <v>442</v>
      </c>
      <c r="BG79" s="261" t="s">
        <v>442</v>
      </c>
      <c r="BH79" s="261" t="s">
        <v>587</v>
      </c>
      <c r="BI79" s="293" t="s">
        <v>442</v>
      </c>
      <c r="BJ79" s="261" t="s">
        <v>442</v>
      </c>
      <c r="BK79" s="261" t="s">
        <v>442</v>
      </c>
      <c r="BL79" s="294" t="s">
        <v>442</v>
      </c>
      <c r="BM79" s="261" t="s">
        <v>442</v>
      </c>
      <c r="BN79" s="261" t="s">
        <v>442</v>
      </c>
      <c r="BO79" s="261" t="s">
        <v>442</v>
      </c>
      <c r="BP79" s="261" t="s">
        <v>442</v>
      </c>
      <c r="BQ79" s="261" t="s">
        <v>442</v>
      </c>
      <c r="BR79" s="261" t="s">
        <v>442</v>
      </c>
      <c r="BS79" s="261" t="s">
        <v>442</v>
      </c>
      <c r="BT79" s="261" t="s">
        <v>442</v>
      </c>
      <c r="BU79" s="261" t="s">
        <v>442</v>
      </c>
      <c r="BV79" s="261" t="s">
        <v>442</v>
      </c>
      <c r="BW79" s="261" t="s">
        <v>442</v>
      </c>
      <c r="BX79" s="261" t="s">
        <v>442</v>
      </c>
      <c r="BY79" s="261" t="s">
        <v>442</v>
      </c>
      <c r="BZ79" s="261" t="s">
        <v>442</v>
      </c>
      <c r="CA79" s="261" t="s">
        <v>442</v>
      </c>
      <c r="CB79" s="261">
        <v>45624</v>
      </c>
      <c r="CC79" s="290" t="s">
        <v>442</v>
      </c>
      <c r="CD79" s="261" t="s">
        <v>442</v>
      </c>
      <c r="CE79" s="261" t="s">
        <v>442</v>
      </c>
      <c r="CF79" s="261" t="s">
        <v>442</v>
      </c>
      <c r="CG79" s="261" t="s">
        <v>442</v>
      </c>
      <c r="CH79" s="261" t="s">
        <v>442</v>
      </c>
      <c r="CI79" s="261" t="s">
        <v>442</v>
      </c>
      <c r="CJ79" s="261" t="s">
        <v>442</v>
      </c>
      <c r="CK79" s="261" t="s">
        <v>442</v>
      </c>
      <c r="CL79" s="261" t="s">
        <v>442</v>
      </c>
      <c r="CM79" s="261" t="s">
        <v>442</v>
      </c>
      <c r="CN79" s="261" t="s">
        <v>442</v>
      </c>
      <c r="CO79" s="261" t="s">
        <v>442</v>
      </c>
      <c r="CP79" s="261" t="s">
        <v>442</v>
      </c>
      <c r="CQ79" s="261" t="s">
        <v>442</v>
      </c>
      <c r="CR79" s="261" t="s">
        <v>588</v>
      </c>
      <c r="CS79" s="261" t="s">
        <v>433</v>
      </c>
      <c r="CT79" s="261" t="s">
        <v>442</v>
      </c>
      <c r="CU79" s="261" t="s">
        <v>589</v>
      </c>
      <c r="CV79" s="261" t="s">
        <v>442</v>
      </c>
      <c r="CW79" s="261" t="s">
        <v>442</v>
      </c>
      <c r="CX79" s="293" t="s">
        <v>442</v>
      </c>
      <c r="CY79" s="289" t="s">
        <v>442</v>
      </c>
      <c r="CZ79" s="287" t="s">
        <v>442</v>
      </c>
      <c r="DA79" s="293" t="s">
        <v>442</v>
      </c>
      <c r="DB79" s="261" t="s">
        <v>442</v>
      </c>
      <c r="DC79" s="261" t="s">
        <v>442</v>
      </c>
      <c r="DD79" s="261" t="s">
        <v>577</v>
      </c>
    </row>
    <row r="80" spans="1:108">
      <c r="A80" s="264" t="s">
        <v>380</v>
      </c>
      <c r="B80" s="284">
        <v>2068</v>
      </c>
      <c r="C80" s="284">
        <f t="shared" si="17"/>
        <v>2068</v>
      </c>
      <c r="D80" s="285">
        <v>10441</v>
      </c>
      <c r="E80" s="286">
        <f t="shared" si="18"/>
        <v>10441</v>
      </c>
      <c r="F80" s="287">
        <v>45869</v>
      </c>
      <c r="G80" s="285" t="s">
        <v>159</v>
      </c>
      <c r="H80" s="285" t="s">
        <v>573</v>
      </c>
      <c r="I80" s="261">
        <v>2021</v>
      </c>
      <c r="J80" s="261" t="s">
        <v>574</v>
      </c>
      <c r="K80" s="261" t="s">
        <v>575</v>
      </c>
      <c r="L80" s="288">
        <v>28443855</v>
      </c>
      <c r="M80" s="261" t="s">
        <v>576</v>
      </c>
      <c r="N80" s="261" t="s">
        <v>577</v>
      </c>
      <c r="O80" s="261" t="s">
        <v>578</v>
      </c>
      <c r="P80" s="287">
        <v>43894</v>
      </c>
      <c r="Q80" s="287" t="s">
        <v>579</v>
      </c>
      <c r="R80" s="261" t="s">
        <v>577</v>
      </c>
      <c r="S80" s="261" t="s">
        <v>580</v>
      </c>
      <c r="T80" s="261">
        <v>37</v>
      </c>
      <c r="U80" s="288">
        <v>0</v>
      </c>
      <c r="V80" s="289">
        <v>0</v>
      </c>
      <c r="W80" s="261" t="str">
        <f t="shared" si="19"/>
        <v>PERF</v>
      </c>
      <c r="X80" s="261" t="s">
        <v>581</v>
      </c>
      <c r="Y80" s="261" t="s">
        <v>581</v>
      </c>
      <c r="Z80" s="261" t="s">
        <v>573</v>
      </c>
      <c r="AA80" s="264" t="s">
        <v>380</v>
      </c>
      <c r="AB80" s="286">
        <f t="shared" si="20"/>
        <v>2068</v>
      </c>
      <c r="AC80" s="286">
        <v>8091</v>
      </c>
      <c r="AD80" s="286">
        <f t="shared" si="21"/>
        <v>8091</v>
      </c>
      <c r="AE80" s="261" t="s">
        <v>582</v>
      </c>
      <c r="AF80" s="261" t="s">
        <v>583</v>
      </c>
      <c r="AG80" s="290">
        <v>55331581</v>
      </c>
      <c r="AH80" s="261" t="s">
        <v>583</v>
      </c>
      <c r="AI80" s="291">
        <v>43788</v>
      </c>
      <c r="AJ80" s="261" t="s">
        <v>584</v>
      </c>
      <c r="AK80" s="292">
        <v>45561</v>
      </c>
      <c r="AL80" s="292" t="s">
        <v>585</v>
      </c>
      <c r="AM80" s="292" t="s">
        <v>442</v>
      </c>
      <c r="AN80" s="261" t="s">
        <v>442</v>
      </c>
      <c r="AO80" s="261" t="s">
        <v>442</v>
      </c>
      <c r="AP80" s="261" t="s">
        <v>442</v>
      </c>
      <c r="AQ80" s="261" t="s">
        <v>442</v>
      </c>
      <c r="AR80" s="290">
        <v>115</v>
      </c>
      <c r="AS80" s="287">
        <f t="shared" ref="AS80:AS90" si="25">(AR80*30)+F80</f>
        <v>49319</v>
      </c>
      <c r="AT80" s="261">
        <v>180</v>
      </c>
      <c r="AU80" s="261" t="s">
        <v>442</v>
      </c>
      <c r="AV80" s="290">
        <v>69201010</v>
      </c>
      <c r="AW80" s="290">
        <v>57381719.770000003</v>
      </c>
      <c r="AX80" s="261" t="s">
        <v>442</v>
      </c>
      <c r="AY80" s="261" t="s">
        <v>442</v>
      </c>
      <c r="AZ80" s="290">
        <v>69201010</v>
      </c>
      <c r="BA80" s="261">
        <v>100</v>
      </c>
      <c r="BB80" s="261" t="s">
        <v>442</v>
      </c>
      <c r="BC80" s="261" t="s">
        <v>586</v>
      </c>
      <c r="BD80" s="261" t="s">
        <v>586</v>
      </c>
      <c r="BE80" s="289">
        <v>1072158</v>
      </c>
      <c r="BF80" s="261" t="s">
        <v>442</v>
      </c>
      <c r="BG80" s="261" t="s">
        <v>442</v>
      </c>
      <c r="BH80" s="261" t="s">
        <v>587</v>
      </c>
      <c r="BI80" s="293">
        <v>0.13780000000000001</v>
      </c>
      <c r="BJ80" s="261" t="s">
        <v>591</v>
      </c>
      <c r="BK80" s="261" t="s">
        <v>442</v>
      </c>
      <c r="BL80" s="294">
        <f t="shared" ref="BL80:BL90" si="26">BI80-IF(BJ80="Prime",10.75%-3.5%,7.41%)</f>
        <v>6.3700000000000007E-2</v>
      </c>
      <c r="BM80" s="261" t="s">
        <v>442</v>
      </c>
      <c r="BN80" s="261" t="s">
        <v>442</v>
      </c>
      <c r="BO80" s="261" t="s">
        <v>442</v>
      </c>
      <c r="BP80" s="261" t="s">
        <v>442</v>
      </c>
      <c r="BQ80" s="261" t="s">
        <v>442</v>
      </c>
      <c r="BR80" s="261" t="s">
        <v>442</v>
      </c>
      <c r="BS80" s="261" t="s">
        <v>442</v>
      </c>
      <c r="BT80" s="261" t="s">
        <v>442</v>
      </c>
      <c r="BU80" s="261" t="s">
        <v>442</v>
      </c>
      <c r="BV80" s="261" t="s">
        <v>442</v>
      </c>
      <c r="BW80" s="261" t="s">
        <v>442</v>
      </c>
      <c r="BX80" s="261" t="s">
        <v>442</v>
      </c>
      <c r="BY80" s="261" t="s">
        <v>442</v>
      </c>
      <c r="BZ80" s="261" t="s">
        <v>442</v>
      </c>
      <c r="CA80" s="261" t="s">
        <v>442</v>
      </c>
      <c r="CB80" s="261" t="s">
        <v>442</v>
      </c>
      <c r="CC80" s="290">
        <v>4200000</v>
      </c>
      <c r="CD80" s="261" t="s">
        <v>442</v>
      </c>
      <c r="CE80" s="261" t="s">
        <v>442</v>
      </c>
      <c r="CF80" s="261" t="s">
        <v>442</v>
      </c>
      <c r="CG80" s="261" t="s">
        <v>442</v>
      </c>
      <c r="CH80" s="261" t="s">
        <v>442</v>
      </c>
      <c r="CI80" s="261" t="s">
        <v>442</v>
      </c>
      <c r="CJ80" s="261" t="s">
        <v>442</v>
      </c>
      <c r="CK80" s="261" t="s">
        <v>442</v>
      </c>
      <c r="CL80" s="261" t="s">
        <v>442</v>
      </c>
      <c r="CM80" s="261" t="s">
        <v>442</v>
      </c>
      <c r="CN80" s="261" t="s">
        <v>442</v>
      </c>
      <c r="CO80" s="261" t="s">
        <v>442</v>
      </c>
      <c r="CP80" s="261" t="s">
        <v>442</v>
      </c>
      <c r="CQ80" s="261" t="s">
        <v>442</v>
      </c>
      <c r="CR80" s="261" t="s">
        <v>588</v>
      </c>
      <c r="CS80" s="261" t="s">
        <v>433</v>
      </c>
      <c r="CT80" s="261" t="s">
        <v>442</v>
      </c>
      <c r="CU80" s="261" t="s">
        <v>589</v>
      </c>
      <c r="CV80" s="261" t="s">
        <v>442</v>
      </c>
      <c r="CW80" s="261" t="s">
        <v>442</v>
      </c>
      <c r="CX80" s="293">
        <f t="shared" ref="CX80:CX90" si="27">AV80/CY80</f>
        <v>0.64673841121495323</v>
      </c>
      <c r="CY80" s="289">
        <v>107000000</v>
      </c>
      <c r="CZ80" s="287">
        <v>45771</v>
      </c>
      <c r="DA80" s="293">
        <v>0.64183056576928055</v>
      </c>
      <c r="DB80" s="261" t="s">
        <v>442</v>
      </c>
      <c r="DC80" s="261" t="s">
        <v>442</v>
      </c>
      <c r="DD80" s="261" t="s">
        <v>577</v>
      </c>
    </row>
    <row r="81" spans="1:108">
      <c r="A81" s="264" t="s">
        <v>380</v>
      </c>
      <c r="B81" s="284">
        <v>2176</v>
      </c>
      <c r="C81" s="284">
        <f t="shared" si="17"/>
        <v>2176</v>
      </c>
      <c r="D81" s="285">
        <v>9086</v>
      </c>
      <c r="E81" s="286">
        <f t="shared" si="18"/>
        <v>9086</v>
      </c>
      <c r="F81" s="287">
        <v>45869</v>
      </c>
      <c r="G81" s="285" t="s">
        <v>159</v>
      </c>
      <c r="H81" s="285" t="s">
        <v>573</v>
      </c>
      <c r="I81" s="261">
        <v>2021</v>
      </c>
      <c r="J81" s="261" t="s">
        <v>574</v>
      </c>
      <c r="K81" s="261" t="s">
        <v>575</v>
      </c>
      <c r="L81" s="288">
        <v>4108793</v>
      </c>
      <c r="M81" s="261" t="s">
        <v>576</v>
      </c>
      <c r="N81" s="261" t="s">
        <v>577</v>
      </c>
      <c r="O81" s="261" t="s">
        <v>578</v>
      </c>
      <c r="P81" s="287">
        <v>44512</v>
      </c>
      <c r="Q81" s="287" t="s">
        <v>592</v>
      </c>
      <c r="R81" s="261" t="s">
        <v>577</v>
      </c>
      <c r="S81" s="261" t="s">
        <v>580</v>
      </c>
      <c r="T81" s="261">
        <v>25</v>
      </c>
      <c r="U81" s="288">
        <v>0</v>
      </c>
      <c r="V81" s="289">
        <v>0</v>
      </c>
      <c r="W81" s="261" t="str">
        <f t="shared" si="19"/>
        <v>PERF</v>
      </c>
      <c r="X81" s="261" t="s">
        <v>581</v>
      </c>
      <c r="Y81" s="261" t="s">
        <v>581</v>
      </c>
      <c r="Z81" s="261" t="s">
        <v>573</v>
      </c>
      <c r="AA81" s="264" t="s">
        <v>380</v>
      </c>
      <c r="AB81" s="286">
        <f t="shared" si="20"/>
        <v>2176</v>
      </c>
      <c r="AC81" s="286">
        <v>8196</v>
      </c>
      <c r="AD81" s="286">
        <f t="shared" si="21"/>
        <v>8196</v>
      </c>
      <c r="AE81" s="261" t="s">
        <v>582</v>
      </c>
      <c r="AF81" s="261" t="s">
        <v>583</v>
      </c>
      <c r="AG81" s="290">
        <v>14226703</v>
      </c>
      <c r="AH81" s="261" t="s">
        <v>583</v>
      </c>
      <c r="AI81" s="291">
        <v>44419</v>
      </c>
      <c r="AJ81" s="261" t="s">
        <v>584</v>
      </c>
      <c r="AK81" s="292">
        <v>45553</v>
      </c>
      <c r="AL81" s="292" t="s">
        <v>585</v>
      </c>
      <c r="AM81" s="292" t="s">
        <v>442</v>
      </c>
      <c r="AN81" s="261" t="s">
        <v>442</v>
      </c>
      <c r="AO81" s="261" t="s">
        <v>442</v>
      </c>
      <c r="AP81" s="261" t="s">
        <v>442</v>
      </c>
      <c r="AQ81" s="261" t="s">
        <v>442</v>
      </c>
      <c r="AR81" s="290">
        <v>135</v>
      </c>
      <c r="AS81" s="287">
        <f t="shared" si="25"/>
        <v>49919</v>
      </c>
      <c r="AT81" s="261">
        <v>180</v>
      </c>
      <c r="AU81" s="261" t="s">
        <v>442</v>
      </c>
      <c r="AV81" s="290">
        <v>11160920</v>
      </c>
      <c r="AW81" s="290">
        <v>10416801.93</v>
      </c>
      <c r="AX81" s="261" t="s">
        <v>442</v>
      </c>
      <c r="AY81" s="261" t="s">
        <v>442</v>
      </c>
      <c r="AZ81" s="290">
        <v>11160920</v>
      </c>
      <c r="BA81" s="261">
        <v>100</v>
      </c>
      <c r="BB81" s="261" t="s">
        <v>442</v>
      </c>
      <c r="BC81" s="261" t="s">
        <v>586</v>
      </c>
      <c r="BD81" s="261" t="s">
        <v>586</v>
      </c>
      <c r="BE81" s="289">
        <v>153427</v>
      </c>
      <c r="BF81" s="261" t="s">
        <v>442</v>
      </c>
      <c r="BG81" s="261" t="s">
        <v>442</v>
      </c>
      <c r="BH81" s="261" t="s">
        <v>587</v>
      </c>
      <c r="BI81" s="293">
        <v>0.14230000000000001</v>
      </c>
      <c r="BJ81" s="261" t="s">
        <v>591</v>
      </c>
      <c r="BK81" s="261" t="s">
        <v>442</v>
      </c>
      <c r="BL81" s="294">
        <f t="shared" si="26"/>
        <v>6.8200000000000011E-2</v>
      </c>
      <c r="BM81" s="261" t="s">
        <v>442</v>
      </c>
      <c r="BN81" s="261" t="s">
        <v>442</v>
      </c>
      <c r="BO81" s="261" t="s">
        <v>442</v>
      </c>
      <c r="BP81" s="261" t="s">
        <v>442</v>
      </c>
      <c r="BQ81" s="261" t="s">
        <v>442</v>
      </c>
      <c r="BR81" s="261" t="s">
        <v>442</v>
      </c>
      <c r="BS81" s="261" t="s">
        <v>442</v>
      </c>
      <c r="BT81" s="261" t="s">
        <v>442</v>
      </c>
      <c r="BU81" s="261" t="s">
        <v>442</v>
      </c>
      <c r="BV81" s="261" t="s">
        <v>442</v>
      </c>
      <c r="BW81" s="261" t="s">
        <v>442</v>
      </c>
      <c r="BX81" s="261" t="s">
        <v>442</v>
      </c>
      <c r="BY81" s="261" t="s">
        <v>442</v>
      </c>
      <c r="BZ81" s="261" t="s">
        <v>442</v>
      </c>
      <c r="CA81" s="261" t="s">
        <v>442</v>
      </c>
      <c r="CB81" s="261" t="s">
        <v>442</v>
      </c>
      <c r="CC81" s="290">
        <v>0</v>
      </c>
      <c r="CD81" s="261" t="s">
        <v>442</v>
      </c>
      <c r="CE81" s="261" t="s">
        <v>442</v>
      </c>
      <c r="CF81" s="261" t="s">
        <v>442</v>
      </c>
      <c r="CG81" s="261" t="s">
        <v>442</v>
      </c>
      <c r="CH81" s="261" t="s">
        <v>442</v>
      </c>
      <c r="CI81" s="261" t="s">
        <v>442</v>
      </c>
      <c r="CJ81" s="261" t="s">
        <v>442</v>
      </c>
      <c r="CK81" s="261" t="s">
        <v>442</v>
      </c>
      <c r="CL81" s="261" t="s">
        <v>442</v>
      </c>
      <c r="CM81" s="261" t="s">
        <v>442</v>
      </c>
      <c r="CN81" s="261" t="s">
        <v>442</v>
      </c>
      <c r="CO81" s="261" t="s">
        <v>442</v>
      </c>
      <c r="CP81" s="261" t="s">
        <v>442</v>
      </c>
      <c r="CQ81" s="261" t="s">
        <v>442</v>
      </c>
      <c r="CR81" s="261" t="s">
        <v>588</v>
      </c>
      <c r="CS81" s="261" t="s">
        <v>433</v>
      </c>
      <c r="CT81" s="261" t="s">
        <v>442</v>
      </c>
      <c r="CU81" s="261" t="s">
        <v>589</v>
      </c>
      <c r="CV81" s="261" t="s">
        <v>442</v>
      </c>
      <c r="CW81" s="261" t="s">
        <v>442</v>
      </c>
      <c r="CX81" s="293">
        <f t="shared" si="27"/>
        <v>0.77395788157728496</v>
      </c>
      <c r="CY81" s="289">
        <v>14420578</v>
      </c>
      <c r="CZ81" s="287">
        <v>45728</v>
      </c>
      <c r="DA81" s="293">
        <v>0.70253213270847081</v>
      </c>
      <c r="DB81" s="261" t="s">
        <v>442</v>
      </c>
      <c r="DC81" s="261" t="s">
        <v>442</v>
      </c>
      <c r="DD81" s="261" t="s">
        <v>577</v>
      </c>
    </row>
    <row r="82" spans="1:108">
      <c r="A82" s="264" t="s">
        <v>380</v>
      </c>
      <c r="B82" s="284">
        <v>2500</v>
      </c>
      <c r="C82" s="284">
        <f t="shared" si="17"/>
        <v>2500</v>
      </c>
      <c r="D82" s="285">
        <v>8999</v>
      </c>
      <c r="E82" s="286">
        <f t="shared" si="18"/>
        <v>8999</v>
      </c>
      <c r="F82" s="287">
        <v>45869</v>
      </c>
      <c r="G82" s="285" t="s">
        <v>159</v>
      </c>
      <c r="H82" s="285" t="s">
        <v>573</v>
      </c>
      <c r="I82" s="261">
        <v>2021</v>
      </c>
      <c r="J82" s="261" t="s">
        <v>574</v>
      </c>
      <c r="K82" s="261" t="s">
        <v>575</v>
      </c>
      <c r="L82" s="288">
        <v>1377840</v>
      </c>
      <c r="M82" s="261" t="s">
        <v>576</v>
      </c>
      <c r="N82" s="261" t="s">
        <v>577</v>
      </c>
      <c r="O82" s="261" t="s">
        <v>578</v>
      </c>
      <c r="P82" s="287">
        <v>45478</v>
      </c>
      <c r="Q82" s="287" t="s">
        <v>592</v>
      </c>
      <c r="R82" s="261" t="s">
        <v>577</v>
      </c>
      <c r="S82" s="261" t="s">
        <v>580</v>
      </c>
      <c r="T82" s="261">
        <v>7</v>
      </c>
      <c r="U82" s="288">
        <v>0</v>
      </c>
      <c r="V82" s="289">
        <v>0</v>
      </c>
      <c r="W82" s="261" t="str">
        <f t="shared" si="19"/>
        <v>PERF</v>
      </c>
      <c r="X82" s="261" t="s">
        <v>581</v>
      </c>
      <c r="Y82" s="261" t="s">
        <v>581</v>
      </c>
      <c r="Z82" s="261" t="s">
        <v>573</v>
      </c>
      <c r="AA82" s="264" t="s">
        <v>380</v>
      </c>
      <c r="AB82" s="286">
        <f t="shared" si="20"/>
        <v>2500</v>
      </c>
      <c r="AC82" s="286">
        <v>7263</v>
      </c>
      <c r="AD82" s="286">
        <f t="shared" si="21"/>
        <v>7263</v>
      </c>
      <c r="AE82" s="261" t="s">
        <v>582</v>
      </c>
      <c r="AF82" s="261" t="s">
        <v>583</v>
      </c>
      <c r="AG82" s="290">
        <v>4527737</v>
      </c>
      <c r="AH82" s="261" t="s">
        <v>583</v>
      </c>
      <c r="AI82" s="291">
        <v>41563</v>
      </c>
      <c r="AJ82" s="261" t="s">
        <v>584</v>
      </c>
      <c r="AK82" s="292">
        <v>45595</v>
      </c>
      <c r="AL82" s="292" t="s">
        <v>585</v>
      </c>
      <c r="AM82" s="292" t="s">
        <v>442</v>
      </c>
      <c r="AN82" s="261" t="s">
        <v>442</v>
      </c>
      <c r="AO82" s="261" t="s">
        <v>442</v>
      </c>
      <c r="AP82" s="261" t="s">
        <v>442</v>
      </c>
      <c r="AQ82" s="261" t="s">
        <v>442</v>
      </c>
      <c r="AR82" s="290">
        <v>166</v>
      </c>
      <c r="AS82" s="287">
        <f t="shared" si="25"/>
        <v>50849</v>
      </c>
      <c r="AT82" s="261">
        <v>180</v>
      </c>
      <c r="AU82" s="261" t="s">
        <v>442</v>
      </c>
      <c r="AV82" s="290">
        <v>3759940</v>
      </c>
      <c r="AW82" s="290">
        <v>3685440.27</v>
      </c>
      <c r="AX82" s="261" t="s">
        <v>442</v>
      </c>
      <c r="AY82" s="261" t="s">
        <v>442</v>
      </c>
      <c r="AZ82" s="290">
        <v>3759940</v>
      </c>
      <c r="BA82" s="261">
        <v>100</v>
      </c>
      <c r="BB82" s="261" t="s">
        <v>442</v>
      </c>
      <c r="BC82" s="261" t="s">
        <v>586</v>
      </c>
      <c r="BD82" s="261" t="s">
        <v>586</v>
      </c>
      <c r="BE82" s="289">
        <v>50344</v>
      </c>
      <c r="BF82" s="261" t="s">
        <v>442</v>
      </c>
      <c r="BG82" s="261" t="s">
        <v>442</v>
      </c>
      <c r="BH82" s="261" t="s">
        <v>587</v>
      </c>
      <c r="BI82" s="293">
        <v>0.1421</v>
      </c>
      <c r="BJ82" s="261" t="s">
        <v>591</v>
      </c>
      <c r="BK82" s="261" t="s">
        <v>442</v>
      </c>
      <c r="BL82" s="294">
        <f t="shared" si="26"/>
        <v>6.8000000000000005E-2</v>
      </c>
      <c r="BM82" s="261" t="s">
        <v>442</v>
      </c>
      <c r="BN82" s="261" t="s">
        <v>442</v>
      </c>
      <c r="BO82" s="261" t="s">
        <v>442</v>
      </c>
      <c r="BP82" s="261" t="s">
        <v>442</v>
      </c>
      <c r="BQ82" s="261" t="s">
        <v>442</v>
      </c>
      <c r="BR82" s="261" t="s">
        <v>442</v>
      </c>
      <c r="BS82" s="261" t="s">
        <v>442</v>
      </c>
      <c r="BT82" s="261" t="s">
        <v>442</v>
      </c>
      <c r="BU82" s="261" t="s">
        <v>442</v>
      </c>
      <c r="BV82" s="261" t="s">
        <v>442</v>
      </c>
      <c r="BW82" s="261" t="s">
        <v>442</v>
      </c>
      <c r="BX82" s="261" t="s">
        <v>442</v>
      </c>
      <c r="BY82" s="261" t="s">
        <v>442</v>
      </c>
      <c r="BZ82" s="261" t="s">
        <v>442</v>
      </c>
      <c r="CA82" s="261" t="s">
        <v>442</v>
      </c>
      <c r="CB82" s="261" t="s">
        <v>442</v>
      </c>
      <c r="CC82" s="290">
        <v>0</v>
      </c>
      <c r="CD82" s="261" t="s">
        <v>442</v>
      </c>
      <c r="CE82" s="261" t="s">
        <v>442</v>
      </c>
      <c r="CF82" s="261" t="s">
        <v>442</v>
      </c>
      <c r="CG82" s="261" t="s">
        <v>442</v>
      </c>
      <c r="CH82" s="261" t="s">
        <v>442</v>
      </c>
      <c r="CI82" s="261" t="s">
        <v>442</v>
      </c>
      <c r="CJ82" s="261" t="s">
        <v>442</v>
      </c>
      <c r="CK82" s="261" t="s">
        <v>442</v>
      </c>
      <c r="CL82" s="261" t="s">
        <v>442</v>
      </c>
      <c r="CM82" s="261" t="s">
        <v>442</v>
      </c>
      <c r="CN82" s="261" t="s">
        <v>442</v>
      </c>
      <c r="CO82" s="261" t="s">
        <v>442</v>
      </c>
      <c r="CP82" s="261" t="s">
        <v>442</v>
      </c>
      <c r="CQ82" s="261" t="s">
        <v>442</v>
      </c>
      <c r="CR82" s="261" t="s">
        <v>588</v>
      </c>
      <c r="CS82" s="261" t="s">
        <v>433</v>
      </c>
      <c r="CT82" s="261" t="s">
        <v>442</v>
      </c>
      <c r="CU82" s="261" t="s">
        <v>589</v>
      </c>
      <c r="CV82" s="261" t="s">
        <v>442</v>
      </c>
      <c r="CW82" s="261" t="s">
        <v>442</v>
      </c>
      <c r="CX82" s="293">
        <f t="shared" si="27"/>
        <v>0.63846811395207537</v>
      </c>
      <c r="CY82" s="289">
        <v>5889002</v>
      </c>
      <c r="CZ82" s="287">
        <v>45188</v>
      </c>
      <c r="DA82" s="293">
        <v>0.63846811395207537</v>
      </c>
      <c r="DB82" s="261" t="s">
        <v>442</v>
      </c>
      <c r="DC82" s="261" t="s">
        <v>442</v>
      </c>
      <c r="DD82" s="261" t="s">
        <v>577</v>
      </c>
    </row>
    <row r="83" spans="1:108">
      <c r="A83" s="264" t="s">
        <v>380</v>
      </c>
      <c r="B83" s="284">
        <v>2508</v>
      </c>
      <c r="C83" s="284">
        <f t="shared" si="17"/>
        <v>2508</v>
      </c>
      <c r="D83" s="285">
        <v>8786</v>
      </c>
      <c r="E83" s="286">
        <f t="shared" si="18"/>
        <v>8786</v>
      </c>
      <c r="F83" s="287">
        <v>45869</v>
      </c>
      <c r="G83" s="285" t="s">
        <v>159</v>
      </c>
      <c r="H83" s="285" t="s">
        <v>573</v>
      </c>
      <c r="I83" s="261">
        <v>2021</v>
      </c>
      <c r="J83" s="261" t="s">
        <v>574</v>
      </c>
      <c r="K83" s="261" t="s">
        <v>575</v>
      </c>
      <c r="L83" s="288">
        <v>1524840</v>
      </c>
      <c r="M83" s="261" t="s">
        <v>576</v>
      </c>
      <c r="N83" s="261" t="s">
        <v>577</v>
      </c>
      <c r="O83" s="261" t="s">
        <v>578</v>
      </c>
      <c r="P83" s="287">
        <v>45485</v>
      </c>
      <c r="Q83" s="287" t="s">
        <v>592</v>
      </c>
      <c r="R83" s="261" t="s">
        <v>577</v>
      </c>
      <c r="S83" s="261" t="s">
        <v>580</v>
      </c>
      <c r="T83" s="261">
        <v>8</v>
      </c>
      <c r="U83" s="288">
        <v>0</v>
      </c>
      <c r="V83" s="289">
        <v>0</v>
      </c>
      <c r="W83" s="261" t="str">
        <f t="shared" si="19"/>
        <v>PERF</v>
      </c>
      <c r="X83" s="261" t="s">
        <v>581</v>
      </c>
      <c r="Y83" s="261" t="s">
        <v>581</v>
      </c>
      <c r="Z83" s="261" t="s">
        <v>573</v>
      </c>
      <c r="AA83" s="264" t="s">
        <v>380</v>
      </c>
      <c r="AB83" s="286">
        <f t="shared" si="20"/>
        <v>2508</v>
      </c>
      <c r="AC83" s="286">
        <v>7114</v>
      </c>
      <c r="AD83" s="286">
        <f t="shared" si="21"/>
        <v>7114</v>
      </c>
      <c r="AE83" s="261" t="s">
        <v>597</v>
      </c>
      <c r="AF83" s="261" t="s">
        <v>583</v>
      </c>
      <c r="AG83" s="290">
        <v>5319280</v>
      </c>
      <c r="AH83" s="261" t="s">
        <v>583</v>
      </c>
      <c r="AI83" s="291">
        <v>41116</v>
      </c>
      <c r="AJ83" s="261" t="s">
        <v>584</v>
      </c>
      <c r="AK83" s="292">
        <v>45595</v>
      </c>
      <c r="AL83" s="292" t="s">
        <v>585</v>
      </c>
      <c r="AM83" s="292" t="s">
        <v>442</v>
      </c>
      <c r="AN83" s="261" t="s">
        <v>442</v>
      </c>
      <c r="AO83" s="261" t="s">
        <v>442</v>
      </c>
      <c r="AP83" s="261" t="s">
        <v>442</v>
      </c>
      <c r="AQ83" s="261" t="s">
        <v>442</v>
      </c>
      <c r="AR83" s="290">
        <v>167</v>
      </c>
      <c r="AS83" s="287">
        <f t="shared" si="25"/>
        <v>50879</v>
      </c>
      <c r="AT83" s="261">
        <v>180</v>
      </c>
      <c r="AU83" s="261" t="s">
        <v>442</v>
      </c>
      <c r="AV83" s="290">
        <v>5491317</v>
      </c>
      <c r="AW83" s="290">
        <v>5004541.72</v>
      </c>
      <c r="AX83" s="261" t="s">
        <v>442</v>
      </c>
      <c r="AY83" s="261" t="s">
        <v>442</v>
      </c>
      <c r="AZ83" s="290">
        <v>5491317</v>
      </c>
      <c r="BA83" s="261">
        <v>100</v>
      </c>
      <c r="BB83" s="261" t="s">
        <v>442</v>
      </c>
      <c r="BC83" s="261" t="s">
        <v>586</v>
      </c>
      <c r="BD83" s="261" t="s">
        <v>586</v>
      </c>
      <c r="BE83" s="289">
        <v>66807</v>
      </c>
      <c r="BF83" s="261" t="s">
        <v>442</v>
      </c>
      <c r="BG83" s="261" t="s">
        <v>442</v>
      </c>
      <c r="BH83" s="261" t="s">
        <v>587</v>
      </c>
      <c r="BI83" s="293">
        <v>0.1421</v>
      </c>
      <c r="BJ83" s="261" t="s">
        <v>591</v>
      </c>
      <c r="BK83" s="261" t="s">
        <v>442</v>
      </c>
      <c r="BL83" s="294">
        <f t="shared" si="26"/>
        <v>6.8000000000000005E-2</v>
      </c>
      <c r="BM83" s="261" t="s">
        <v>442</v>
      </c>
      <c r="BN83" s="261" t="s">
        <v>442</v>
      </c>
      <c r="BO83" s="261" t="s">
        <v>442</v>
      </c>
      <c r="BP83" s="261" t="s">
        <v>442</v>
      </c>
      <c r="BQ83" s="261" t="s">
        <v>442</v>
      </c>
      <c r="BR83" s="261" t="s">
        <v>442</v>
      </c>
      <c r="BS83" s="261" t="s">
        <v>442</v>
      </c>
      <c r="BT83" s="261" t="s">
        <v>442</v>
      </c>
      <c r="BU83" s="261" t="s">
        <v>442</v>
      </c>
      <c r="BV83" s="261" t="s">
        <v>442</v>
      </c>
      <c r="BW83" s="261" t="s">
        <v>442</v>
      </c>
      <c r="BX83" s="261" t="s">
        <v>442</v>
      </c>
      <c r="BY83" s="261" t="s">
        <v>442</v>
      </c>
      <c r="BZ83" s="261" t="s">
        <v>442</v>
      </c>
      <c r="CA83" s="261" t="s">
        <v>442</v>
      </c>
      <c r="CB83" s="261" t="s">
        <v>442</v>
      </c>
      <c r="CC83" s="290">
        <v>0</v>
      </c>
      <c r="CD83" s="261" t="s">
        <v>442</v>
      </c>
      <c r="CE83" s="261" t="s">
        <v>442</v>
      </c>
      <c r="CF83" s="261" t="s">
        <v>442</v>
      </c>
      <c r="CG83" s="261" t="s">
        <v>442</v>
      </c>
      <c r="CH83" s="261" t="s">
        <v>442</v>
      </c>
      <c r="CI83" s="261" t="s">
        <v>442</v>
      </c>
      <c r="CJ83" s="261" t="s">
        <v>442</v>
      </c>
      <c r="CK83" s="261" t="s">
        <v>442</v>
      </c>
      <c r="CL83" s="261" t="s">
        <v>442</v>
      </c>
      <c r="CM83" s="261" t="s">
        <v>442</v>
      </c>
      <c r="CN83" s="261" t="s">
        <v>442</v>
      </c>
      <c r="CO83" s="261" t="s">
        <v>442</v>
      </c>
      <c r="CP83" s="261" t="s">
        <v>442</v>
      </c>
      <c r="CQ83" s="261" t="s">
        <v>442</v>
      </c>
      <c r="CR83" s="261" t="s">
        <v>588</v>
      </c>
      <c r="CS83" s="261" t="s">
        <v>433</v>
      </c>
      <c r="CT83" s="261" t="s">
        <v>442</v>
      </c>
      <c r="CU83" s="261" t="s">
        <v>589</v>
      </c>
      <c r="CV83" s="261" t="s">
        <v>442</v>
      </c>
      <c r="CW83" s="261" t="s">
        <v>442</v>
      </c>
      <c r="CX83" s="293">
        <f t="shared" si="27"/>
        <v>0.58976174292189831</v>
      </c>
      <c r="CY83" s="289">
        <v>9311077</v>
      </c>
      <c r="CZ83" s="287">
        <v>45351</v>
      </c>
      <c r="DA83" s="293">
        <v>0.59017278345492108</v>
      </c>
      <c r="DB83" s="261" t="s">
        <v>442</v>
      </c>
      <c r="DC83" s="261" t="s">
        <v>442</v>
      </c>
      <c r="DD83" s="261" t="s">
        <v>577</v>
      </c>
    </row>
    <row r="84" spans="1:108">
      <c r="A84" s="264" t="s">
        <v>380</v>
      </c>
      <c r="B84" s="284">
        <v>2487</v>
      </c>
      <c r="C84" s="284">
        <f t="shared" si="17"/>
        <v>2487</v>
      </c>
      <c r="D84" s="285">
        <v>8536</v>
      </c>
      <c r="E84" s="286">
        <f t="shared" si="18"/>
        <v>8536</v>
      </c>
      <c r="F84" s="287">
        <v>45869</v>
      </c>
      <c r="G84" s="285" t="s">
        <v>159</v>
      </c>
      <c r="H84" s="285" t="s">
        <v>573</v>
      </c>
      <c r="I84" s="261">
        <v>2021</v>
      </c>
      <c r="J84" s="261" t="s">
        <v>574</v>
      </c>
      <c r="K84" s="261" t="s">
        <v>575</v>
      </c>
      <c r="L84" s="288">
        <v>11407416</v>
      </c>
      <c r="M84" s="261" t="s">
        <v>576</v>
      </c>
      <c r="N84" s="261" t="s">
        <v>577</v>
      </c>
      <c r="O84" s="261" t="s">
        <v>578</v>
      </c>
      <c r="P84" s="287">
        <v>45462</v>
      </c>
      <c r="Q84" s="287" t="s">
        <v>592</v>
      </c>
      <c r="R84" s="261" t="s">
        <v>577</v>
      </c>
      <c r="S84" s="261" t="s">
        <v>580</v>
      </c>
      <c r="T84" s="261">
        <v>6</v>
      </c>
      <c r="U84" s="288">
        <v>0</v>
      </c>
      <c r="V84" s="289">
        <v>0</v>
      </c>
      <c r="W84" s="261" t="str">
        <f t="shared" si="19"/>
        <v>PERF</v>
      </c>
      <c r="X84" s="261" t="s">
        <v>581</v>
      </c>
      <c r="Y84" s="261" t="s">
        <v>581</v>
      </c>
      <c r="Z84" s="261" t="s">
        <v>573</v>
      </c>
      <c r="AA84" s="264" t="s">
        <v>380</v>
      </c>
      <c r="AB84" s="286">
        <f t="shared" si="20"/>
        <v>2487</v>
      </c>
      <c r="AC84" s="286">
        <v>6961</v>
      </c>
      <c r="AD84" s="286">
        <f t="shared" si="21"/>
        <v>6961</v>
      </c>
      <c r="AE84" s="261" t="s">
        <v>593</v>
      </c>
      <c r="AF84" s="261" t="s">
        <v>583</v>
      </c>
      <c r="AG84" s="290">
        <v>36495760</v>
      </c>
      <c r="AH84" s="261" t="s">
        <v>583</v>
      </c>
      <c r="AI84" s="291">
        <v>40500</v>
      </c>
      <c r="AJ84" s="261" t="s">
        <v>584</v>
      </c>
      <c r="AK84" s="292">
        <v>45595</v>
      </c>
      <c r="AL84" s="292" t="s">
        <v>585</v>
      </c>
      <c r="AM84" s="292" t="s">
        <v>442</v>
      </c>
      <c r="AN84" s="261" t="s">
        <v>442</v>
      </c>
      <c r="AO84" s="261" t="s">
        <v>442</v>
      </c>
      <c r="AP84" s="261" t="s">
        <v>442</v>
      </c>
      <c r="AQ84" s="261" t="s">
        <v>442</v>
      </c>
      <c r="AR84" s="290">
        <v>165</v>
      </c>
      <c r="AS84" s="287">
        <f t="shared" si="25"/>
        <v>50819</v>
      </c>
      <c r="AT84" s="261">
        <v>180</v>
      </c>
      <c r="AU84" s="261" t="s">
        <v>442</v>
      </c>
      <c r="AV84" s="290">
        <v>34508007</v>
      </c>
      <c r="AW84" s="290">
        <v>32109830.789999999</v>
      </c>
      <c r="AX84" s="261" t="s">
        <v>442</v>
      </c>
      <c r="AY84" s="261" t="s">
        <v>442</v>
      </c>
      <c r="AZ84" s="290">
        <v>34508007</v>
      </c>
      <c r="BA84" s="261">
        <v>100</v>
      </c>
      <c r="BB84" s="261" t="s">
        <v>442</v>
      </c>
      <c r="BC84" s="261" t="s">
        <v>586</v>
      </c>
      <c r="BD84" s="261" t="s">
        <v>586</v>
      </c>
      <c r="BE84" s="289">
        <v>460490</v>
      </c>
      <c r="BF84" s="261" t="s">
        <v>442</v>
      </c>
      <c r="BG84" s="261" t="s">
        <v>442</v>
      </c>
      <c r="BH84" s="261" t="s">
        <v>587</v>
      </c>
      <c r="BI84" s="293">
        <v>0.15210000000000001</v>
      </c>
      <c r="BJ84" s="261" t="s">
        <v>591</v>
      </c>
      <c r="BK84" s="261" t="s">
        <v>442</v>
      </c>
      <c r="BL84" s="294">
        <f t="shared" si="26"/>
        <v>7.8000000000000014E-2</v>
      </c>
      <c r="BM84" s="261" t="s">
        <v>442</v>
      </c>
      <c r="BN84" s="261" t="s">
        <v>442</v>
      </c>
      <c r="BO84" s="261" t="s">
        <v>442</v>
      </c>
      <c r="BP84" s="261" t="s">
        <v>442</v>
      </c>
      <c r="BQ84" s="261" t="s">
        <v>442</v>
      </c>
      <c r="BR84" s="261" t="s">
        <v>442</v>
      </c>
      <c r="BS84" s="261" t="s">
        <v>442</v>
      </c>
      <c r="BT84" s="261" t="s">
        <v>442</v>
      </c>
      <c r="BU84" s="261" t="s">
        <v>442</v>
      </c>
      <c r="BV84" s="261" t="s">
        <v>442</v>
      </c>
      <c r="BW84" s="261" t="s">
        <v>442</v>
      </c>
      <c r="BX84" s="261" t="s">
        <v>442</v>
      </c>
      <c r="BY84" s="261" t="s">
        <v>442</v>
      </c>
      <c r="BZ84" s="261" t="s">
        <v>442</v>
      </c>
      <c r="CA84" s="261" t="s">
        <v>442</v>
      </c>
      <c r="CB84" s="261" t="s">
        <v>442</v>
      </c>
      <c r="CC84" s="290">
        <v>0</v>
      </c>
      <c r="CD84" s="261" t="s">
        <v>442</v>
      </c>
      <c r="CE84" s="261" t="s">
        <v>442</v>
      </c>
      <c r="CF84" s="261" t="s">
        <v>442</v>
      </c>
      <c r="CG84" s="261" t="s">
        <v>442</v>
      </c>
      <c r="CH84" s="261" t="s">
        <v>442</v>
      </c>
      <c r="CI84" s="261" t="s">
        <v>442</v>
      </c>
      <c r="CJ84" s="261" t="s">
        <v>442</v>
      </c>
      <c r="CK84" s="261" t="s">
        <v>442</v>
      </c>
      <c r="CL84" s="261" t="s">
        <v>442</v>
      </c>
      <c r="CM84" s="261" t="s">
        <v>442</v>
      </c>
      <c r="CN84" s="261" t="s">
        <v>442</v>
      </c>
      <c r="CO84" s="261" t="s">
        <v>442</v>
      </c>
      <c r="CP84" s="261" t="s">
        <v>442</v>
      </c>
      <c r="CQ84" s="261" t="s">
        <v>442</v>
      </c>
      <c r="CR84" s="261" t="s">
        <v>588</v>
      </c>
      <c r="CS84" s="261" t="s">
        <v>433</v>
      </c>
      <c r="CT84" s="261" t="s">
        <v>442</v>
      </c>
      <c r="CU84" s="261" t="s">
        <v>589</v>
      </c>
      <c r="CV84" s="261" t="s">
        <v>442</v>
      </c>
      <c r="CW84" s="261" t="s">
        <v>442</v>
      </c>
      <c r="CX84" s="293">
        <f t="shared" si="27"/>
        <v>0.52683980152671761</v>
      </c>
      <c r="CY84" s="289">
        <v>65500000</v>
      </c>
      <c r="CZ84" s="287">
        <v>45371</v>
      </c>
      <c r="DA84" s="293">
        <v>0.52683980152671761</v>
      </c>
      <c r="DB84" s="261" t="s">
        <v>442</v>
      </c>
      <c r="DC84" s="261" t="s">
        <v>442</v>
      </c>
      <c r="DD84" s="261" t="s">
        <v>577</v>
      </c>
    </row>
    <row r="85" spans="1:108">
      <c r="A85" s="264" t="s">
        <v>380</v>
      </c>
      <c r="B85" s="284">
        <v>2501</v>
      </c>
      <c r="C85" s="284">
        <f t="shared" si="17"/>
        <v>2501</v>
      </c>
      <c r="D85" s="285">
        <v>9081</v>
      </c>
      <c r="E85" s="286">
        <f t="shared" si="18"/>
        <v>9081</v>
      </c>
      <c r="F85" s="287">
        <v>45869</v>
      </c>
      <c r="G85" s="285" t="s">
        <v>159</v>
      </c>
      <c r="H85" s="285" t="s">
        <v>573</v>
      </c>
      <c r="I85" s="261">
        <v>2021</v>
      </c>
      <c r="J85" s="261" t="s">
        <v>574</v>
      </c>
      <c r="K85" s="261" t="s">
        <v>575</v>
      </c>
      <c r="L85" s="288">
        <v>1357092</v>
      </c>
      <c r="M85" s="261" t="s">
        <v>576</v>
      </c>
      <c r="N85" s="261" t="s">
        <v>577</v>
      </c>
      <c r="O85" s="261" t="s">
        <v>578</v>
      </c>
      <c r="P85" s="287">
        <v>45478</v>
      </c>
      <c r="Q85" s="287" t="s">
        <v>592</v>
      </c>
      <c r="R85" s="261" t="s">
        <v>577</v>
      </c>
      <c r="S85" s="261" t="s">
        <v>580</v>
      </c>
      <c r="T85" s="261">
        <v>7</v>
      </c>
      <c r="U85" s="288">
        <v>0</v>
      </c>
      <c r="V85" s="289">
        <v>0</v>
      </c>
      <c r="W85" s="261" t="str">
        <f t="shared" si="19"/>
        <v>PERF</v>
      </c>
      <c r="X85" s="261" t="s">
        <v>581</v>
      </c>
      <c r="Y85" s="261" t="s">
        <v>581</v>
      </c>
      <c r="Z85" s="261" t="s">
        <v>573</v>
      </c>
      <c r="AA85" s="264" t="s">
        <v>380</v>
      </c>
      <c r="AB85" s="286">
        <f t="shared" si="20"/>
        <v>2501</v>
      </c>
      <c r="AC85" s="286">
        <v>7333</v>
      </c>
      <c r="AD85" s="286">
        <f t="shared" si="21"/>
        <v>7333</v>
      </c>
      <c r="AE85" s="261" t="s">
        <v>582</v>
      </c>
      <c r="AF85" s="261" t="s">
        <v>583</v>
      </c>
      <c r="AG85" s="290">
        <v>5254000</v>
      </c>
      <c r="AH85" s="261" t="s">
        <v>583</v>
      </c>
      <c r="AI85" s="291">
        <v>41943</v>
      </c>
      <c r="AJ85" s="261" t="s">
        <v>584</v>
      </c>
      <c r="AK85" s="292">
        <v>45595</v>
      </c>
      <c r="AL85" s="292" t="s">
        <v>585</v>
      </c>
      <c r="AM85" s="292" t="s">
        <v>442</v>
      </c>
      <c r="AN85" s="261" t="s">
        <v>442</v>
      </c>
      <c r="AO85" s="261" t="s">
        <v>442</v>
      </c>
      <c r="AP85" s="261" t="s">
        <v>442</v>
      </c>
      <c r="AQ85" s="261" t="s">
        <v>442</v>
      </c>
      <c r="AR85" s="290">
        <v>166</v>
      </c>
      <c r="AS85" s="287">
        <f t="shared" si="25"/>
        <v>50849</v>
      </c>
      <c r="AT85" s="261">
        <v>180</v>
      </c>
      <c r="AU85" s="261" t="s">
        <v>442</v>
      </c>
      <c r="AV85" s="290">
        <v>4152572</v>
      </c>
      <c r="AW85" s="290">
        <v>4113138.26</v>
      </c>
      <c r="AX85" s="261" t="s">
        <v>442</v>
      </c>
      <c r="AY85" s="261" t="s">
        <v>442</v>
      </c>
      <c r="AZ85" s="290">
        <v>4152572</v>
      </c>
      <c r="BA85" s="261">
        <v>100</v>
      </c>
      <c r="BB85" s="261" t="s">
        <v>442</v>
      </c>
      <c r="BC85" s="261" t="s">
        <v>586</v>
      </c>
      <c r="BD85" s="261" t="s">
        <v>586</v>
      </c>
      <c r="BE85" s="289">
        <v>56186</v>
      </c>
      <c r="BF85" s="261" t="s">
        <v>442</v>
      </c>
      <c r="BG85" s="261" t="s">
        <v>442</v>
      </c>
      <c r="BH85" s="261" t="s">
        <v>587</v>
      </c>
      <c r="BI85" s="293">
        <v>0.1421</v>
      </c>
      <c r="BJ85" s="261" t="s">
        <v>591</v>
      </c>
      <c r="BK85" s="261" t="s">
        <v>442</v>
      </c>
      <c r="BL85" s="294">
        <f t="shared" si="26"/>
        <v>6.8000000000000005E-2</v>
      </c>
      <c r="BM85" s="261" t="s">
        <v>442</v>
      </c>
      <c r="BN85" s="261" t="s">
        <v>442</v>
      </c>
      <c r="BO85" s="261" t="s">
        <v>442</v>
      </c>
      <c r="BP85" s="261" t="s">
        <v>442</v>
      </c>
      <c r="BQ85" s="261" t="s">
        <v>442</v>
      </c>
      <c r="BR85" s="261" t="s">
        <v>442</v>
      </c>
      <c r="BS85" s="261" t="s">
        <v>442</v>
      </c>
      <c r="BT85" s="261" t="s">
        <v>442</v>
      </c>
      <c r="BU85" s="261" t="s">
        <v>442</v>
      </c>
      <c r="BV85" s="261" t="s">
        <v>442</v>
      </c>
      <c r="BW85" s="261" t="s">
        <v>442</v>
      </c>
      <c r="BX85" s="261" t="s">
        <v>442</v>
      </c>
      <c r="BY85" s="261" t="s">
        <v>442</v>
      </c>
      <c r="BZ85" s="261" t="s">
        <v>442</v>
      </c>
      <c r="CA85" s="261" t="s">
        <v>442</v>
      </c>
      <c r="CB85" s="261" t="s">
        <v>442</v>
      </c>
      <c r="CC85" s="290">
        <v>74158</v>
      </c>
      <c r="CD85" s="261" t="s">
        <v>442</v>
      </c>
      <c r="CE85" s="261" t="s">
        <v>442</v>
      </c>
      <c r="CF85" s="261" t="s">
        <v>442</v>
      </c>
      <c r="CG85" s="261" t="s">
        <v>442</v>
      </c>
      <c r="CH85" s="261" t="s">
        <v>442</v>
      </c>
      <c r="CI85" s="261" t="s">
        <v>442</v>
      </c>
      <c r="CJ85" s="261" t="s">
        <v>442</v>
      </c>
      <c r="CK85" s="261" t="s">
        <v>442</v>
      </c>
      <c r="CL85" s="261" t="s">
        <v>442</v>
      </c>
      <c r="CM85" s="261" t="s">
        <v>442</v>
      </c>
      <c r="CN85" s="261" t="s">
        <v>442</v>
      </c>
      <c r="CO85" s="261" t="s">
        <v>442</v>
      </c>
      <c r="CP85" s="261" t="s">
        <v>442</v>
      </c>
      <c r="CQ85" s="261" t="s">
        <v>442</v>
      </c>
      <c r="CR85" s="261" t="s">
        <v>588</v>
      </c>
      <c r="CS85" s="261" t="s">
        <v>433</v>
      </c>
      <c r="CT85" s="261" t="s">
        <v>442</v>
      </c>
      <c r="CU85" s="261" t="s">
        <v>589</v>
      </c>
      <c r="CV85" s="261" t="s">
        <v>442</v>
      </c>
      <c r="CW85" s="261" t="s">
        <v>442</v>
      </c>
      <c r="CX85" s="293">
        <f t="shared" si="27"/>
        <v>0.65199503094979705</v>
      </c>
      <c r="CY85" s="289">
        <v>6369024</v>
      </c>
      <c r="CZ85" s="287">
        <v>45183</v>
      </c>
      <c r="DA85" s="293">
        <v>0.65199503094979705</v>
      </c>
      <c r="DB85" s="261" t="s">
        <v>442</v>
      </c>
      <c r="DC85" s="261" t="s">
        <v>442</v>
      </c>
      <c r="DD85" s="261" t="s">
        <v>577</v>
      </c>
    </row>
    <row r="86" spans="1:108">
      <c r="A86" s="264" t="s">
        <v>380</v>
      </c>
      <c r="B86" s="284">
        <v>2499</v>
      </c>
      <c r="C86" s="284">
        <f t="shared" si="17"/>
        <v>2499</v>
      </c>
      <c r="D86" s="285">
        <v>9195</v>
      </c>
      <c r="E86" s="286">
        <f t="shared" si="18"/>
        <v>9195</v>
      </c>
      <c r="F86" s="287">
        <v>45869</v>
      </c>
      <c r="G86" s="285" t="s">
        <v>159</v>
      </c>
      <c r="H86" s="285" t="s">
        <v>573</v>
      </c>
      <c r="I86" s="261">
        <v>2021</v>
      </c>
      <c r="J86" s="261" t="s">
        <v>574</v>
      </c>
      <c r="K86" s="261" t="s">
        <v>575</v>
      </c>
      <c r="L86" s="288">
        <v>937140</v>
      </c>
      <c r="M86" s="261" t="s">
        <v>576</v>
      </c>
      <c r="N86" s="261" t="s">
        <v>577</v>
      </c>
      <c r="O86" s="261" t="s">
        <v>578</v>
      </c>
      <c r="P86" s="287">
        <v>45478</v>
      </c>
      <c r="Q86" s="287" t="s">
        <v>592</v>
      </c>
      <c r="R86" s="261" t="s">
        <v>577</v>
      </c>
      <c r="S86" s="261" t="s">
        <v>580</v>
      </c>
      <c r="T86" s="261">
        <v>10</v>
      </c>
      <c r="U86" s="288">
        <v>0</v>
      </c>
      <c r="V86" s="289">
        <v>0</v>
      </c>
      <c r="W86" s="261" t="str">
        <f t="shared" si="19"/>
        <v>PERF</v>
      </c>
      <c r="X86" s="261" t="s">
        <v>581</v>
      </c>
      <c r="Y86" s="261" t="s">
        <v>581</v>
      </c>
      <c r="Z86" s="261" t="s">
        <v>573</v>
      </c>
      <c r="AA86" s="264" t="s">
        <v>380</v>
      </c>
      <c r="AB86" s="286">
        <f t="shared" si="20"/>
        <v>2499</v>
      </c>
      <c r="AC86" s="286">
        <v>7429</v>
      </c>
      <c r="AD86" s="286">
        <f t="shared" si="21"/>
        <v>7429</v>
      </c>
      <c r="AE86" s="261" t="s">
        <v>582</v>
      </c>
      <c r="AF86" s="261" t="s">
        <v>583</v>
      </c>
      <c r="AG86" s="290">
        <v>4004329</v>
      </c>
      <c r="AH86" s="261" t="s">
        <v>583</v>
      </c>
      <c r="AI86" s="291">
        <v>42192</v>
      </c>
      <c r="AJ86" s="261" t="s">
        <v>584</v>
      </c>
      <c r="AK86" s="292">
        <v>45625</v>
      </c>
      <c r="AL86" s="292" t="s">
        <v>585</v>
      </c>
      <c r="AM86" s="292" t="s">
        <v>442</v>
      </c>
      <c r="AN86" s="261" t="s">
        <v>442</v>
      </c>
      <c r="AO86" s="261" t="s">
        <v>442</v>
      </c>
      <c r="AP86" s="261" t="s">
        <v>442</v>
      </c>
      <c r="AQ86" s="261" t="s">
        <v>442</v>
      </c>
      <c r="AR86" s="290">
        <v>166</v>
      </c>
      <c r="AS86" s="287">
        <f t="shared" si="25"/>
        <v>50849</v>
      </c>
      <c r="AT86" s="261">
        <v>180</v>
      </c>
      <c r="AU86" s="261" t="s">
        <v>442</v>
      </c>
      <c r="AV86" s="290">
        <v>3092589</v>
      </c>
      <c r="AW86" s="290">
        <v>3334889.93</v>
      </c>
      <c r="AX86" s="261" t="s">
        <v>442</v>
      </c>
      <c r="AY86" s="261" t="s">
        <v>442</v>
      </c>
      <c r="AZ86" s="290">
        <v>3092589</v>
      </c>
      <c r="BA86" s="261">
        <v>100</v>
      </c>
      <c r="BB86" s="261" t="s">
        <v>442</v>
      </c>
      <c r="BC86" s="261" t="s">
        <v>586</v>
      </c>
      <c r="BD86" s="261" t="s">
        <v>586</v>
      </c>
      <c r="BE86" s="289">
        <v>45555</v>
      </c>
      <c r="BF86" s="261" t="s">
        <v>442</v>
      </c>
      <c r="BG86" s="261" t="s">
        <v>442</v>
      </c>
      <c r="BH86" s="261" t="s">
        <v>587</v>
      </c>
      <c r="BI86" s="293">
        <v>0.1421</v>
      </c>
      <c r="BJ86" s="261" t="s">
        <v>591</v>
      </c>
      <c r="BK86" s="261" t="s">
        <v>442</v>
      </c>
      <c r="BL86" s="294">
        <f t="shared" si="26"/>
        <v>6.8000000000000005E-2</v>
      </c>
      <c r="BM86" s="261" t="s">
        <v>442</v>
      </c>
      <c r="BN86" s="261" t="s">
        <v>442</v>
      </c>
      <c r="BO86" s="261" t="s">
        <v>442</v>
      </c>
      <c r="BP86" s="261" t="s">
        <v>442</v>
      </c>
      <c r="BQ86" s="261" t="s">
        <v>442</v>
      </c>
      <c r="BR86" s="261" t="s">
        <v>442</v>
      </c>
      <c r="BS86" s="261" t="s">
        <v>442</v>
      </c>
      <c r="BT86" s="261" t="s">
        <v>442</v>
      </c>
      <c r="BU86" s="261" t="s">
        <v>442</v>
      </c>
      <c r="BV86" s="261" t="s">
        <v>442</v>
      </c>
      <c r="BW86" s="261" t="s">
        <v>442</v>
      </c>
      <c r="BX86" s="261" t="s">
        <v>442</v>
      </c>
      <c r="BY86" s="261" t="s">
        <v>442</v>
      </c>
      <c r="BZ86" s="261" t="s">
        <v>442</v>
      </c>
      <c r="CA86" s="261" t="s">
        <v>442</v>
      </c>
      <c r="CB86" s="261" t="s">
        <v>442</v>
      </c>
      <c r="CC86" s="290">
        <v>0</v>
      </c>
      <c r="CD86" s="261" t="s">
        <v>442</v>
      </c>
      <c r="CE86" s="261" t="s">
        <v>442</v>
      </c>
      <c r="CF86" s="261" t="s">
        <v>442</v>
      </c>
      <c r="CG86" s="261" t="s">
        <v>442</v>
      </c>
      <c r="CH86" s="261" t="s">
        <v>442</v>
      </c>
      <c r="CI86" s="261" t="s">
        <v>442</v>
      </c>
      <c r="CJ86" s="261" t="s">
        <v>442</v>
      </c>
      <c r="CK86" s="261" t="s">
        <v>442</v>
      </c>
      <c r="CL86" s="261" t="s">
        <v>442</v>
      </c>
      <c r="CM86" s="261" t="s">
        <v>442</v>
      </c>
      <c r="CN86" s="261" t="s">
        <v>442</v>
      </c>
      <c r="CO86" s="261" t="s">
        <v>442</v>
      </c>
      <c r="CP86" s="261" t="s">
        <v>442</v>
      </c>
      <c r="CQ86" s="261" t="s">
        <v>442</v>
      </c>
      <c r="CR86" s="261" t="s">
        <v>588</v>
      </c>
      <c r="CS86" s="261" t="s">
        <v>433</v>
      </c>
      <c r="CT86" s="261" t="s">
        <v>442</v>
      </c>
      <c r="CU86" s="261" t="s">
        <v>589</v>
      </c>
      <c r="CV86" s="261" t="s">
        <v>442</v>
      </c>
      <c r="CW86" s="261" t="s">
        <v>442</v>
      </c>
      <c r="CX86" s="293">
        <f t="shared" si="27"/>
        <v>0.73829387285047476</v>
      </c>
      <c r="CY86" s="289">
        <v>4188832</v>
      </c>
      <c r="CZ86" s="287">
        <v>45187</v>
      </c>
      <c r="DA86" s="293">
        <v>0.73768606618742405</v>
      </c>
      <c r="DB86" s="261" t="s">
        <v>442</v>
      </c>
      <c r="DC86" s="261" t="s">
        <v>442</v>
      </c>
      <c r="DD86" s="261" t="s">
        <v>577</v>
      </c>
    </row>
    <row r="87" spans="1:108">
      <c r="A87" s="264" t="s">
        <v>380</v>
      </c>
      <c r="B87" s="284">
        <v>1399</v>
      </c>
      <c r="C87" s="284">
        <f t="shared" si="17"/>
        <v>1399</v>
      </c>
      <c r="D87" s="285">
        <v>9054</v>
      </c>
      <c r="E87" s="286">
        <f t="shared" si="18"/>
        <v>9054</v>
      </c>
      <c r="F87" s="287">
        <v>45869</v>
      </c>
      <c r="G87" s="285" t="s">
        <v>159</v>
      </c>
      <c r="H87" s="285" t="s">
        <v>573</v>
      </c>
      <c r="I87" s="261">
        <v>2021</v>
      </c>
      <c r="J87" s="261" t="s">
        <v>574</v>
      </c>
      <c r="K87" s="261" t="s">
        <v>575</v>
      </c>
      <c r="L87" s="288">
        <v>720480</v>
      </c>
      <c r="M87" s="261" t="s">
        <v>576</v>
      </c>
      <c r="N87" s="261" t="s">
        <v>577</v>
      </c>
      <c r="O87" s="261" t="s">
        <v>578</v>
      </c>
      <c r="P87" s="287">
        <v>41887</v>
      </c>
      <c r="Q87" s="287" t="s">
        <v>579</v>
      </c>
      <c r="R87" s="261" t="s">
        <v>577</v>
      </c>
      <c r="S87" s="261" t="s">
        <v>580</v>
      </c>
      <c r="T87" s="261">
        <v>122</v>
      </c>
      <c r="U87" s="288">
        <v>0</v>
      </c>
      <c r="V87" s="289">
        <v>0</v>
      </c>
      <c r="W87" s="261" t="str">
        <f t="shared" si="19"/>
        <v>PERF</v>
      </c>
      <c r="X87" s="261" t="s">
        <v>581</v>
      </c>
      <c r="Y87" s="261" t="s">
        <v>581</v>
      </c>
      <c r="Z87" s="261" t="s">
        <v>573</v>
      </c>
      <c r="AA87" s="264" t="s">
        <v>380</v>
      </c>
      <c r="AB87" s="286">
        <f t="shared" si="20"/>
        <v>1399</v>
      </c>
      <c r="AC87" s="286">
        <v>7303</v>
      </c>
      <c r="AD87" s="286">
        <f t="shared" si="21"/>
        <v>7303</v>
      </c>
      <c r="AE87" s="261" t="s">
        <v>582</v>
      </c>
      <c r="AF87" s="261" t="s">
        <v>583</v>
      </c>
      <c r="AG87" s="290">
        <v>2543616</v>
      </c>
      <c r="AH87" s="261" t="s">
        <v>583</v>
      </c>
      <c r="AI87" s="291">
        <v>41767</v>
      </c>
      <c r="AJ87" s="261" t="s">
        <v>584</v>
      </c>
      <c r="AK87" s="292">
        <v>45688</v>
      </c>
      <c r="AL87" s="292" t="s">
        <v>585</v>
      </c>
      <c r="AM87" s="292" t="s">
        <v>442</v>
      </c>
      <c r="AN87" s="261" t="s">
        <v>442</v>
      </c>
      <c r="AO87" s="261" t="s">
        <v>442</v>
      </c>
      <c r="AP87" s="261" t="s">
        <v>442</v>
      </c>
      <c r="AQ87" s="261" t="s">
        <v>442</v>
      </c>
      <c r="AR87" s="290">
        <v>49</v>
      </c>
      <c r="AS87" s="287">
        <f t="shared" si="25"/>
        <v>47339</v>
      </c>
      <c r="AT87" s="261">
        <v>180</v>
      </c>
      <c r="AU87" s="261" t="s">
        <v>442</v>
      </c>
      <c r="AV87" s="290">
        <v>1824415</v>
      </c>
      <c r="AW87" s="290">
        <v>884142.73</v>
      </c>
      <c r="AX87" s="261" t="s">
        <v>442</v>
      </c>
      <c r="AY87" s="261" t="s">
        <v>442</v>
      </c>
      <c r="AZ87" s="290">
        <v>1824415</v>
      </c>
      <c r="BA87" s="261">
        <v>100</v>
      </c>
      <c r="BB87" s="261" t="s">
        <v>442</v>
      </c>
      <c r="BC87" s="261" t="s">
        <v>586</v>
      </c>
      <c r="BD87" s="261" t="s">
        <v>586</v>
      </c>
      <c r="BE87" s="289">
        <v>24010</v>
      </c>
      <c r="BF87" s="261" t="s">
        <v>442</v>
      </c>
      <c r="BG87" s="261" t="s">
        <v>442</v>
      </c>
      <c r="BH87" s="261" t="s">
        <v>587</v>
      </c>
      <c r="BI87" s="293">
        <v>0.1575</v>
      </c>
      <c r="BJ87" s="261" t="s">
        <v>596</v>
      </c>
      <c r="BK87" s="261" t="s">
        <v>442</v>
      </c>
      <c r="BL87" s="294">
        <f t="shared" si="26"/>
        <v>8.3400000000000002E-2</v>
      </c>
      <c r="BM87" s="261" t="s">
        <v>442</v>
      </c>
      <c r="BN87" s="261" t="s">
        <v>442</v>
      </c>
      <c r="BO87" s="261" t="s">
        <v>442</v>
      </c>
      <c r="BP87" s="261" t="s">
        <v>442</v>
      </c>
      <c r="BQ87" s="261" t="s">
        <v>442</v>
      </c>
      <c r="BR87" s="261" t="s">
        <v>442</v>
      </c>
      <c r="BS87" s="261" t="s">
        <v>442</v>
      </c>
      <c r="BT87" s="261" t="s">
        <v>442</v>
      </c>
      <c r="BU87" s="261" t="s">
        <v>442</v>
      </c>
      <c r="BV87" s="261" t="s">
        <v>442</v>
      </c>
      <c r="BW87" s="261" t="s">
        <v>442</v>
      </c>
      <c r="BX87" s="261" t="s">
        <v>442</v>
      </c>
      <c r="BY87" s="261" t="s">
        <v>442</v>
      </c>
      <c r="BZ87" s="261" t="s">
        <v>442</v>
      </c>
      <c r="CA87" s="261" t="s">
        <v>442</v>
      </c>
      <c r="CB87" s="261" t="s">
        <v>442</v>
      </c>
      <c r="CC87" s="290">
        <v>0</v>
      </c>
      <c r="CD87" s="261" t="s">
        <v>442</v>
      </c>
      <c r="CE87" s="261" t="s">
        <v>442</v>
      </c>
      <c r="CF87" s="261" t="s">
        <v>442</v>
      </c>
      <c r="CG87" s="261" t="s">
        <v>442</v>
      </c>
      <c r="CH87" s="261" t="s">
        <v>442</v>
      </c>
      <c r="CI87" s="261" t="s">
        <v>442</v>
      </c>
      <c r="CJ87" s="261" t="s">
        <v>442</v>
      </c>
      <c r="CK87" s="261" t="s">
        <v>442</v>
      </c>
      <c r="CL87" s="261" t="s">
        <v>442</v>
      </c>
      <c r="CM87" s="261" t="s">
        <v>442</v>
      </c>
      <c r="CN87" s="261" t="s">
        <v>442</v>
      </c>
      <c r="CO87" s="261" t="s">
        <v>442</v>
      </c>
      <c r="CP87" s="261" t="s">
        <v>442</v>
      </c>
      <c r="CQ87" s="261" t="s">
        <v>442</v>
      </c>
      <c r="CR87" s="261" t="s">
        <v>588</v>
      </c>
      <c r="CS87" s="261" t="s">
        <v>433</v>
      </c>
      <c r="CT87" s="261" t="s">
        <v>442</v>
      </c>
      <c r="CU87" s="261" t="s">
        <v>589</v>
      </c>
      <c r="CV87" s="261" t="s">
        <v>442</v>
      </c>
      <c r="CW87" s="261" t="s">
        <v>442</v>
      </c>
      <c r="CX87" s="293">
        <f t="shared" si="27"/>
        <v>0.52126142857142854</v>
      </c>
      <c r="CY87" s="289">
        <v>3500000</v>
      </c>
      <c r="CZ87" s="287">
        <v>45260</v>
      </c>
      <c r="DA87" s="293">
        <v>0.7172525255384461</v>
      </c>
      <c r="DB87" s="261" t="s">
        <v>442</v>
      </c>
      <c r="DC87" s="261" t="s">
        <v>442</v>
      </c>
      <c r="DD87" s="261" t="s">
        <v>577</v>
      </c>
    </row>
    <row r="88" spans="1:108">
      <c r="A88" s="264" t="s">
        <v>380</v>
      </c>
      <c r="B88" s="284">
        <v>1475</v>
      </c>
      <c r="C88" s="284">
        <f t="shared" si="17"/>
        <v>1475</v>
      </c>
      <c r="D88" s="285">
        <v>0</v>
      </c>
      <c r="E88" s="286">
        <f t="shared" si="18"/>
        <v>0</v>
      </c>
      <c r="F88" s="287">
        <v>45869</v>
      </c>
      <c r="G88" s="285" t="s">
        <v>159</v>
      </c>
      <c r="H88" s="285" t="s">
        <v>573</v>
      </c>
      <c r="I88" s="261">
        <v>2021</v>
      </c>
      <c r="J88" s="261" t="s">
        <v>574</v>
      </c>
      <c r="K88" s="261" t="s">
        <v>575</v>
      </c>
      <c r="L88" s="288">
        <v>369298</v>
      </c>
      <c r="M88" s="261" t="s">
        <v>576</v>
      </c>
      <c r="N88" s="261" t="s">
        <v>577</v>
      </c>
      <c r="O88" s="261" t="s">
        <v>578</v>
      </c>
      <c r="P88" s="287">
        <v>42151</v>
      </c>
      <c r="Q88" s="287" t="s">
        <v>579</v>
      </c>
      <c r="R88" s="261" t="s">
        <v>577</v>
      </c>
      <c r="S88" s="261" t="s">
        <v>580</v>
      </c>
      <c r="T88" s="261">
        <v>115</v>
      </c>
      <c r="U88" s="288">
        <v>0</v>
      </c>
      <c r="V88" s="289">
        <v>0</v>
      </c>
      <c r="W88" s="261" t="str">
        <f t="shared" si="19"/>
        <v>PERF</v>
      </c>
      <c r="X88" s="261" t="s">
        <v>581</v>
      </c>
      <c r="Y88" s="261" t="s">
        <v>581</v>
      </c>
      <c r="Z88" s="261" t="s">
        <v>573</v>
      </c>
      <c r="AA88" s="264" t="s">
        <v>380</v>
      </c>
      <c r="AB88" s="286">
        <f t="shared" si="20"/>
        <v>1475</v>
      </c>
      <c r="AC88" s="286">
        <v>7369</v>
      </c>
      <c r="AD88" s="286">
        <f t="shared" si="21"/>
        <v>7369</v>
      </c>
      <c r="AE88" s="261" t="s">
        <v>582</v>
      </c>
      <c r="AF88" s="261" t="s">
        <v>583</v>
      </c>
      <c r="AG88" s="290">
        <v>826400</v>
      </c>
      <c r="AH88" s="261" t="s">
        <v>583</v>
      </c>
      <c r="AI88" s="291">
        <v>41970</v>
      </c>
      <c r="AJ88" s="261" t="s">
        <v>584</v>
      </c>
      <c r="AK88" s="292">
        <v>45688</v>
      </c>
      <c r="AL88" s="292" t="s">
        <v>585</v>
      </c>
      <c r="AM88" s="292" t="s">
        <v>442</v>
      </c>
      <c r="AN88" s="261" t="s">
        <v>442</v>
      </c>
      <c r="AO88" s="261" t="s">
        <v>442</v>
      </c>
      <c r="AP88" s="261" t="s">
        <v>442</v>
      </c>
      <c r="AQ88" s="261" t="s">
        <v>442</v>
      </c>
      <c r="AR88" s="290">
        <v>57</v>
      </c>
      <c r="AS88" s="287">
        <f t="shared" si="25"/>
        <v>47579</v>
      </c>
      <c r="AT88" s="261">
        <v>180</v>
      </c>
      <c r="AU88" s="261" t="s">
        <v>442</v>
      </c>
      <c r="AV88" s="290">
        <v>620577</v>
      </c>
      <c r="AW88" s="290">
        <v>362502.8</v>
      </c>
      <c r="AX88" s="261" t="s">
        <v>442</v>
      </c>
      <c r="AY88" s="261" t="s">
        <v>442</v>
      </c>
      <c r="AZ88" s="290">
        <v>620577</v>
      </c>
      <c r="BA88" s="261">
        <v>100</v>
      </c>
      <c r="BB88" s="261" t="s">
        <v>442</v>
      </c>
      <c r="BC88" s="261" t="s">
        <v>586</v>
      </c>
      <c r="BD88" s="261" t="s">
        <v>586</v>
      </c>
      <c r="BE88" s="289">
        <v>8511</v>
      </c>
      <c r="BF88" s="261" t="s">
        <v>442</v>
      </c>
      <c r="BG88" s="261" t="s">
        <v>442</v>
      </c>
      <c r="BH88" s="261" t="s">
        <v>587</v>
      </c>
      <c r="BI88" s="293">
        <v>0.14249999999999999</v>
      </c>
      <c r="BJ88" s="261" t="s">
        <v>596</v>
      </c>
      <c r="BK88" s="261" t="s">
        <v>442</v>
      </c>
      <c r="BL88" s="294">
        <f t="shared" si="26"/>
        <v>6.8399999999999989E-2</v>
      </c>
      <c r="BM88" s="261" t="s">
        <v>442</v>
      </c>
      <c r="BN88" s="261" t="s">
        <v>442</v>
      </c>
      <c r="BO88" s="261" t="s">
        <v>442</v>
      </c>
      <c r="BP88" s="261" t="s">
        <v>442</v>
      </c>
      <c r="BQ88" s="261" t="s">
        <v>442</v>
      </c>
      <c r="BR88" s="261" t="s">
        <v>442</v>
      </c>
      <c r="BS88" s="261" t="s">
        <v>442</v>
      </c>
      <c r="BT88" s="261" t="s">
        <v>442</v>
      </c>
      <c r="BU88" s="261" t="s">
        <v>442</v>
      </c>
      <c r="BV88" s="261" t="s">
        <v>442</v>
      </c>
      <c r="BW88" s="261" t="s">
        <v>442</v>
      </c>
      <c r="BX88" s="261" t="s">
        <v>442</v>
      </c>
      <c r="BY88" s="261" t="s">
        <v>442</v>
      </c>
      <c r="BZ88" s="261" t="s">
        <v>442</v>
      </c>
      <c r="CA88" s="261" t="s">
        <v>442</v>
      </c>
      <c r="CB88" s="261" t="s">
        <v>442</v>
      </c>
      <c r="CC88" s="290">
        <v>0</v>
      </c>
      <c r="CD88" s="261" t="s">
        <v>442</v>
      </c>
      <c r="CE88" s="261" t="s">
        <v>442</v>
      </c>
      <c r="CF88" s="261" t="s">
        <v>442</v>
      </c>
      <c r="CG88" s="261" t="s">
        <v>442</v>
      </c>
      <c r="CH88" s="261" t="s">
        <v>442</v>
      </c>
      <c r="CI88" s="261" t="s">
        <v>442</v>
      </c>
      <c r="CJ88" s="261" t="s">
        <v>442</v>
      </c>
      <c r="CK88" s="261" t="s">
        <v>442</v>
      </c>
      <c r="CL88" s="261" t="s">
        <v>442</v>
      </c>
      <c r="CM88" s="261" t="s">
        <v>442</v>
      </c>
      <c r="CN88" s="261" t="s">
        <v>442</v>
      </c>
      <c r="CO88" s="261" t="s">
        <v>442</v>
      </c>
      <c r="CP88" s="261" t="s">
        <v>442</v>
      </c>
      <c r="CQ88" s="261" t="s">
        <v>442</v>
      </c>
      <c r="CR88" s="261" t="s">
        <v>588</v>
      </c>
      <c r="CS88" s="261" t="s">
        <v>433</v>
      </c>
      <c r="CT88" s="261" t="s">
        <v>442</v>
      </c>
      <c r="CU88" s="261" t="s">
        <v>589</v>
      </c>
      <c r="CV88" s="261" t="s">
        <v>442</v>
      </c>
      <c r="CW88" s="261" t="s">
        <v>442</v>
      </c>
      <c r="CX88" s="293">
        <f t="shared" si="27"/>
        <v>0.57147579932223369</v>
      </c>
      <c r="CY88" s="289">
        <v>1085920</v>
      </c>
      <c r="CZ88" s="287">
        <v>45708</v>
      </c>
      <c r="DA88" s="293">
        <v>0.75978823814133589</v>
      </c>
      <c r="DB88" s="261" t="s">
        <v>442</v>
      </c>
      <c r="DC88" s="261" t="s">
        <v>442</v>
      </c>
      <c r="DD88" s="261" t="s">
        <v>577</v>
      </c>
    </row>
    <row r="89" spans="1:108">
      <c r="A89" s="264" t="s">
        <v>380</v>
      </c>
      <c r="B89" s="284">
        <v>1627</v>
      </c>
      <c r="C89" s="284">
        <f t="shared" si="17"/>
        <v>1627</v>
      </c>
      <c r="D89" s="285">
        <v>8466</v>
      </c>
      <c r="E89" s="286">
        <f t="shared" si="18"/>
        <v>8466</v>
      </c>
      <c r="F89" s="287">
        <v>45869</v>
      </c>
      <c r="G89" s="285" t="s">
        <v>159</v>
      </c>
      <c r="H89" s="285" t="s">
        <v>573</v>
      </c>
      <c r="I89" s="261">
        <v>2021</v>
      </c>
      <c r="J89" s="261" t="s">
        <v>574</v>
      </c>
      <c r="K89" s="261" t="s">
        <v>575</v>
      </c>
      <c r="L89" s="288">
        <v>2858872</v>
      </c>
      <c r="M89" s="261" t="s">
        <v>576</v>
      </c>
      <c r="N89" s="261" t="s">
        <v>577</v>
      </c>
      <c r="O89" s="261" t="s">
        <v>578</v>
      </c>
      <c r="P89" s="287">
        <v>42622</v>
      </c>
      <c r="Q89" s="287" t="s">
        <v>592</v>
      </c>
      <c r="R89" s="261" t="s">
        <v>577</v>
      </c>
      <c r="S89" s="261" t="s">
        <v>580</v>
      </c>
      <c r="T89" s="261">
        <v>101</v>
      </c>
      <c r="U89" s="288">
        <v>0</v>
      </c>
      <c r="V89" s="289">
        <v>0</v>
      </c>
      <c r="W89" s="261" t="str">
        <f t="shared" si="19"/>
        <v>PERF</v>
      </c>
      <c r="X89" s="261" t="s">
        <v>581</v>
      </c>
      <c r="Y89" s="261" t="s">
        <v>581</v>
      </c>
      <c r="Z89" s="261" t="s">
        <v>573</v>
      </c>
      <c r="AA89" s="264" t="s">
        <v>380</v>
      </c>
      <c r="AB89" s="286">
        <f t="shared" si="20"/>
        <v>1627</v>
      </c>
      <c r="AC89" s="286">
        <v>6973</v>
      </c>
      <c r="AD89" s="286">
        <f t="shared" si="21"/>
        <v>6973</v>
      </c>
      <c r="AE89" s="261" t="s">
        <v>593</v>
      </c>
      <c r="AF89" s="261" t="s">
        <v>583</v>
      </c>
      <c r="AG89" s="290">
        <v>14298193</v>
      </c>
      <c r="AH89" s="261" t="s">
        <v>583</v>
      </c>
      <c r="AI89" s="291">
        <v>40871</v>
      </c>
      <c r="AJ89" s="261" t="s">
        <v>584</v>
      </c>
      <c r="AK89" s="292">
        <v>45688</v>
      </c>
      <c r="AL89" s="292" t="s">
        <v>585</v>
      </c>
      <c r="AM89" s="292" t="s">
        <v>442</v>
      </c>
      <c r="AN89" s="261" t="s">
        <v>442</v>
      </c>
      <c r="AO89" s="261" t="s">
        <v>442</v>
      </c>
      <c r="AP89" s="261" t="s">
        <v>442</v>
      </c>
      <c r="AQ89" s="261" t="s">
        <v>442</v>
      </c>
      <c r="AR89" s="290">
        <v>72</v>
      </c>
      <c r="AS89" s="287">
        <f t="shared" si="25"/>
        <v>48029</v>
      </c>
      <c r="AT89" s="261">
        <v>180</v>
      </c>
      <c r="AU89" s="261" t="s">
        <v>442</v>
      </c>
      <c r="AV89" s="290">
        <v>6877937</v>
      </c>
      <c r="AW89" s="290">
        <v>4380986.4400000004</v>
      </c>
      <c r="AX89" s="261" t="s">
        <v>442</v>
      </c>
      <c r="AY89" s="261" t="s">
        <v>442</v>
      </c>
      <c r="AZ89" s="290">
        <v>6877937</v>
      </c>
      <c r="BA89" s="261">
        <v>100</v>
      </c>
      <c r="BB89" s="261" t="s">
        <v>442</v>
      </c>
      <c r="BC89" s="261" t="s">
        <v>586</v>
      </c>
      <c r="BD89" s="261" t="s">
        <v>586</v>
      </c>
      <c r="BE89" s="289">
        <v>88586</v>
      </c>
      <c r="BF89" s="261" t="s">
        <v>442</v>
      </c>
      <c r="BG89" s="261" t="s">
        <v>442</v>
      </c>
      <c r="BH89" s="261" t="s">
        <v>587</v>
      </c>
      <c r="BI89" s="293">
        <v>0.14249999999999999</v>
      </c>
      <c r="BJ89" s="261" t="s">
        <v>596</v>
      </c>
      <c r="BK89" s="261" t="s">
        <v>442</v>
      </c>
      <c r="BL89" s="294">
        <f t="shared" si="26"/>
        <v>6.8399999999999989E-2</v>
      </c>
      <c r="BM89" s="261" t="s">
        <v>442</v>
      </c>
      <c r="BN89" s="261" t="s">
        <v>442</v>
      </c>
      <c r="BO89" s="261" t="s">
        <v>442</v>
      </c>
      <c r="BP89" s="261" t="s">
        <v>442</v>
      </c>
      <c r="BQ89" s="261" t="s">
        <v>442</v>
      </c>
      <c r="BR89" s="261" t="s">
        <v>442</v>
      </c>
      <c r="BS89" s="261" t="s">
        <v>442</v>
      </c>
      <c r="BT89" s="261" t="s">
        <v>442</v>
      </c>
      <c r="BU89" s="261" t="s">
        <v>442</v>
      </c>
      <c r="BV89" s="261" t="s">
        <v>442</v>
      </c>
      <c r="BW89" s="261" t="s">
        <v>442</v>
      </c>
      <c r="BX89" s="261" t="s">
        <v>442</v>
      </c>
      <c r="BY89" s="261" t="s">
        <v>442</v>
      </c>
      <c r="BZ89" s="261" t="s">
        <v>442</v>
      </c>
      <c r="CA89" s="261" t="s">
        <v>442</v>
      </c>
      <c r="CB89" s="261" t="s">
        <v>442</v>
      </c>
      <c r="CC89" s="290">
        <v>0</v>
      </c>
      <c r="CD89" s="261" t="s">
        <v>442</v>
      </c>
      <c r="CE89" s="261" t="s">
        <v>442</v>
      </c>
      <c r="CF89" s="261" t="s">
        <v>442</v>
      </c>
      <c r="CG89" s="261" t="s">
        <v>442</v>
      </c>
      <c r="CH89" s="261" t="s">
        <v>442</v>
      </c>
      <c r="CI89" s="261" t="s">
        <v>442</v>
      </c>
      <c r="CJ89" s="261" t="s">
        <v>442</v>
      </c>
      <c r="CK89" s="261" t="s">
        <v>442</v>
      </c>
      <c r="CL89" s="261" t="s">
        <v>442</v>
      </c>
      <c r="CM89" s="261" t="s">
        <v>442</v>
      </c>
      <c r="CN89" s="261" t="s">
        <v>442</v>
      </c>
      <c r="CO89" s="261" t="s">
        <v>442</v>
      </c>
      <c r="CP89" s="261" t="s">
        <v>442</v>
      </c>
      <c r="CQ89" s="261" t="s">
        <v>442</v>
      </c>
      <c r="CR89" s="261" t="s">
        <v>588</v>
      </c>
      <c r="CS89" s="261" t="s">
        <v>433</v>
      </c>
      <c r="CT89" s="261" t="s">
        <v>442</v>
      </c>
      <c r="CU89" s="261" t="s">
        <v>589</v>
      </c>
      <c r="CV89" s="261" t="s">
        <v>442</v>
      </c>
      <c r="CW89" s="261" t="s">
        <v>442</v>
      </c>
      <c r="CX89" s="293">
        <f t="shared" si="27"/>
        <v>4.555395789233855</v>
      </c>
      <c r="CY89" s="289">
        <v>1509844</v>
      </c>
      <c r="CZ89" s="287">
        <v>45250</v>
      </c>
      <c r="DA89" s="293">
        <v>0.59822592641325778</v>
      </c>
      <c r="DB89" s="261" t="s">
        <v>442</v>
      </c>
      <c r="DC89" s="261" t="s">
        <v>442</v>
      </c>
      <c r="DD89" s="261" t="s">
        <v>577</v>
      </c>
    </row>
    <row r="90" spans="1:108">
      <c r="A90" s="264" t="s">
        <v>380</v>
      </c>
      <c r="B90" s="284">
        <v>1752</v>
      </c>
      <c r="C90" s="284">
        <f t="shared" si="17"/>
        <v>1752</v>
      </c>
      <c r="D90" s="285">
        <v>9569</v>
      </c>
      <c r="E90" s="286">
        <f t="shared" si="18"/>
        <v>9569</v>
      </c>
      <c r="F90" s="287">
        <v>45869</v>
      </c>
      <c r="G90" s="285" t="s">
        <v>159</v>
      </c>
      <c r="H90" s="285" t="s">
        <v>573</v>
      </c>
      <c r="I90" s="261">
        <v>2021</v>
      </c>
      <c r="J90" s="261" t="s">
        <v>574</v>
      </c>
      <c r="K90" s="261" t="s">
        <v>575</v>
      </c>
      <c r="L90" s="288">
        <v>1925000</v>
      </c>
      <c r="M90" s="261" t="s">
        <v>576</v>
      </c>
      <c r="N90" s="261" t="s">
        <v>577</v>
      </c>
      <c r="O90" s="261" t="s">
        <v>578</v>
      </c>
      <c r="P90" s="287">
        <v>43056</v>
      </c>
      <c r="Q90" s="287" t="s">
        <v>579</v>
      </c>
      <c r="R90" s="261" t="s">
        <v>577</v>
      </c>
      <c r="S90" s="261" t="s">
        <v>580</v>
      </c>
      <c r="T90" s="261">
        <v>59</v>
      </c>
      <c r="U90" s="288">
        <v>0</v>
      </c>
      <c r="V90" s="289">
        <v>0</v>
      </c>
      <c r="W90" s="261" t="str">
        <f t="shared" si="19"/>
        <v>PERF</v>
      </c>
      <c r="X90" s="261" t="s">
        <v>581</v>
      </c>
      <c r="Y90" s="261" t="s">
        <v>581</v>
      </c>
      <c r="Z90" s="261" t="s">
        <v>573</v>
      </c>
      <c r="AA90" s="264" t="s">
        <v>380</v>
      </c>
      <c r="AB90" s="286">
        <f t="shared" si="20"/>
        <v>1752</v>
      </c>
      <c r="AC90" s="286">
        <v>7660</v>
      </c>
      <c r="AD90" s="286">
        <f t="shared" si="21"/>
        <v>7660</v>
      </c>
      <c r="AE90" s="261" t="s">
        <v>582</v>
      </c>
      <c r="AF90" s="261" t="s">
        <v>583</v>
      </c>
      <c r="AG90" s="290">
        <v>563269</v>
      </c>
      <c r="AH90" s="261" t="s">
        <v>583</v>
      </c>
      <c r="AI90" s="291">
        <v>42858</v>
      </c>
      <c r="AJ90" s="261" t="s">
        <v>584</v>
      </c>
      <c r="AK90" s="292">
        <v>45688</v>
      </c>
      <c r="AL90" s="292" t="s">
        <v>585</v>
      </c>
      <c r="AM90" s="292" t="s">
        <v>442</v>
      </c>
      <c r="AN90" s="261" t="s">
        <v>442</v>
      </c>
      <c r="AO90" s="261" t="s">
        <v>442</v>
      </c>
      <c r="AP90" s="261" t="s">
        <v>442</v>
      </c>
      <c r="AQ90" s="261" t="s">
        <v>442</v>
      </c>
      <c r="AR90" s="290">
        <v>87</v>
      </c>
      <c r="AS90" s="287">
        <f t="shared" si="25"/>
        <v>48479</v>
      </c>
      <c r="AT90" s="261">
        <v>180</v>
      </c>
      <c r="AU90" s="261" t="s">
        <v>442</v>
      </c>
      <c r="AV90" s="290">
        <v>980453</v>
      </c>
      <c r="AW90" s="290">
        <v>861637.56</v>
      </c>
      <c r="AX90" s="261" t="s">
        <v>442</v>
      </c>
      <c r="AY90" s="261" t="s">
        <v>442</v>
      </c>
      <c r="AZ90" s="290">
        <v>980453</v>
      </c>
      <c r="BA90" s="261">
        <v>100</v>
      </c>
      <c r="BB90" s="261" t="s">
        <v>442</v>
      </c>
      <c r="BC90" s="261" t="s">
        <v>586</v>
      </c>
      <c r="BD90" s="261" t="s">
        <v>586</v>
      </c>
      <c r="BE90" s="289">
        <v>15826</v>
      </c>
      <c r="BF90" s="261" t="s">
        <v>442</v>
      </c>
      <c r="BG90" s="261" t="s">
        <v>442</v>
      </c>
      <c r="BH90" s="261" t="s">
        <v>587</v>
      </c>
      <c r="BI90" s="293">
        <v>0.14499999999999999</v>
      </c>
      <c r="BJ90" s="261" t="s">
        <v>591</v>
      </c>
      <c r="BK90" s="261" t="s">
        <v>442</v>
      </c>
      <c r="BL90" s="294">
        <f t="shared" si="26"/>
        <v>7.0899999999999991E-2</v>
      </c>
      <c r="BM90" s="261" t="s">
        <v>442</v>
      </c>
      <c r="BN90" s="261" t="s">
        <v>442</v>
      </c>
      <c r="BO90" s="261" t="s">
        <v>442</v>
      </c>
      <c r="BP90" s="261" t="s">
        <v>442</v>
      </c>
      <c r="BQ90" s="261" t="s">
        <v>442</v>
      </c>
      <c r="BR90" s="261" t="s">
        <v>442</v>
      </c>
      <c r="BS90" s="261" t="s">
        <v>442</v>
      </c>
      <c r="BT90" s="261" t="s">
        <v>442</v>
      </c>
      <c r="BU90" s="261" t="s">
        <v>442</v>
      </c>
      <c r="BV90" s="261" t="s">
        <v>442</v>
      </c>
      <c r="BW90" s="261" t="s">
        <v>442</v>
      </c>
      <c r="BX90" s="261" t="s">
        <v>442</v>
      </c>
      <c r="BY90" s="261" t="s">
        <v>442</v>
      </c>
      <c r="BZ90" s="261" t="s">
        <v>442</v>
      </c>
      <c r="CA90" s="261" t="s">
        <v>442</v>
      </c>
      <c r="CB90" s="261" t="s">
        <v>442</v>
      </c>
      <c r="CC90" s="290">
        <v>0</v>
      </c>
      <c r="CD90" s="261" t="s">
        <v>442</v>
      </c>
      <c r="CE90" s="261" t="s">
        <v>442</v>
      </c>
      <c r="CF90" s="261" t="s">
        <v>442</v>
      </c>
      <c r="CG90" s="261" t="s">
        <v>442</v>
      </c>
      <c r="CH90" s="261" t="s">
        <v>442</v>
      </c>
      <c r="CI90" s="261" t="s">
        <v>442</v>
      </c>
      <c r="CJ90" s="261" t="s">
        <v>442</v>
      </c>
      <c r="CK90" s="261" t="s">
        <v>442</v>
      </c>
      <c r="CL90" s="261" t="s">
        <v>442</v>
      </c>
      <c r="CM90" s="261" t="s">
        <v>442</v>
      </c>
      <c r="CN90" s="261" t="s">
        <v>442</v>
      </c>
      <c r="CO90" s="261" t="s">
        <v>442</v>
      </c>
      <c r="CP90" s="261" t="s">
        <v>442</v>
      </c>
      <c r="CQ90" s="261" t="s">
        <v>442</v>
      </c>
      <c r="CR90" s="261" t="s">
        <v>588</v>
      </c>
      <c r="CS90" s="261" t="s">
        <v>433</v>
      </c>
      <c r="CT90" s="261" t="s">
        <v>442</v>
      </c>
      <c r="CU90" s="261" t="s">
        <v>589</v>
      </c>
      <c r="CV90" s="261" t="s">
        <v>442</v>
      </c>
      <c r="CW90" s="261" t="s">
        <v>442</v>
      </c>
      <c r="CX90" s="293">
        <f t="shared" si="27"/>
        <v>0.15333625163176828</v>
      </c>
      <c r="CY90" s="289">
        <v>6394137</v>
      </c>
      <c r="CZ90" s="287">
        <v>45695</v>
      </c>
      <c r="DA90" s="293">
        <v>0.72203347601279166</v>
      </c>
      <c r="DB90" s="261" t="s">
        <v>442</v>
      </c>
      <c r="DC90" s="261" t="s">
        <v>442</v>
      </c>
      <c r="DD90" s="261" t="s">
        <v>577</v>
      </c>
    </row>
    <row r="91" spans="1:108">
      <c r="A91" s="264" t="s">
        <v>380</v>
      </c>
      <c r="B91" s="284">
        <v>1739</v>
      </c>
      <c r="C91" s="284">
        <f t="shared" si="17"/>
        <v>1739</v>
      </c>
      <c r="D91" s="285">
        <v>9607</v>
      </c>
      <c r="E91" s="286">
        <f t="shared" si="18"/>
        <v>9607</v>
      </c>
      <c r="F91" s="287">
        <v>45869</v>
      </c>
      <c r="G91" s="285" t="s">
        <v>159</v>
      </c>
      <c r="H91" s="285" t="s">
        <v>573</v>
      </c>
      <c r="I91" s="261">
        <v>2021</v>
      </c>
      <c r="J91" s="261" t="s">
        <v>574</v>
      </c>
      <c r="K91" s="261" t="s">
        <v>575</v>
      </c>
      <c r="L91" s="288">
        <v>519641</v>
      </c>
      <c r="M91" s="261" t="s">
        <v>576</v>
      </c>
      <c r="N91" s="261" t="s">
        <v>577</v>
      </c>
      <c r="O91" s="261" t="s">
        <v>578</v>
      </c>
      <c r="P91" s="287">
        <v>42993</v>
      </c>
      <c r="Q91" s="287" t="s">
        <v>579</v>
      </c>
      <c r="R91" s="261" t="s">
        <v>577</v>
      </c>
      <c r="S91" s="261" t="s">
        <v>580</v>
      </c>
      <c r="T91" s="261">
        <v>15</v>
      </c>
      <c r="U91" s="288">
        <v>0</v>
      </c>
      <c r="V91" s="289">
        <v>0</v>
      </c>
      <c r="W91" s="261" t="str">
        <f t="shared" si="19"/>
        <v>PERF</v>
      </c>
      <c r="X91" s="261" t="s">
        <v>581</v>
      </c>
      <c r="Y91" s="261" t="s">
        <v>581</v>
      </c>
      <c r="Z91" s="261" t="s">
        <v>573</v>
      </c>
      <c r="AA91" s="264" t="s">
        <v>380</v>
      </c>
      <c r="AB91" s="286">
        <f t="shared" si="20"/>
        <v>1739</v>
      </c>
      <c r="AC91" s="286">
        <v>7646</v>
      </c>
      <c r="AD91" s="286">
        <f t="shared" si="21"/>
        <v>7646</v>
      </c>
      <c r="AE91" s="261" t="s">
        <v>582</v>
      </c>
      <c r="AF91" s="261" t="s">
        <v>583</v>
      </c>
      <c r="AG91" s="290">
        <v>1805929</v>
      </c>
      <c r="AH91" s="261" t="s">
        <v>583</v>
      </c>
      <c r="AI91" s="291">
        <v>42979</v>
      </c>
      <c r="AJ91" s="261" t="s">
        <v>584</v>
      </c>
      <c r="AK91" s="292">
        <v>45688</v>
      </c>
      <c r="AL91" s="292" t="s">
        <v>585</v>
      </c>
      <c r="AM91" s="292" t="s">
        <v>442</v>
      </c>
      <c r="AN91" s="261" t="s">
        <v>442</v>
      </c>
      <c r="AO91" s="261" t="s">
        <v>442</v>
      </c>
      <c r="AP91" s="261" t="s">
        <v>442</v>
      </c>
      <c r="AQ91" s="261" t="s">
        <v>442</v>
      </c>
      <c r="AR91" s="290" t="s">
        <v>442</v>
      </c>
      <c r="AS91" s="287" t="s">
        <v>442</v>
      </c>
      <c r="AT91" s="261">
        <v>180</v>
      </c>
      <c r="AU91" s="261" t="s">
        <v>442</v>
      </c>
      <c r="AV91" s="290" t="s">
        <v>442</v>
      </c>
      <c r="AW91" s="290" t="s">
        <v>442</v>
      </c>
      <c r="AX91" s="261" t="s">
        <v>442</v>
      </c>
      <c r="AY91" s="261" t="s">
        <v>442</v>
      </c>
      <c r="AZ91" s="290" t="s">
        <v>442</v>
      </c>
      <c r="BA91" s="261">
        <v>100</v>
      </c>
      <c r="BB91" s="261" t="s">
        <v>442</v>
      </c>
      <c r="BC91" s="261" t="s">
        <v>586</v>
      </c>
      <c r="BD91" s="261" t="s">
        <v>586</v>
      </c>
      <c r="BE91" s="289" t="s">
        <v>442</v>
      </c>
      <c r="BF91" s="261" t="s">
        <v>442</v>
      </c>
      <c r="BG91" s="261" t="s">
        <v>442</v>
      </c>
      <c r="BH91" s="261" t="s">
        <v>587</v>
      </c>
      <c r="BI91" s="293" t="s">
        <v>442</v>
      </c>
      <c r="BJ91" s="261" t="s">
        <v>442</v>
      </c>
      <c r="BK91" s="261" t="s">
        <v>442</v>
      </c>
      <c r="BL91" s="294" t="s">
        <v>442</v>
      </c>
      <c r="BM91" s="261" t="s">
        <v>442</v>
      </c>
      <c r="BN91" s="261" t="s">
        <v>442</v>
      </c>
      <c r="BO91" s="261" t="s">
        <v>442</v>
      </c>
      <c r="BP91" s="261" t="s">
        <v>442</v>
      </c>
      <c r="BQ91" s="261" t="s">
        <v>442</v>
      </c>
      <c r="BR91" s="261" t="s">
        <v>442</v>
      </c>
      <c r="BS91" s="261" t="s">
        <v>442</v>
      </c>
      <c r="BT91" s="261" t="s">
        <v>442</v>
      </c>
      <c r="BU91" s="261" t="s">
        <v>442</v>
      </c>
      <c r="BV91" s="261" t="s">
        <v>442</v>
      </c>
      <c r="BW91" s="261" t="s">
        <v>442</v>
      </c>
      <c r="BX91" s="261" t="s">
        <v>442</v>
      </c>
      <c r="BY91" s="261" t="s">
        <v>442</v>
      </c>
      <c r="BZ91" s="261" t="s">
        <v>442</v>
      </c>
      <c r="CA91" s="261" t="s">
        <v>442</v>
      </c>
      <c r="CB91" s="261">
        <v>45700</v>
      </c>
      <c r="CC91" s="290" t="s">
        <v>442</v>
      </c>
      <c r="CD91" s="261" t="s">
        <v>442</v>
      </c>
      <c r="CE91" s="261" t="s">
        <v>442</v>
      </c>
      <c r="CF91" s="261" t="s">
        <v>442</v>
      </c>
      <c r="CG91" s="261" t="s">
        <v>442</v>
      </c>
      <c r="CH91" s="261" t="s">
        <v>442</v>
      </c>
      <c r="CI91" s="261" t="s">
        <v>442</v>
      </c>
      <c r="CJ91" s="261" t="s">
        <v>442</v>
      </c>
      <c r="CK91" s="261" t="s">
        <v>442</v>
      </c>
      <c r="CL91" s="261" t="s">
        <v>442</v>
      </c>
      <c r="CM91" s="261" t="s">
        <v>442</v>
      </c>
      <c r="CN91" s="261" t="s">
        <v>442</v>
      </c>
      <c r="CO91" s="261" t="s">
        <v>442</v>
      </c>
      <c r="CP91" s="261" t="s">
        <v>442</v>
      </c>
      <c r="CQ91" s="261" t="s">
        <v>442</v>
      </c>
      <c r="CR91" s="261" t="s">
        <v>588</v>
      </c>
      <c r="CS91" s="261" t="s">
        <v>433</v>
      </c>
      <c r="CT91" s="261" t="s">
        <v>442</v>
      </c>
      <c r="CU91" s="261" t="s">
        <v>589</v>
      </c>
      <c r="CV91" s="261" t="s">
        <v>442</v>
      </c>
      <c r="CW91" s="261" t="s">
        <v>442</v>
      </c>
      <c r="CX91" s="293" t="s">
        <v>442</v>
      </c>
      <c r="CY91" s="289" t="s">
        <v>442</v>
      </c>
      <c r="CZ91" s="287" t="s">
        <v>442</v>
      </c>
      <c r="DA91" s="293" t="s">
        <v>442</v>
      </c>
      <c r="DB91" s="261" t="s">
        <v>442</v>
      </c>
      <c r="DC91" s="261" t="s">
        <v>442</v>
      </c>
      <c r="DD91" s="261" t="s">
        <v>577</v>
      </c>
    </row>
    <row r="92" spans="1:108">
      <c r="A92" s="264" t="s">
        <v>380</v>
      </c>
      <c r="B92" s="284">
        <v>2555</v>
      </c>
      <c r="C92" s="284">
        <f t="shared" si="17"/>
        <v>2555</v>
      </c>
      <c r="D92" s="285">
        <v>11464</v>
      </c>
      <c r="E92" s="286">
        <f t="shared" si="18"/>
        <v>11464</v>
      </c>
      <c r="F92" s="287">
        <v>45869</v>
      </c>
      <c r="G92" s="285" t="s">
        <v>159</v>
      </c>
      <c r="H92" s="285" t="s">
        <v>573</v>
      </c>
      <c r="I92" s="261">
        <v>2021</v>
      </c>
      <c r="J92" s="261" t="s">
        <v>574</v>
      </c>
      <c r="K92" s="261" t="s">
        <v>575</v>
      </c>
      <c r="L92" s="288">
        <v>14934836</v>
      </c>
      <c r="M92" s="261" t="s">
        <v>576</v>
      </c>
      <c r="N92" s="261" t="s">
        <v>577</v>
      </c>
      <c r="O92" s="261" t="s">
        <v>578</v>
      </c>
      <c r="P92" s="287">
        <v>45624</v>
      </c>
      <c r="Q92" s="287" t="s">
        <v>579</v>
      </c>
      <c r="R92" s="261" t="s">
        <v>577</v>
      </c>
      <c r="S92" s="261" t="s">
        <v>580</v>
      </c>
      <c r="T92" s="261">
        <v>4</v>
      </c>
      <c r="U92" s="288">
        <v>0</v>
      </c>
      <c r="V92" s="289">
        <v>0</v>
      </c>
      <c r="W92" s="261" t="str">
        <f t="shared" si="19"/>
        <v>PERF</v>
      </c>
      <c r="X92" s="261" t="s">
        <v>581</v>
      </c>
      <c r="Y92" s="261" t="s">
        <v>581</v>
      </c>
      <c r="Z92" s="261" t="s">
        <v>573</v>
      </c>
      <c r="AA92" s="264" t="s">
        <v>380</v>
      </c>
      <c r="AB92" s="286">
        <f t="shared" si="20"/>
        <v>2555</v>
      </c>
      <c r="AC92" s="286">
        <v>9314</v>
      </c>
      <c r="AD92" s="286">
        <f t="shared" si="21"/>
        <v>9314</v>
      </c>
      <c r="AE92" s="261" t="s">
        <v>593</v>
      </c>
      <c r="AF92" s="261" t="s">
        <v>583</v>
      </c>
      <c r="AG92" s="290">
        <v>33000000</v>
      </c>
      <c r="AH92" s="261" t="s">
        <v>583</v>
      </c>
      <c r="AI92" s="291">
        <v>45482</v>
      </c>
      <c r="AJ92" s="261" t="s">
        <v>584</v>
      </c>
      <c r="AK92" s="292">
        <v>45688</v>
      </c>
      <c r="AL92" s="292" t="s">
        <v>585</v>
      </c>
      <c r="AM92" s="292" t="s">
        <v>442</v>
      </c>
      <c r="AN92" s="261" t="s">
        <v>442</v>
      </c>
      <c r="AO92" s="261" t="s">
        <v>442</v>
      </c>
      <c r="AP92" s="261" t="s">
        <v>442</v>
      </c>
      <c r="AQ92" s="261" t="s">
        <v>442</v>
      </c>
      <c r="AR92" s="290">
        <v>171</v>
      </c>
      <c r="AS92" s="287">
        <f t="shared" ref="AS92:AS119" si="28">(AR92*30)+F92</f>
        <v>50999</v>
      </c>
      <c r="AT92" s="261">
        <v>180</v>
      </c>
      <c r="AU92" s="261" t="s">
        <v>442</v>
      </c>
      <c r="AV92" s="290">
        <v>26367873</v>
      </c>
      <c r="AW92" s="290">
        <v>26689860.469999999</v>
      </c>
      <c r="AX92" s="261" t="s">
        <v>442</v>
      </c>
      <c r="AY92" s="261" t="s">
        <v>442</v>
      </c>
      <c r="AZ92" s="290">
        <v>26367873</v>
      </c>
      <c r="BA92" s="261">
        <v>100</v>
      </c>
      <c r="BB92" s="261" t="s">
        <v>442</v>
      </c>
      <c r="BC92" s="261" t="s">
        <v>586</v>
      </c>
      <c r="BD92" s="261" t="s">
        <v>586</v>
      </c>
      <c r="BE92" s="289">
        <v>298328</v>
      </c>
      <c r="BF92" s="261" t="s">
        <v>442</v>
      </c>
      <c r="BG92" s="261" t="s">
        <v>442</v>
      </c>
      <c r="BH92" s="261" t="s">
        <v>587</v>
      </c>
      <c r="BI92" s="293">
        <v>0.1371</v>
      </c>
      <c r="BJ92" s="261" t="s">
        <v>591</v>
      </c>
      <c r="BK92" s="261" t="s">
        <v>442</v>
      </c>
      <c r="BL92" s="294">
        <f t="shared" ref="BL92:BL119" si="29">BI92-IF(BJ92="Prime",10.75%-3.5%,7.41%)</f>
        <v>6.3E-2</v>
      </c>
      <c r="BM92" s="261" t="s">
        <v>442</v>
      </c>
      <c r="BN92" s="261" t="s">
        <v>442</v>
      </c>
      <c r="BO92" s="261" t="s">
        <v>442</v>
      </c>
      <c r="BP92" s="261" t="s">
        <v>442</v>
      </c>
      <c r="BQ92" s="261" t="s">
        <v>442</v>
      </c>
      <c r="BR92" s="261" t="s">
        <v>442</v>
      </c>
      <c r="BS92" s="261" t="s">
        <v>442</v>
      </c>
      <c r="BT92" s="261" t="s">
        <v>442</v>
      </c>
      <c r="BU92" s="261" t="s">
        <v>442</v>
      </c>
      <c r="BV92" s="261" t="s">
        <v>442</v>
      </c>
      <c r="BW92" s="261" t="s">
        <v>442</v>
      </c>
      <c r="BX92" s="261" t="s">
        <v>442</v>
      </c>
      <c r="BY92" s="261" t="s">
        <v>442</v>
      </c>
      <c r="BZ92" s="261" t="s">
        <v>442</v>
      </c>
      <c r="CA92" s="261" t="s">
        <v>442</v>
      </c>
      <c r="CB92" s="261" t="s">
        <v>442</v>
      </c>
      <c r="CC92" s="290">
        <v>0</v>
      </c>
      <c r="CD92" s="261" t="s">
        <v>442</v>
      </c>
      <c r="CE92" s="261" t="s">
        <v>442</v>
      </c>
      <c r="CF92" s="261" t="s">
        <v>442</v>
      </c>
      <c r="CG92" s="261" t="s">
        <v>442</v>
      </c>
      <c r="CH92" s="261" t="s">
        <v>442</v>
      </c>
      <c r="CI92" s="261" t="s">
        <v>442</v>
      </c>
      <c r="CJ92" s="261" t="s">
        <v>442</v>
      </c>
      <c r="CK92" s="261" t="s">
        <v>442</v>
      </c>
      <c r="CL92" s="261" t="s">
        <v>442</v>
      </c>
      <c r="CM92" s="261" t="s">
        <v>442</v>
      </c>
      <c r="CN92" s="261" t="s">
        <v>442</v>
      </c>
      <c r="CO92" s="261" t="s">
        <v>442</v>
      </c>
      <c r="CP92" s="261" t="s">
        <v>442</v>
      </c>
      <c r="CQ92" s="261" t="s">
        <v>442</v>
      </c>
      <c r="CR92" s="261" t="s">
        <v>588</v>
      </c>
      <c r="CS92" s="261" t="s">
        <v>433</v>
      </c>
      <c r="CT92" s="261" t="s">
        <v>442</v>
      </c>
      <c r="CU92" s="261" t="s">
        <v>589</v>
      </c>
      <c r="CV92" s="261" t="s">
        <v>442</v>
      </c>
      <c r="CW92" s="261" t="s">
        <v>442</v>
      </c>
      <c r="CX92" s="293">
        <f t="shared" ref="CX92:CX119" si="30">AV92/CY92</f>
        <v>0.39951322727272726</v>
      </c>
      <c r="CY92" s="289">
        <v>66000000</v>
      </c>
      <c r="CZ92" s="287">
        <v>45482</v>
      </c>
      <c r="DA92" s="293">
        <v>0.79902645454545451</v>
      </c>
      <c r="DB92" s="261" t="s">
        <v>442</v>
      </c>
      <c r="DC92" s="261" t="s">
        <v>442</v>
      </c>
      <c r="DD92" s="261" t="s">
        <v>577</v>
      </c>
    </row>
    <row r="93" spans="1:108">
      <c r="A93" s="264" t="s">
        <v>380</v>
      </c>
      <c r="B93" s="284">
        <v>1391</v>
      </c>
      <c r="C93" s="284">
        <f t="shared" si="17"/>
        <v>1391</v>
      </c>
      <c r="D93" s="285">
        <v>9014</v>
      </c>
      <c r="E93" s="286">
        <f t="shared" si="18"/>
        <v>9014</v>
      </c>
      <c r="F93" s="287">
        <v>45869</v>
      </c>
      <c r="G93" s="285" t="s">
        <v>159</v>
      </c>
      <c r="H93" s="285" t="s">
        <v>573</v>
      </c>
      <c r="I93" s="261">
        <v>2021</v>
      </c>
      <c r="J93" s="261" t="s">
        <v>574</v>
      </c>
      <c r="K93" s="261" t="s">
        <v>575</v>
      </c>
      <c r="L93" s="288">
        <v>5868456</v>
      </c>
      <c r="M93" s="261" t="s">
        <v>576</v>
      </c>
      <c r="N93" s="261" t="s">
        <v>577</v>
      </c>
      <c r="O93" s="261" t="s">
        <v>578</v>
      </c>
      <c r="P93" s="287">
        <v>41869</v>
      </c>
      <c r="Q93" s="287" t="s">
        <v>592</v>
      </c>
      <c r="R93" s="261" t="s">
        <v>577</v>
      </c>
      <c r="S93" s="261" t="s">
        <v>580</v>
      </c>
      <c r="T93" s="261">
        <v>121</v>
      </c>
      <c r="U93" s="288">
        <v>0</v>
      </c>
      <c r="V93" s="289">
        <v>0</v>
      </c>
      <c r="W93" s="261" t="str">
        <f t="shared" si="19"/>
        <v>PERF</v>
      </c>
      <c r="X93" s="261" t="s">
        <v>581</v>
      </c>
      <c r="Y93" s="261" t="s">
        <v>581</v>
      </c>
      <c r="Z93" s="261" t="s">
        <v>573</v>
      </c>
      <c r="AA93" s="264" t="s">
        <v>380</v>
      </c>
      <c r="AB93" s="286">
        <f t="shared" si="20"/>
        <v>1391</v>
      </c>
      <c r="AC93" s="286">
        <v>7268</v>
      </c>
      <c r="AD93" s="286">
        <f t="shared" si="21"/>
        <v>7268</v>
      </c>
      <c r="AE93" s="261" t="s">
        <v>582</v>
      </c>
      <c r="AF93" s="261" t="s">
        <v>583</v>
      </c>
      <c r="AG93" s="290">
        <v>6035954</v>
      </c>
      <c r="AH93" s="261" t="s">
        <v>583</v>
      </c>
      <c r="AI93" s="291">
        <v>41590</v>
      </c>
      <c r="AJ93" s="261" t="s">
        <v>584</v>
      </c>
      <c r="AK93" s="292">
        <v>45688</v>
      </c>
      <c r="AL93" s="292" t="s">
        <v>585</v>
      </c>
      <c r="AM93" s="292" t="s">
        <v>442</v>
      </c>
      <c r="AN93" s="261" t="s">
        <v>442</v>
      </c>
      <c r="AO93" s="261" t="s">
        <v>442</v>
      </c>
      <c r="AP93" s="261" t="s">
        <v>442</v>
      </c>
      <c r="AQ93" s="261" t="s">
        <v>442</v>
      </c>
      <c r="AR93" s="290">
        <v>48</v>
      </c>
      <c r="AS93" s="287">
        <f t="shared" si="28"/>
        <v>47309</v>
      </c>
      <c r="AT93" s="261">
        <v>180</v>
      </c>
      <c r="AU93" s="261" t="s">
        <v>442</v>
      </c>
      <c r="AV93" s="290">
        <v>4964978</v>
      </c>
      <c r="AW93" s="290">
        <v>1517820.23</v>
      </c>
      <c r="AX93" s="261" t="s">
        <v>442</v>
      </c>
      <c r="AY93" s="261" t="s">
        <v>442</v>
      </c>
      <c r="AZ93" s="290">
        <v>4964978</v>
      </c>
      <c r="BA93" s="261">
        <v>100</v>
      </c>
      <c r="BB93" s="261" t="s">
        <v>442</v>
      </c>
      <c r="BC93" s="261" t="s">
        <v>586</v>
      </c>
      <c r="BD93" s="261" t="s">
        <v>586</v>
      </c>
      <c r="BE93" s="289">
        <v>41442</v>
      </c>
      <c r="BF93" s="261" t="s">
        <v>442</v>
      </c>
      <c r="BG93" s="261" t="s">
        <v>442</v>
      </c>
      <c r="BH93" s="261" t="s">
        <v>587</v>
      </c>
      <c r="BI93" s="293">
        <v>0.1525</v>
      </c>
      <c r="BJ93" s="261" t="s">
        <v>596</v>
      </c>
      <c r="BK93" s="261" t="s">
        <v>442</v>
      </c>
      <c r="BL93" s="294">
        <f t="shared" si="29"/>
        <v>7.8399999999999997E-2</v>
      </c>
      <c r="BM93" s="261" t="s">
        <v>442</v>
      </c>
      <c r="BN93" s="261" t="s">
        <v>442</v>
      </c>
      <c r="BO93" s="261" t="s">
        <v>442</v>
      </c>
      <c r="BP93" s="261" t="s">
        <v>442</v>
      </c>
      <c r="BQ93" s="261" t="s">
        <v>442</v>
      </c>
      <c r="BR93" s="261" t="s">
        <v>442</v>
      </c>
      <c r="BS93" s="261" t="s">
        <v>442</v>
      </c>
      <c r="BT93" s="261" t="s">
        <v>442</v>
      </c>
      <c r="BU93" s="261" t="s">
        <v>442</v>
      </c>
      <c r="BV93" s="261" t="s">
        <v>442</v>
      </c>
      <c r="BW93" s="261" t="s">
        <v>442</v>
      </c>
      <c r="BX93" s="261" t="s">
        <v>442</v>
      </c>
      <c r="BY93" s="261" t="s">
        <v>442</v>
      </c>
      <c r="BZ93" s="261" t="s">
        <v>442</v>
      </c>
      <c r="CA93" s="261" t="s">
        <v>442</v>
      </c>
      <c r="CB93" s="261" t="s">
        <v>442</v>
      </c>
      <c r="CC93" s="290">
        <v>0</v>
      </c>
      <c r="CD93" s="261" t="s">
        <v>442</v>
      </c>
      <c r="CE93" s="261" t="s">
        <v>442</v>
      </c>
      <c r="CF93" s="261" t="s">
        <v>442</v>
      </c>
      <c r="CG93" s="261" t="s">
        <v>442</v>
      </c>
      <c r="CH93" s="261" t="s">
        <v>442</v>
      </c>
      <c r="CI93" s="261" t="s">
        <v>442</v>
      </c>
      <c r="CJ93" s="261" t="s">
        <v>442</v>
      </c>
      <c r="CK93" s="261" t="s">
        <v>442</v>
      </c>
      <c r="CL93" s="261" t="s">
        <v>442</v>
      </c>
      <c r="CM93" s="261" t="s">
        <v>442</v>
      </c>
      <c r="CN93" s="261" t="s">
        <v>442</v>
      </c>
      <c r="CO93" s="261" t="s">
        <v>442</v>
      </c>
      <c r="CP93" s="261" t="s">
        <v>442</v>
      </c>
      <c r="CQ93" s="261" t="s">
        <v>442</v>
      </c>
      <c r="CR93" s="261" t="s">
        <v>588</v>
      </c>
      <c r="CS93" s="261" t="s">
        <v>433</v>
      </c>
      <c r="CT93" s="261" t="s">
        <v>442</v>
      </c>
      <c r="CU93" s="261" t="s">
        <v>589</v>
      </c>
      <c r="CV93" s="261" t="s">
        <v>442</v>
      </c>
      <c r="CW93" s="261" t="s">
        <v>442</v>
      </c>
      <c r="CX93" s="293">
        <f t="shared" si="30"/>
        <v>0.6018155151515151</v>
      </c>
      <c r="CY93" s="289">
        <v>8250000</v>
      </c>
      <c r="CZ93" s="287">
        <v>45574</v>
      </c>
      <c r="DA93" s="293">
        <v>0.79181912025983592</v>
      </c>
      <c r="DB93" s="261" t="s">
        <v>442</v>
      </c>
      <c r="DC93" s="261" t="s">
        <v>442</v>
      </c>
      <c r="DD93" s="261" t="s">
        <v>577</v>
      </c>
    </row>
    <row r="94" spans="1:108">
      <c r="A94" s="264" t="s">
        <v>380</v>
      </c>
      <c r="B94" s="284">
        <v>1233</v>
      </c>
      <c r="C94" s="284">
        <f t="shared" si="17"/>
        <v>1233</v>
      </c>
      <c r="D94" s="285">
        <v>8714</v>
      </c>
      <c r="E94" s="286">
        <f t="shared" si="18"/>
        <v>8714</v>
      </c>
      <c r="F94" s="287">
        <v>45869</v>
      </c>
      <c r="G94" s="285" t="s">
        <v>159</v>
      </c>
      <c r="H94" s="285" t="s">
        <v>573</v>
      </c>
      <c r="I94" s="261">
        <v>2021</v>
      </c>
      <c r="J94" s="261" t="s">
        <v>574</v>
      </c>
      <c r="K94" s="261" t="s">
        <v>575</v>
      </c>
      <c r="L94" s="288">
        <v>764112</v>
      </c>
      <c r="M94" s="261" t="s">
        <v>576</v>
      </c>
      <c r="N94" s="261" t="s">
        <v>577</v>
      </c>
      <c r="O94" s="261" t="s">
        <v>578</v>
      </c>
      <c r="P94" s="287">
        <v>41304</v>
      </c>
      <c r="Q94" s="287" t="s">
        <v>579</v>
      </c>
      <c r="R94" s="261" t="s">
        <v>577</v>
      </c>
      <c r="S94" s="261" t="s">
        <v>580</v>
      </c>
      <c r="T94" s="261">
        <v>145</v>
      </c>
      <c r="U94" s="288">
        <v>0</v>
      </c>
      <c r="V94" s="289">
        <v>0</v>
      </c>
      <c r="W94" s="261" t="str">
        <f t="shared" si="19"/>
        <v>PERF</v>
      </c>
      <c r="X94" s="261" t="s">
        <v>581</v>
      </c>
      <c r="Y94" s="261" t="s">
        <v>581</v>
      </c>
      <c r="Z94" s="261" t="s">
        <v>573</v>
      </c>
      <c r="AA94" s="264" t="s">
        <v>380</v>
      </c>
      <c r="AB94" s="286">
        <f t="shared" si="20"/>
        <v>1233</v>
      </c>
      <c r="AC94" s="286">
        <v>7120</v>
      </c>
      <c r="AD94" s="286">
        <f t="shared" si="21"/>
        <v>7120</v>
      </c>
      <c r="AE94" s="261" t="s">
        <v>582</v>
      </c>
      <c r="AF94" s="261" t="s">
        <v>583</v>
      </c>
      <c r="AG94" s="290">
        <v>1461520</v>
      </c>
      <c r="AH94" s="261" t="s">
        <v>583</v>
      </c>
      <c r="AI94" s="291">
        <v>41135</v>
      </c>
      <c r="AJ94" s="261" t="s">
        <v>584</v>
      </c>
      <c r="AK94" s="292">
        <v>45688</v>
      </c>
      <c r="AL94" s="292" t="s">
        <v>585</v>
      </c>
      <c r="AM94" s="292" t="s">
        <v>442</v>
      </c>
      <c r="AN94" s="261" t="s">
        <v>442</v>
      </c>
      <c r="AO94" s="261" t="s">
        <v>442</v>
      </c>
      <c r="AP94" s="261" t="s">
        <v>442</v>
      </c>
      <c r="AQ94" s="261" t="s">
        <v>442</v>
      </c>
      <c r="AR94" s="290">
        <v>29</v>
      </c>
      <c r="AS94" s="287">
        <f t="shared" si="28"/>
        <v>46739</v>
      </c>
      <c r="AT94" s="261">
        <v>180</v>
      </c>
      <c r="AU94" s="261" t="s">
        <v>442</v>
      </c>
      <c r="AV94" s="290">
        <v>1205156</v>
      </c>
      <c r="AW94" s="290">
        <v>393187.65</v>
      </c>
      <c r="AX94" s="261" t="s">
        <v>442</v>
      </c>
      <c r="AY94" s="261" t="s">
        <v>442</v>
      </c>
      <c r="AZ94" s="290">
        <v>1205156</v>
      </c>
      <c r="BA94" s="261">
        <v>100</v>
      </c>
      <c r="BB94" s="261" t="s">
        <v>442</v>
      </c>
      <c r="BC94" s="261" t="s">
        <v>586</v>
      </c>
      <c r="BD94" s="261" t="s">
        <v>586</v>
      </c>
      <c r="BE94" s="289">
        <v>15290</v>
      </c>
      <c r="BF94" s="261" t="s">
        <v>442</v>
      </c>
      <c r="BG94" s="261" t="s">
        <v>442</v>
      </c>
      <c r="BH94" s="261" t="s">
        <v>587</v>
      </c>
      <c r="BI94" s="293">
        <v>0.1525</v>
      </c>
      <c r="BJ94" s="261" t="s">
        <v>596</v>
      </c>
      <c r="BK94" s="261" t="s">
        <v>442</v>
      </c>
      <c r="BL94" s="294">
        <f t="shared" si="29"/>
        <v>7.8399999999999997E-2</v>
      </c>
      <c r="BM94" s="261" t="s">
        <v>442</v>
      </c>
      <c r="BN94" s="261" t="s">
        <v>442</v>
      </c>
      <c r="BO94" s="261" t="s">
        <v>442</v>
      </c>
      <c r="BP94" s="261" t="s">
        <v>442</v>
      </c>
      <c r="BQ94" s="261" t="s">
        <v>442</v>
      </c>
      <c r="BR94" s="261" t="s">
        <v>442</v>
      </c>
      <c r="BS94" s="261" t="s">
        <v>442</v>
      </c>
      <c r="BT94" s="261" t="s">
        <v>442</v>
      </c>
      <c r="BU94" s="261" t="s">
        <v>442</v>
      </c>
      <c r="BV94" s="261" t="s">
        <v>442</v>
      </c>
      <c r="BW94" s="261" t="s">
        <v>442</v>
      </c>
      <c r="BX94" s="261" t="s">
        <v>442</v>
      </c>
      <c r="BY94" s="261" t="s">
        <v>442</v>
      </c>
      <c r="BZ94" s="261" t="s">
        <v>442</v>
      </c>
      <c r="CA94" s="261" t="s">
        <v>442</v>
      </c>
      <c r="CB94" s="261" t="s">
        <v>442</v>
      </c>
      <c r="CC94" s="290">
        <v>0</v>
      </c>
      <c r="CD94" s="261" t="s">
        <v>442</v>
      </c>
      <c r="CE94" s="261" t="s">
        <v>442</v>
      </c>
      <c r="CF94" s="261" t="s">
        <v>442</v>
      </c>
      <c r="CG94" s="261" t="s">
        <v>442</v>
      </c>
      <c r="CH94" s="261" t="s">
        <v>442</v>
      </c>
      <c r="CI94" s="261" t="s">
        <v>442</v>
      </c>
      <c r="CJ94" s="261" t="s">
        <v>442</v>
      </c>
      <c r="CK94" s="261" t="s">
        <v>442</v>
      </c>
      <c r="CL94" s="261" t="s">
        <v>442</v>
      </c>
      <c r="CM94" s="261" t="s">
        <v>442</v>
      </c>
      <c r="CN94" s="261" t="s">
        <v>442</v>
      </c>
      <c r="CO94" s="261" t="s">
        <v>442</v>
      </c>
      <c r="CP94" s="261" t="s">
        <v>442</v>
      </c>
      <c r="CQ94" s="261" t="s">
        <v>442</v>
      </c>
      <c r="CR94" s="261" t="s">
        <v>588</v>
      </c>
      <c r="CS94" s="261" t="s">
        <v>433</v>
      </c>
      <c r="CT94" s="261" t="s">
        <v>442</v>
      </c>
      <c r="CU94" s="261" t="s">
        <v>589</v>
      </c>
      <c r="CV94" s="261" t="s">
        <v>442</v>
      </c>
      <c r="CW94" s="261" t="s">
        <v>442</v>
      </c>
      <c r="CX94" s="293">
        <f t="shared" si="30"/>
        <v>0.70891529411764709</v>
      </c>
      <c r="CY94" s="289">
        <v>1700000</v>
      </c>
      <c r="CZ94" s="287">
        <v>45568</v>
      </c>
      <c r="DA94" s="293">
        <v>0.79882826697541542</v>
      </c>
      <c r="DB94" s="261" t="s">
        <v>442</v>
      </c>
      <c r="DC94" s="261" t="s">
        <v>442</v>
      </c>
      <c r="DD94" s="261" t="s">
        <v>577</v>
      </c>
    </row>
    <row r="95" spans="1:108">
      <c r="A95" s="264" t="s">
        <v>380</v>
      </c>
      <c r="B95" s="284">
        <v>1586</v>
      </c>
      <c r="C95" s="284">
        <f t="shared" si="17"/>
        <v>1586</v>
      </c>
      <c r="D95" s="285">
        <v>9271</v>
      </c>
      <c r="E95" s="286">
        <f t="shared" si="18"/>
        <v>9271</v>
      </c>
      <c r="F95" s="287">
        <v>45869</v>
      </c>
      <c r="G95" s="285" t="s">
        <v>159</v>
      </c>
      <c r="H95" s="285" t="s">
        <v>573</v>
      </c>
      <c r="I95" s="261">
        <v>2021</v>
      </c>
      <c r="J95" s="261" t="s">
        <v>574</v>
      </c>
      <c r="K95" s="261" t="s">
        <v>575</v>
      </c>
      <c r="L95" s="288">
        <v>329998</v>
      </c>
      <c r="M95" s="261" t="s">
        <v>576</v>
      </c>
      <c r="N95" s="261" t="s">
        <v>577</v>
      </c>
      <c r="O95" s="261" t="s">
        <v>578</v>
      </c>
      <c r="P95" s="287">
        <v>42485</v>
      </c>
      <c r="Q95" s="287" t="s">
        <v>579</v>
      </c>
      <c r="R95" s="261" t="s">
        <v>577</v>
      </c>
      <c r="S95" s="261" t="s">
        <v>580</v>
      </c>
      <c r="T95" s="261">
        <v>104</v>
      </c>
      <c r="U95" s="288">
        <v>0</v>
      </c>
      <c r="V95" s="289">
        <v>0</v>
      </c>
      <c r="W95" s="261" t="str">
        <f t="shared" si="19"/>
        <v>PERF</v>
      </c>
      <c r="X95" s="261" t="s">
        <v>581</v>
      </c>
      <c r="Y95" s="261" t="s">
        <v>581</v>
      </c>
      <c r="Z95" s="261" t="s">
        <v>573</v>
      </c>
      <c r="AA95" s="264" t="s">
        <v>380</v>
      </c>
      <c r="AB95" s="286">
        <f t="shared" si="20"/>
        <v>1586</v>
      </c>
      <c r="AC95" s="286">
        <v>7492</v>
      </c>
      <c r="AD95" s="286">
        <f t="shared" si="21"/>
        <v>7492</v>
      </c>
      <c r="AE95" s="261" t="s">
        <v>593</v>
      </c>
      <c r="AF95" s="261" t="s">
        <v>583</v>
      </c>
      <c r="AG95" s="290">
        <v>1745515</v>
      </c>
      <c r="AH95" s="261" t="s">
        <v>583</v>
      </c>
      <c r="AI95" s="291">
        <v>42391</v>
      </c>
      <c r="AJ95" s="261" t="s">
        <v>584</v>
      </c>
      <c r="AK95" s="292">
        <v>45688</v>
      </c>
      <c r="AL95" s="292" t="s">
        <v>585</v>
      </c>
      <c r="AM95" s="292" t="s">
        <v>442</v>
      </c>
      <c r="AN95" s="261" t="s">
        <v>442</v>
      </c>
      <c r="AO95" s="261" t="s">
        <v>442</v>
      </c>
      <c r="AP95" s="261" t="s">
        <v>442</v>
      </c>
      <c r="AQ95" s="261" t="s">
        <v>442</v>
      </c>
      <c r="AR95" s="290">
        <v>68</v>
      </c>
      <c r="AS95" s="287">
        <f t="shared" si="28"/>
        <v>47909</v>
      </c>
      <c r="AT95" s="261">
        <v>180</v>
      </c>
      <c r="AU95" s="261" t="s">
        <v>442</v>
      </c>
      <c r="AV95" s="290">
        <v>1059039</v>
      </c>
      <c r="AW95" s="290">
        <v>674345.83</v>
      </c>
      <c r="AX95" s="261" t="s">
        <v>442</v>
      </c>
      <c r="AY95" s="261" t="s">
        <v>442</v>
      </c>
      <c r="AZ95" s="290">
        <v>1059039</v>
      </c>
      <c r="BA95" s="261">
        <v>100</v>
      </c>
      <c r="BB95" s="261" t="s">
        <v>442</v>
      </c>
      <c r="BC95" s="261" t="s">
        <v>586</v>
      </c>
      <c r="BD95" s="261" t="s">
        <v>586</v>
      </c>
      <c r="BE95" s="289">
        <v>14607</v>
      </c>
      <c r="BF95" s="261" t="s">
        <v>442</v>
      </c>
      <c r="BG95" s="261" t="s">
        <v>442</v>
      </c>
      <c r="BH95" s="261" t="s">
        <v>587</v>
      </c>
      <c r="BI95" s="293">
        <v>0.1525</v>
      </c>
      <c r="BJ95" s="261" t="s">
        <v>596</v>
      </c>
      <c r="BK95" s="261" t="s">
        <v>442</v>
      </c>
      <c r="BL95" s="294">
        <f t="shared" si="29"/>
        <v>7.8399999999999997E-2</v>
      </c>
      <c r="BM95" s="261" t="s">
        <v>442</v>
      </c>
      <c r="BN95" s="261" t="s">
        <v>442</v>
      </c>
      <c r="BO95" s="261" t="s">
        <v>442</v>
      </c>
      <c r="BP95" s="261" t="s">
        <v>442</v>
      </c>
      <c r="BQ95" s="261" t="s">
        <v>442</v>
      </c>
      <c r="BR95" s="261" t="s">
        <v>442</v>
      </c>
      <c r="BS95" s="261" t="s">
        <v>442</v>
      </c>
      <c r="BT95" s="261" t="s">
        <v>442</v>
      </c>
      <c r="BU95" s="261" t="s">
        <v>442</v>
      </c>
      <c r="BV95" s="261" t="s">
        <v>442</v>
      </c>
      <c r="BW95" s="261" t="s">
        <v>442</v>
      </c>
      <c r="BX95" s="261" t="s">
        <v>442</v>
      </c>
      <c r="BY95" s="261" t="s">
        <v>442</v>
      </c>
      <c r="BZ95" s="261" t="s">
        <v>442</v>
      </c>
      <c r="CA95" s="261" t="s">
        <v>442</v>
      </c>
      <c r="CB95" s="261" t="s">
        <v>442</v>
      </c>
      <c r="CC95" s="290">
        <v>0</v>
      </c>
      <c r="CD95" s="261" t="s">
        <v>442</v>
      </c>
      <c r="CE95" s="261" t="s">
        <v>442</v>
      </c>
      <c r="CF95" s="261" t="s">
        <v>442</v>
      </c>
      <c r="CG95" s="261" t="s">
        <v>442</v>
      </c>
      <c r="CH95" s="261" t="s">
        <v>442</v>
      </c>
      <c r="CI95" s="261" t="s">
        <v>442</v>
      </c>
      <c r="CJ95" s="261" t="s">
        <v>442</v>
      </c>
      <c r="CK95" s="261" t="s">
        <v>442</v>
      </c>
      <c r="CL95" s="261" t="s">
        <v>442</v>
      </c>
      <c r="CM95" s="261" t="s">
        <v>442</v>
      </c>
      <c r="CN95" s="261" t="s">
        <v>442</v>
      </c>
      <c r="CO95" s="261" t="s">
        <v>442</v>
      </c>
      <c r="CP95" s="261" t="s">
        <v>442</v>
      </c>
      <c r="CQ95" s="261" t="s">
        <v>442</v>
      </c>
      <c r="CR95" s="261" t="s">
        <v>588</v>
      </c>
      <c r="CS95" s="261" t="s">
        <v>433</v>
      </c>
      <c r="CT95" s="261" t="s">
        <v>442</v>
      </c>
      <c r="CU95" s="261" t="s">
        <v>589</v>
      </c>
      <c r="CV95" s="261" t="s">
        <v>442</v>
      </c>
      <c r="CW95" s="261" t="s">
        <v>442</v>
      </c>
      <c r="CX95" s="293">
        <f t="shared" si="30"/>
        <v>0.54437687874428442</v>
      </c>
      <c r="CY95" s="289">
        <v>1945415.1</v>
      </c>
      <c r="CZ95" s="287">
        <v>45146</v>
      </c>
      <c r="DA95" s="293">
        <v>0.60671989900152823</v>
      </c>
      <c r="DB95" s="261" t="s">
        <v>442</v>
      </c>
      <c r="DC95" s="261" t="s">
        <v>442</v>
      </c>
      <c r="DD95" s="261" t="s">
        <v>577</v>
      </c>
    </row>
    <row r="96" spans="1:108">
      <c r="A96" s="264" t="s">
        <v>380</v>
      </c>
      <c r="B96" s="284">
        <v>1851</v>
      </c>
      <c r="C96" s="284">
        <f t="shared" si="17"/>
        <v>1851</v>
      </c>
      <c r="D96" s="285">
        <v>9856</v>
      </c>
      <c r="E96" s="286">
        <f t="shared" si="18"/>
        <v>9856</v>
      </c>
      <c r="F96" s="287">
        <v>45869</v>
      </c>
      <c r="G96" s="285" t="s">
        <v>159</v>
      </c>
      <c r="H96" s="285" t="s">
        <v>573</v>
      </c>
      <c r="I96" s="261">
        <v>2021</v>
      </c>
      <c r="J96" s="261" t="s">
        <v>574</v>
      </c>
      <c r="K96" s="261" t="s">
        <v>575</v>
      </c>
      <c r="L96" s="288">
        <v>1177500</v>
      </c>
      <c r="M96" s="261" t="s">
        <v>576</v>
      </c>
      <c r="N96" s="261" t="s">
        <v>577</v>
      </c>
      <c r="O96" s="261" t="s">
        <v>578</v>
      </c>
      <c r="P96" s="287">
        <v>43318</v>
      </c>
      <c r="Q96" s="287" t="s">
        <v>579</v>
      </c>
      <c r="R96" s="261" t="s">
        <v>577</v>
      </c>
      <c r="S96" s="261" t="s">
        <v>580</v>
      </c>
      <c r="T96" s="261">
        <v>77</v>
      </c>
      <c r="U96" s="288">
        <v>0</v>
      </c>
      <c r="V96" s="289">
        <v>0</v>
      </c>
      <c r="W96" s="261" t="str">
        <f t="shared" si="19"/>
        <v>PERF</v>
      </c>
      <c r="X96" s="261" t="s">
        <v>581</v>
      </c>
      <c r="Y96" s="261" t="s">
        <v>581</v>
      </c>
      <c r="Z96" s="261" t="s">
        <v>573</v>
      </c>
      <c r="AA96" s="264" t="s">
        <v>380</v>
      </c>
      <c r="AB96" s="286">
        <f t="shared" si="20"/>
        <v>1851</v>
      </c>
      <c r="AC96" s="286">
        <v>7746</v>
      </c>
      <c r="AD96" s="286">
        <f t="shared" si="21"/>
        <v>7746</v>
      </c>
      <c r="AE96" s="261" t="s">
        <v>582</v>
      </c>
      <c r="AF96" s="261" t="s">
        <v>583</v>
      </c>
      <c r="AG96" s="290">
        <v>5738507</v>
      </c>
      <c r="AH96" s="261" t="s">
        <v>583</v>
      </c>
      <c r="AI96" s="291">
        <v>43019</v>
      </c>
      <c r="AJ96" s="261" t="s">
        <v>584</v>
      </c>
      <c r="AK96" s="292">
        <v>45688</v>
      </c>
      <c r="AL96" s="292" t="s">
        <v>585</v>
      </c>
      <c r="AM96" s="292" t="s">
        <v>442</v>
      </c>
      <c r="AN96" s="261" t="s">
        <v>442</v>
      </c>
      <c r="AO96" s="261" t="s">
        <v>442</v>
      </c>
      <c r="AP96" s="261" t="s">
        <v>442</v>
      </c>
      <c r="AQ96" s="261" t="s">
        <v>442</v>
      </c>
      <c r="AR96" s="290">
        <v>96</v>
      </c>
      <c r="AS96" s="287">
        <f t="shared" si="28"/>
        <v>48749</v>
      </c>
      <c r="AT96" s="261">
        <v>180</v>
      </c>
      <c r="AU96" s="261" t="s">
        <v>442</v>
      </c>
      <c r="AV96" s="290">
        <v>3592193</v>
      </c>
      <c r="AW96" s="290">
        <v>2182423.14</v>
      </c>
      <c r="AX96" s="261" t="s">
        <v>442</v>
      </c>
      <c r="AY96" s="261" t="s">
        <v>442</v>
      </c>
      <c r="AZ96" s="290">
        <v>3592193</v>
      </c>
      <c r="BA96" s="261">
        <v>100</v>
      </c>
      <c r="BB96" s="261" t="s">
        <v>442</v>
      </c>
      <c r="BC96" s="261" t="s">
        <v>586</v>
      </c>
      <c r="BD96" s="261" t="s">
        <v>586</v>
      </c>
      <c r="BE96" s="289">
        <v>38936</v>
      </c>
      <c r="BF96" s="261" t="s">
        <v>442</v>
      </c>
      <c r="BG96" s="261" t="s">
        <v>442</v>
      </c>
      <c r="BH96" s="261" t="s">
        <v>587</v>
      </c>
      <c r="BI96" s="293">
        <v>0.1525</v>
      </c>
      <c r="BJ96" s="261" t="s">
        <v>596</v>
      </c>
      <c r="BK96" s="261" t="s">
        <v>442</v>
      </c>
      <c r="BL96" s="294">
        <f t="shared" si="29"/>
        <v>7.8399999999999997E-2</v>
      </c>
      <c r="BM96" s="261" t="s">
        <v>442</v>
      </c>
      <c r="BN96" s="261" t="s">
        <v>442</v>
      </c>
      <c r="BO96" s="261" t="s">
        <v>442</v>
      </c>
      <c r="BP96" s="261" t="s">
        <v>442</v>
      </c>
      <c r="BQ96" s="261" t="s">
        <v>442</v>
      </c>
      <c r="BR96" s="261" t="s">
        <v>442</v>
      </c>
      <c r="BS96" s="261" t="s">
        <v>442</v>
      </c>
      <c r="BT96" s="261" t="s">
        <v>442</v>
      </c>
      <c r="BU96" s="261" t="s">
        <v>442</v>
      </c>
      <c r="BV96" s="261" t="s">
        <v>442</v>
      </c>
      <c r="BW96" s="261" t="s">
        <v>442</v>
      </c>
      <c r="BX96" s="261" t="s">
        <v>442</v>
      </c>
      <c r="BY96" s="261" t="s">
        <v>442</v>
      </c>
      <c r="BZ96" s="261" t="s">
        <v>442</v>
      </c>
      <c r="CA96" s="261" t="s">
        <v>442</v>
      </c>
      <c r="CB96" s="261" t="s">
        <v>442</v>
      </c>
      <c r="CC96" s="290">
        <v>0</v>
      </c>
      <c r="CD96" s="261" t="s">
        <v>442</v>
      </c>
      <c r="CE96" s="261" t="s">
        <v>442</v>
      </c>
      <c r="CF96" s="261" t="s">
        <v>442</v>
      </c>
      <c r="CG96" s="261" t="s">
        <v>442</v>
      </c>
      <c r="CH96" s="261" t="s">
        <v>442</v>
      </c>
      <c r="CI96" s="261" t="s">
        <v>442</v>
      </c>
      <c r="CJ96" s="261" t="s">
        <v>442</v>
      </c>
      <c r="CK96" s="261" t="s">
        <v>442</v>
      </c>
      <c r="CL96" s="261" t="s">
        <v>442</v>
      </c>
      <c r="CM96" s="261" t="s">
        <v>442</v>
      </c>
      <c r="CN96" s="261" t="s">
        <v>442</v>
      </c>
      <c r="CO96" s="261" t="s">
        <v>442</v>
      </c>
      <c r="CP96" s="261" t="s">
        <v>442</v>
      </c>
      <c r="CQ96" s="261" t="s">
        <v>442</v>
      </c>
      <c r="CR96" s="261" t="s">
        <v>588</v>
      </c>
      <c r="CS96" s="261" t="s">
        <v>433</v>
      </c>
      <c r="CT96" s="261" t="s">
        <v>442</v>
      </c>
      <c r="CU96" s="261" t="s">
        <v>589</v>
      </c>
      <c r="CV96" s="261" t="s">
        <v>442</v>
      </c>
      <c r="CW96" s="261" t="s">
        <v>442</v>
      </c>
      <c r="CX96" s="293">
        <f t="shared" si="30"/>
        <v>0.66522092592592597</v>
      </c>
      <c r="CY96" s="289">
        <v>5400000</v>
      </c>
      <c r="CZ96" s="287">
        <v>45581</v>
      </c>
      <c r="DA96" s="293">
        <v>0.66123222619701083</v>
      </c>
      <c r="DB96" s="261" t="s">
        <v>442</v>
      </c>
      <c r="DC96" s="261" t="s">
        <v>442</v>
      </c>
      <c r="DD96" s="261" t="s">
        <v>577</v>
      </c>
    </row>
    <row r="97" spans="1:108">
      <c r="A97" s="264" t="s">
        <v>380</v>
      </c>
      <c r="B97" s="284">
        <v>1143</v>
      </c>
      <c r="C97" s="284">
        <f t="shared" si="17"/>
        <v>1143</v>
      </c>
      <c r="D97" s="285">
        <v>8182</v>
      </c>
      <c r="E97" s="286">
        <f t="shared" si="18"/>
        <v>8182</v>
      </c>
      <c r="F97" s="287">
        <v>45869</v>
      </c>
      <c r="G97" s="285" t="s">
        <v>159</v>
      </c>
      <c r="H97" s="285" t="s">
        <v>573</v>
      </c>
      <c r="I97" s="261">
        <v>2021</v>
      </c>
      <c r="J97" s="261" t="s">
        <v>574</v>
      </c>
      <c r="K97" s="261" t="s">
        <v>575</v>
      </c>
      <c r="L97" s="288">
        <v>1641104</v>
      </c>
      <c r="M97" s="261" t="s">
        <v>576</v>
      </c>
      <c r="N97" s="261" t="s">
        <v>577</v>
      </c>
      <c r="O97" s="261" t="s">
        <v>578</v>
      </c>
      <c r="P97" s="287">
        <v>40843</v>
      </c>
      <c r="Q97" s="287" t="s">
        <v>579</v>
      </c>
      <c r="R97" s="261" t="s">
        <v>577</v>
      </c>
      <c r="S97" s="261" t="s">
        <v>580</v>
      </c>
      <c r="T97" s="261">
        <v>155</v>
      </c>
      <c r="U97" s="288">
        <v>0</v>
      </c>
      <c r="V97" s="289">
        <v>0</v>
      </c>
      <c r="W97" s="261" t="str">
        <f t="shared" si="19"/>
        <v>PERF</v>
      </c>
      <c r="X97" s="261" t="s">
        <v>581</v>
      </c>
      <c r="Y97" s="261" t="s">
        <v>581</v>
      </c>
      <c r="Z97" s="261" t="s">
        <v>573</v>
      </c>
      <c r="AA97" s="264" t="s">
        <v>380</v>
      </c>
      <c r="AB97" s="286">
        <f t="shared" si="20"/>
        <v>1143</v>
      </c>
      <c r="AC97" s="286">
        <v>7027</v>
      </c>
      <c r="AD97" s="286">
        <f t="shared" si="21"/>
        <v>7027</v>
      </c>
      <c r="AE97" s="261" t="s">
        <v>593</v>
      </c>
      <c r="AF97" s="261" t="s">
        <v>583</v>
      </c>
      <c r="AG97" s="290">
        <v>3447606</v>
      </c>
      <c r="AH97" s="261" t="s">
        <v>583</v>
      </c>
      <c r="AI97" s="291">
        <v>40766</v>
      </c>
      <c r="AJ97" s="261" t="s">
        <v>584</v>
      </c>
      <c r="AK97" s="292">
        <v>45688</v>
      </c>
      <c r="AL97" s="292" t="s">
        <v>585</v>
      </c>
      <c r="AM97" s="292" t="s">
        <v>442</v>
      </c>
      <c r="AN97" s="261" t="s">
        <v>442</v>
      </c>
      <c r="AO97" s="261" t="s">
        <v>442</v>
      </c>
      <c r="AP97" s="261" t="s">
        <v>442</v>
      </c>
      <c r="AQ97" s="261" t="s">
        <v>442</v>
      </c>
      <c r="AR97" s="290">
        <v>14</v>
      </c>
      <c r="AS97" s="287">
        <f t="shared" si="28"/>
        <v>46289</v>
      </c>
      <c r="AT97" s="261">
        <v>180</v>
      </c>
      <c r="AU97" s="261" t="s">
        <v>442</v>
      </c>
      <c r="AV97" s="290">
        <v>3441787</v>
      </c>
      <c r="AW97" s="290">
        <v>655790.68000000005</v>
      </c>
      <c r="AX97" s="261" t="s">
        <v>442</v>
      </c>
      <c r="AY97" s="261" t="s">
        <v>442</v>
      </c>
      <c r="AZ97" s="290">
        <v>3441787</v>
      </c>
      <c r="BA97" s="261">
        <v>100</v>
      </c>
      <c r="BB97" s="261" t="s">
        <v>442</v>
      </c>
      <c r="BC97" s="261" t="s">
        <v>586</v>
      </c>
      <c r="BD97" s="261" t="s">
        <v>586</v>
      </c>
      <c r="BE97" s="289">
        <v>44874</v>
      </c>
      <c r="BF97" s="261" t="s">
        <v>442</v>
      </c>
      <c r="BG97" s="261" t="s">
        <v>442</v>
      </c>
      <c r="BH97" s="261" t="s">
        <v>587</v>
      </c>
      <c r="BI97" s="293">
        <v>0.14249999999999999</v>
      </c>
      <c r="BJ97" s="261" t="s">
        <v>596</v>
      </c>
      <c r="BK97" s="261" t="s">
        <v>442</v>
      </c>
      <c r="BL97" s="294">
        <f t="shared" si="29"/>
        <v>6.8399999999999989E-2</v>
      </c>
      <c r="BM97" s="261" t="s">
        <v>442</v>
      </c>
      <c r="BN97" s="261" t="s">
        <v>442</v>
      </c>
      <c r="BO97" s="261" t="s">
        <v>442</v>
      </c>
      <c r="BP97" s="261" t="s">
        <v>442</v>
      </c>
      <c r="BQ97" s="261" t="s">
        <v>442</v>
      </c>
      <c r="BR97" s="261" t="s">
        <v>442</v>
      </c>
      <c r="BS97" s="261" t="s">
        <v>442</v>
      </c>
      <c r="BT97" s="261" t="s">
        <v>442</v>
      </c>
      <c r="BU97" s="261" t="s">
        <v>442</v>
      </c>
      <c r="BV97" s="261" t="s">
        <v>442</v>
      </c>
      <c r="BW97" s="261" t="s">
        <v>442</v>
      </c>
      <c r="BX97" s="261" t="s">
        <v>442</v>
      </c>
      <c r="BY97" s="261" t="s">
        <v>442</v>
      </c>
      <c r="BZ97" s="261" t="s">
        <v>442</v>
      </c>
      <c r="CA97" s="261" t="s">
        <v>442</v>
      </c>
      <c r="CB97" s="261" t="s">
        <v>442</v>
      </c>
      <c r="CC97" s="290">
        <v>0</v>
      </c>
      <c r="CD97" s="261" t="s">
        <v>442</v>
      </c>
      <c r="CE97" s="261" t="s">
        <v>442</v>
      </c>
      <c r="CF97" s="261" t="s">
        <v>442</v>
      </c>
      <c r="CG97" s="261" t="s">
        <v>442</v>
      </c>
      <c r="CH97" s="261" t="s">
        <v>442</v>
      </c>
      <c r="CI97" s="261" t="s">
        <v>442</v>
      </c>
      <c r="CJ97" s="261" t="s">
        <v>442</v>
      </c>
      <c r="CK97" s="261" t="s">
        <v>442</v>
      </c>
      <c r="CL97" s="261" t="s">
        <v>442</v>
      </c>
      <c r="CM97" s="261" t="s">
        <v>442</v>
      </c>
      <c r="CN97" s="261" t="s">
        <v>442</v>
      </c>
      <c r="CO97" s="261" t="s">
        <v>442</v>
      </c>
      <c r="CP97" s="261" t="s">
        <v>442</v>
      </c>
      <c r="CQ97" s="261" t="s">
        <v>442</v>
      </c>
      <c r="CR97" s="261" t="s">
        <v>588</v>
      </c>
      <c r="CS97" s="261" t="s">
        <v>433</v>
      </c>
      <c r="CT97" s="261" t="s">
        <v>442</v>
      </c>
      <c r="CU97" s="261" t="s">
        <v>589</v>
      </c>
      <c r="CV97" s="261" t="s">
        <v>442</v>
      </c>
      <c r="CW97" s="261" t="s">
        <v>442</v>
      </c>
      <c r="CX97" s="293">
        <f t="shared" si="30"/>
        <v>0.58709281348466091</v>
      </c>
      <c r="CY97" s="289">
        <v>5862424</v>
      </c>
      <c r="CZ97" s="287">
        <v>45138</v>
      </c>
      <c r="DA97" s="293">
        <v>0.79208633583908139</v>
      </c>
      <c r="DB97" s="261" t="s">
        <v>442</v>
      </c>
      <c r="DC97" s="261" t="s">
        <v>442</v>
      </c>
      <c r="DD97" s="261" t="s">
        <v>577</v>
      </c>
    </row>
    <row r="98" spans="1:108">
      <c r="A98" s="264" t="s">
        <v>380</v>
      </c>
      <c r="B98" s="284">
        <v>2452</v>
      </c>
      <c r="C98" s="284">
        <f t="shared" si="17"/>
        <v>2452</v>
      </c>
      <c r="D98" s="285">
        <v>11195</v>
      </c>
      <c r="E98" s="286">
        <f t="shared" si="18"/>
        <v>11195</v>
      </c>
      <c r="F98" s="287">
        <v>45869</v>
      </c>
      <c r="G98" s="285" t="s">
        <v>159</v>
      </c>
      <c r="H98" s="285" t="s">
        <v>573</v>
      </c>
      <c r="I98" s="261">
        <v>2021</v>
      </c>
      <c r="J98" s="261" t="s">
        <v>574</v>
      </c>
      <c r="K98" s="261" t="s">
        <v>575</v>
      </c>
      <c r="L98" s="288">
        <v>3252420</v>
      </c>
      <c r="M98" s="261" t="s">
        <v>576</v>
      </c>
      <c r="N98" s="261" t="s">
        <v>577</v>
      </c>
      <c r="O98" s="261" t="s">
        <v>578</v>
      </c>
      <c r="P98" s="287">
        <v>45363</v>
      </c>
      <c r="Q98" s="287" t="s">
        <v>590</v>
      </c>
      <c r="R98" s="261" t="s">
        <v>577</v>
      </c>
      <c r="S98" s="261" t="s">
        <v>580</v>
      </c>
      <c r="T98" s="261">
        <v>11</v>
      </c>
      <c r="U98" s="288">
        <v>0</v>
      </c>
      <c r="V98" s="289">
        <v>0</v>
      </c>
      <c r="W98" s="261" t="str">
        <f t="shared" si="19"/>
        <v>PERF</v>
      </c>
      <c r="X98" s="261" t="s">
        <v>581</v>
      </c>
      <c r="Y98" s="261" t="s">
        <v>581</v>
      </c>
      <c r="Z98" s="261" t="s">
        <v>573</v>
      </c>
      <c r="AA98" s="264" t="s">
        <v>380</v>
      </c>
      <c r="AB98" s="286">
        <f t="shared" si="20"/>
        <v>2452</v>
      </c>
      <c r="AC98" s="286">
        <v>8413</v>
      </c>
      <c r="AD98" s="286">
        <f t="shared" si="21"/>
        <v>8413</v>
      </c>
      <c r="AE98" s="261" t="s">
        <v>582</v>
      </c>
      <c r="AF98" s="261" t="s">
        <v>583</v>
      </c>
      <c r="AG98" s="290">
        <v>15424503</v>
      </c>
      <c r="AH98" s="261" t="s">
        <v>583</v>
      </c>
      <c r="AI98" s="291">
        <v>45078</v>
      </c>
      <c r="AJ98" s="261" t="s">
        <v>584</v>
      </c>
      <c r="AK98" s="292">
        <v>45688</v>
      </c>
      <c r="AL98" s="292" t="s">
        <v>585</v>
      </c>
      <c r="AM98" s="292" t="s">
        <v>442</v>
      </c>
      <c r="AN98" s="261" t="s">
        <v>442</v>
      </c>
      <c r="AO98" s="261" t="s">
        <v>442</v>
      </c>
      <c r="AP98" s="261" t="s">
        <v>442</v>
      </c>
      <c r="AQ98" s="261" t="s">
        <v>442</v>
      </c>
      <c r="AR98" s="290">
        <v>163</v>
      </c>
      <c r="AS98" s="287">
        <f t="shared" si="28"/>
        <v>50759</v>
      </c>
      <c r="AT98" s="261">
        <v>180</v>
      </c>
      <c r="AU98" s="261" t="s">
        <v>442</v>
      </c>
      <c r="AV98" s="290">
        <v>9036180</v>
      </c>
      <c r="AW98" s="290">
        <v>1915675.9</v>
      </c>
      <c r="AX98" s="261" t="s">
        <v>442</v>
      </c>
      <c r="AY98" s="261" t="s">
        <v>442</v>
      </c>
      <c r="AZ98" s="290">
        <v>9036180</v>
      </c>
      <c r="BA98" s="261">
        <v>100</v>
      </c>
      <c r="BB98" s="261" t="s">
        <v>442</v>
      </c>
      <c r="BC98" s="261" t="s">
        <v>586</v>
      </c>
      <c r="BD98" s="261" t="s">
        <v>586</v>
      </c>
      <c r="BE98" s="289">
        <v>26326</v>
      </c>
      <c r="BF98" s="261" t="s">
        <v>442</v>
      </c>
      <c r="BG98" s="261" t="s">
        <v>442</v>
      </c>
      <c r="BH98" s="261" t="s">
        <v>587</v>
      </c>
      <c r="BI98" s="293">
        <v>0.1421</v>
      </c>
      <c r="BJ98" s="261" t="s">
        <v>591</v>
      </c>
      <c r="BK98" s="261" t="s">
        <v>442</v>
      </c>
      <c r="BL98" s="294">
        <f t="shared" si="29"/>
        <v>6.8000000000000005E-2</v>
      </c>
      <c r="BM98" s="261" t="s">
        <v>442</v>
      </c>
      <c r="BN98" s="261" t="s">
        <v>442</v>
      </c>
      <c r="BO98" s="261" t="s">
        <v>442</v>
      </c>
      <c r="BP98" s="261" t="s">
        <v>442</v>
      </c>
      <c r="BQ98" s="261" t="s">
        <v>442</v>
      </c>
      <c r="BR98" s="261" t="s">
        <v>442</v>
      </c>
      <c r="BS98" s="261" t="s">
        <v>442</v>
      </c>
      <c r="BT98" s="261" t="s">
        <v>442</v>
      </c>
      <c r="BU98" s="261" t="s">
        <v>442</v>
      </c>
      <c r="BV98" s="261" t="s">
        <v>442</v>
      </c>
      <c r="BW98" s="261" t="s">
        <v>442</v>
      </c>
      <c r="BX98" s="261" t="s">
        <v>442</v>
      </c>
      <c r="BY98" s="261" t="s">
        <v>442</v>
      </c>
      <c r="BZ98" s="261" t="s">
        <v>442</v>
      </c>
      <c r="CA98" s="261" t="s">
        <v>442</v>
      </c>
      <c r="CB98" s="261" t="s">
        <v>442</v>
      </c>
      <c r="CC98" s="290">
        <v>0</v>
      </c>
      <c r="CD98" s="261" t="s">
        <v>442</v>
      </c>
      <c r="CE98" s="261" t="s">
        <v>442</v>
      </c>
      <c r="CF98" s="261" t="s">
        <v>442</v>
      </c>
      <c r="CG98" s="261" t="s">
        <v>442</v>
      </c>
      <c r="CH98" s="261" t="s">
        <v>442</v>
      </c>
      <c r="CI98" s="261" t="s">
        <v>442</v>
      </c>
      <c r="CJ98" s="261" t="s">
        <v>442</v>
      </c>
      <c r="CK98" s="261" t="s">
        <v>442</v>
      </c>
      <c r="CL98" s="261" t="s">
        <v>442</v>
      </c>
      <c r="CM98" s="261" t="s">
        <v>442</v>
      </c>
      <c r="CN98" s="261" t="s">
        <v>442</v>
      </c>
      <c r="CO98" s="261" t="s">
        <v>442</v>
      </c>
      <c r="CP98" s="261" t="s">
        <v>442</v>
      </c>
      <c r="CQ98" s="261" t="s">
        <v>442</v>
      </c>
      <c r="CR98" s="261" t="s">
        <v>588</v>
      </c>
      <c r="CS98" s="261" t="s">
        <v>433</v>
      </c>
      <c r="CT98" s="261" t="s">
        <v>442</v>
      </c>
      <c r="CU98" s="261" t="s">
        <v>589</v>
      </c>
      <c r="CV98" s="261" t="s">
        <v>442</v>
      </c>
      <c r="CW98" s="261" t="s">
        <v>442</v>
      </c>
      <c r="CX98" s="293">
        <f t="shared" si="30"/>
        <v>0.5867457705764545</v>
      </c>
      <c r="CY98" s="289">
        <v>15400503</v>
      </c>
      <c r="CZ98" s="287">
        <v>45100</v>
      </c>
      <c r="DA98" s="293">
        <v>0.5867457705764545</v>
      </c>
      <c r="DB98" s="261" t="s">
        <v>442</v>
      </c>
      <c r="DC98" s="261" t="s">
        <v>442</v>
      </c>
      <c r="DD98" s="261" t="s">
        <v>577</v>
      </c>
    </row>
    <row r="99" spans="1:108">
      <c r="A99" s="264" t="s">
        <v>380</v>
      </c>
      <c r="B99" s="284">
        <v>1723</v>
      </c>
      <c r="C99" s="284">
        <f t="shared" si="17"/>
        <v>1723</v>
      </c>
      <c r="D99" s="285">
        <v>0</v>
      </c>
      <c r="E99" s="286">
        <f t="shared" si="18"/>
        <v>0</v>
      </c>
      <c r="F99" s="287">
        <v>45869</v>
      </c>
      <c r="G99" s="285" t="s">
        <v>159</v>
      </c>
      <c r="H99" s="285" t="s">
        <v>573</v>
      </c>
      <c r="I99" s="261">
        <v>2021</v>
      </c>
      <c r="J99" s="261" t="s">
        <v>574</v>
      </c>
      <c r="K99" s="261" t="s">
        <v>575</v>
      </c>
      <c r="L99" s="288">
        <v>378948</v>
      </c>
      <c r="M99" s="261" t="s">
        <v>576</v>
      </c>
      <c r="N99" s="261" t="s">
        <v>577</v>
      </c>
      <c r="O99" s="261" t="s">
        <v>578</v>
      </c>
      <c r="P99" s="287">
        <v>42944</v>
      </c>
      <c r="Q99" s="287" t="s">
        <v>579</v>
      </c>
      <c r="R99" s="261" t="s">
        <v>577</v>
      </c>
      <c r="S99" s="261" t="s">
        <v>580</v>
      </c>
      <c r="T99" s="261">
        <v>69</v>
      </c>
      <c r="U99" s="288">
        <v>6713.81</v>
      </c>
      <c r="V99" s="289">
        <v>15.662064026388782</v>
      </c>
      <c r="W99" s="261" t="str">
        <f t="shared" si="19"/>
        <v>ARRE</v>
      </c>
      <c r="X99" s="261" t="s">
        <v>581</v>
      </c>
      <c r="Y99" s="261" t="s">
        <v>581</v>
      </c>
      <c r="Z99" s="261" t="s">
        <v>573</v>
      </c>
      <c r="AA99" s="264" t="s">
        <v>380</v>
      </c>
      <c r="AB99" s="286">
        <f t="shared" si="20"/>
        <v>1723</v>
      </c>
      <c r="AC99" s="286">
        <v>112</v>
      </c>
      <c r="AD99" s="286">
        <f t="shared" si="21"/>
        <v>112</v>
      </c>
      <c r="AE99" s="261" t="s">
        <v>582</v>
      </c>
      <c r="AF99" s="261" t="s">
        <v>583</v>
      </c>
      <c r="AG99" s="290">
        <v>496626</v>
      </c>
      <c r="AH99" s="261" t="s">
        <v>583</v>
      </c>
      <c r="AI99" s="291">
        <v>38544</v>
      </c>
      <c r="AJ99" s="261" t="s">
        <v>584</v>
      </c>
      <c r="AK99" s="292">
        <v>45688</v>
      </c>
      <c r="AL99" s="292" t="s">
        <v>585</v>
      </c>
      <c r="AM99" s="292" t="s">
        <v>442</v>
      </c>
      <c r="AN99" s="261" t="s">
        <v>442</v>
      </c>
      <c r="AO99" s="261" t="s">
        <v>442</v>
      </c>
      <c r="AP99" s="261" t="s">
        <v>442</v>
      </c>
      <c r="AQ99" s="261" t="s">
        <v>442</v>
      </c>
      <c r="AR99" s="290">
        <v>83</v>
      </c>
      <c r="AS99" s="287">
        <f t="shared" si="28"/>
        <v>48359</v>
      </c>
      <c r="AT99" s="261">
        <v>180</v>
      </c>
      <c r="AU99" s="261" t="s">
        <v>442</v>
      </c>
      <c r="AV99" s="290">
        <v>954600</v>
      </c>
      <c r="AW99" s="290">
        <v>673788.67</v>
      </c>
      <c r="AX99" s="261" t="s">
        <v>442</v>
      </c>
      <c r="AY99" s="261" t="s">
        <v>442</v>
      </c>
      <c r="AZ99" s="290">
        <v>954600</v>
      </c>
      <c r="BA99" s="261">
        <v>100</v>
      </c>
      <c r="BB99" s="261" t="s">
        <v>442</v>
      </c>
      <c r="BC99" s="261" t="s">
        <v>586</v>
      </c>
      <c r="BD99" s="261" t="s">
        <v>586</v>
      </c>
      <c r="BE99" s="289">
        <v>12860</v>
      </c>
      <c r="BF99" s="261" t="s">
        <v>442</v>
      </c>
      <c r="BG99" s="261" t="s">
        <v>442</v>
      </c>
      <c r="BH99" s="261" t="s">
        <v>587</v>
      </c>
      <c r="BI99" s="293">
        <v>0.155</v>
      </c>
      <c r="BJ99" s="261" t="s">
        <v>596</v>
      </c>
      <c r="BK99" s="261" t="s">
        <v>442</v>
      </c>
      <c r="BL99" s="294">
        <f t="shared" si="29"/>
        <v>8.09E-2</v>
      </c>
      <c r="BM99" s="261" t="s">
        <v>442</v>
      </c>
      <c r="BN99" s="261" t="s">
        <v>442</v>
      </c>
      <c r="BO99" s="261" t="s">
        <v>442</v>
      </c>
      <c r="BP99" s="261" t="s">
        <v>442</v>
      </c>
      <c r="BQ99" s="261" t="s">
        <v>442</v>
      </c>
      <c r="BR99" s="261" t="s">
        <v>442</v>
      </c>
      <c r="BS99" s="261" t="s">
        <v>442</v>
      </c>
      <c r="BT99" s="261" t="s">
        <v>442</v>
      </c>
      <c r="BU99" s="261" t="s">
        <v>442</v>
      </c>
      <c r="BV99" s="261" t="s">
        <v>442</v>
      </c>
      <c r="BW99" s="261" t="s">
        <v>442</v>
      </c>
      <c r="BX99" s="261" t="s">
        <v>442</v>
      </c>
      <c r="BY99" s="261" t="s">
        <v>442</v>
      </c>
      <c r="BZ99" s="261" t="s">
        <v>442</v>
      </c>
      <c r="CA99" s="261" t="s">
        <v>442</v>
      </c>
      <c r="CB99" s="261" t="s">
        <v>442</v>
      </c>
      <c r="CC99" s="290">
        <v>9673</v>
      </c>
      <c r="CD99" s="261" t="s">
        <v>442</v>
      </c>
      <c r="CE99" s="261">
        <v>45869</v>
      </c>
      <c r="CF99" s="261" t="s">
        <v>442</v>
      </c>
      <c r="CG99" s="261" t="s">
        <v>442</v>
      </c>
      <c r="CH99" s="261" t="s">
        <v>442</v>
      </c>
      <c r="CI99" s="261" t="s">
        <v>442</v>
      </c>
      <c r="CJ99" s="261" t="s">
        <v>442</v>
      </c>
      <c r="CK99" s="261" t="s">
        <v>442</v>
      </c>
      <c r="CL99" s="261" t="s">
        <v>442</v>
      </c>
      <c r="CM99" s="261" t="s">
        <v>442</v>
      </c>
      <c r="CN99" s="261" t="s">
        <v>442</v>
      </c>
      <c r="CO99" s="261" t="s">
        <v>442</v>
      </c>
      <c r="CP99" s="261" t="s">
        <v>442</v>
      </c>
      <c r="CQ99" s="261" t="s">
        <v>442</v>
      </c>
      <c r="CR99" s="261" t="s">
        <v>588</v>
      </c>
      <c r="CS99" s="261" t="s">
        <v>433</v>
      </c>
      <c r="CT99" s="261" t="s">
        <v>442</v>
      </c>
      <c r="CU99" s="261" t="s">
        <v>589</v>
      </c>
      <c r="CV99" s="261" t="s">
        <v>442</v>
      </c>
      <c r="CW99" s="261" t="s">
        <v>442</v>
      </c>
      <c r="CX99" s="293">
        <f t="shared" si="30"/>
        <v>0.79501636504459783</v>
      </c>
      <c r="CY99" s="289">
        <v>1200730</v>
      </c>
      <c r="CZ99" s="287">
        <v>45309</v>
      </c>
      <c r="DA99" s="293">
        <v>0.70322740774717896</v>
      </c>
      <c r="DB99" s="261" t="s">
        <v>442</v>
      </c>
      <c r="DC99" s="261" t="s">
        <v>442</v>
      </c>
      <c r="DD99" s="261" t="s">
        <v>577</v>
      </c>
    </row>
    <row r="100" spans="1:108">
      <c r="A100" s="264" t="s">
        <v>380</v>
      </c>
      <c r="B100" s="284">
        <v>2531</v>
      </c>
      <c r="C100" s="284">
        <f t="shared" si="17"/>
        <v>2531</v>
      </c>
      <c r="D100" s="285">
        <v>11448</v>
      </c>
      <c r="E100" s="286">
        <f t="shared" si="18"/>
        <v>11448</v>
      </c>
      <c r="F100" s="287">
        <v>45869</v>
      </c>
      <c r="G100" s="285" t="s">
        <v>159</v>
      </c>
      <c r="H100" s="285" t="s">
        <v>573</v>
      </c>
      <c r="I100" s="261">
        <v>2021</v>
      </c>
      <c r="J100" s="261" t="s">
        <v>574</v>
      </c>
      <c r="K100" s="261" t="s">
        <v>575</v>
      </c>
      <c r="L100" s="288">
        <v>543420</v>
      </c>
      <c r="M100" s="261" t="s">
        <v>576</v>
      </c>
      <c r="N100" s="261" t="s">
        <v>577</v>
      </c>
      <c r="O100" s="261" t="s">
        <v>578</v>
      </c>
      <c r="P100" s="287">
        <v>45555</v>
      </c>
      <c r="Q100" s="287" t="s">
        <v>590</v>
      </c>
      <c r="R100" s="261" t="s">
        <v>577</v>
      </c>
      <c r="S100" s="261" t="s">
        <v>580</v>
      </c>
      <c r="T100" s="261">
        <v>8</v>
      </c>
      <c r="U100" s="288">
        <v>0</v>
      </c>
      <c r="V100" s="289">
        <v>0</v>
      </c>
      <c r="W100" s="261" t="str">
        <f t="shared" si="19"/>
        <v>PERF</v>
      </c>
      <c r="X100" s="261" t="s">
        <v>581</v>
      </c>
      <c r="Y100" s="261" t="s">
        <v>581</v>
      </c>
      <c r="Z100" s="261" t="s">
        <v>573</v>
      </c>
      <c r="AA100" s="264" t="s">
        <v>380</v>
      </c>
      <c r="AB100" s="286">
        <f t="shared" si="20"/>
        <v>2531</v>
      </c>
      <c r="AC100" s="286">
        <v>9307</v>
      </c>
      <c r="AD100" s="286">
        <f t="shared" si="21"/>
        <v>9307</v>
      </c>
      <c r="AE100" s="261" t="s">
        <v>582</v>
      </c>
      <c r="AF100" s="261" t="s">
        <v>583</v>
      </c>
      <c r="AG100" s="290">
        <v>2288221</v>
      </c>
      <c r="AH100" s="261" t="s">
        <v>583</v>
      </c>
      <c r="AI100" s="291">
        <v>45455</v>
      </c>
      <c r="AJ100" s="261" t="s">
        <v>584</v>
      </c>
      <c r="AK100" s="292">
        <v>45688</v>
      </c>
      <c r="AL100" s="292" t="s">
        <v>585</v>
      </c>
      <c r="AM100" s="292" t="s">
        <v>442</v>
      </c>
      <c r="AN100" s="261" t="s">
        <v>442</v>
      </c>
      <c r="AO100" s="261" t="s">
        <v>442</v>
      </c>
      <c r="AP100" s="261" t="s">
        <v>442</v>
      </c>
      <c r="AQ100" s="261" t="s">
        <v>442</v>
      </c>
      <c r="AR100" s="290">
        <v>170</v>
      </c>
      <c r="AS100" s="287">
        <f t="shared" si="28"/>
        <v>50969</v>
      </c>
      <c r="AT100" s="261">
        <v>180</v>
      </c>
      <c r="AU100" s="261" t="s">
        <v>442</v>
      </c>
      <c r="AV100" s="290">
        <v>1389240</v>
      </c>
      <c r="AW100" s="290">
        <v>1370531.14</v>
      </c>
      <c r="AX100" s="261" t="s">
        <v>442</v>
      </c>
      <c r="AY100" s="261" t="s">
        <v>442</v>
      </c>
      <c r="AZ100" s="290">
        <v>1389240</v>
      </c>
      <c r="BA100" s="261">
        <v>100</v>
      </c>
      <c r="BB100" s="261" t="s">
        <v>442</v>
      </c>
      <c r="BC100" s="261" t="s">
        <v>586</v>
      </c>
      <c r="BD100" s="261" t="s">
        <v>586</v>
      </c>
      <c r="BE100" s="289">
        <v>18175</v>
      </c>
      <c r="BF100" s="261" t="s">
        <v>442</v>
      </c>
      <c r="BG100" s="261" t="s">
        <v>442</v>
      </c>
      <c r="BH100" s="261" t="s">
        <v>587</v>
      </c>
      <c r="BI100" s="293">
        <v>0.1371</v>
      </c>
      <c r="BJ100" s="261" t="s">
        <v>591</v>
      </c>
      <c r="BK100" s="261" t="s">
        <v>442</v>
      </c>
      <c r="BL100" s="294">
        <f t="shared" si="29"/>
        <v>6.3E-2</v>
      </c>
      <c r="BM100" s="261" t="s">
        <v>442</v>
      </c>
      <c r="BN100" s="261" t="s">
        <v>442</v>
      </c>
      <c r="BO100" s="261" t="s">
        <v>442</v>
      </c>
      <c r="BP100" s="261" t="s">
        <v>442</v>
      </c>
      <c r="BQ100" s="261" t="s">
        <v>442</v>
      </c>
      <c r="BR100" s="261" t="s">
        <v>442</v>
      </c>
      <c r="BS100" s="261" t="s">
        <v>442</v>
      </c>
      <c r="BT100" s="261" t="s">
        <v>442</v>
      </c>
      <c r="BU100" s="261" t="s">
        <v>442</v>
      </c>
      <c r="BV100" s="261" t="s">
        <v>442</v>
      </c>
      <c r="BW100" s="261" t="s">
        <v>442</v>
      </c>
      <c r="BX100" s="261" t="s">
        <v>442</v>
      </c>
      <c r="BY100" s="261" t="s">
        <v>442</v>
      </c>
      <c r="BZ100" s="261" t="s">
        <v>442</v>
      </c>
      <c r="CA100" s="261" t="s">
        <v>442</v>
      </c>
      <c r="CB100" s="261" t="s">
        <v>442</v>
      </c>
      <c r="CC100" s="290">
        <v>0</v>
      </c>
      <c r="CD100" s="261" t="s">
        <v>442</v>
      </c>
      <c r="CE100" s="261" t="s">
        <v>442</v>
      </c>
      <c r="CF100" s="261" t="s">
        <v>442</v>
      </c>
      <c r="CG100" s="261" t="s">
        <v>442</v>
      </c>
      <c r="CH100" s="261" t="s">
        <v>442</v>
      </c>
      <c r="CI100" s="261" t="s">
        <v>442</v>
      </c>
      <c r="CJ100" s="261" t="s">
        <v>442</v>
      </c>
      <c r="CK100" s="261" t="s">
        <v>442</v>
      </c>
      <c r="CL100" s="261" t="s">
        <v>442</v>
      </c>
      <c r="CM100" s="261" t="s">
        <v>442</v>
      </c>
      <c r="CN100" s="261" t="s">
        <v>442</v>
      </c>
      <c r="CO100" s="261" t="s">
        <v>442</v>
      </c>
      <c r="CP100" s="261" t="s">
        <v>442</v>
      </c>
      <c r="CQ100" s="261" t="s">
        <v>442</v>
      </c>
      <c r="CR100" s="261" t="s">
        <v>588</v>
      </c>
      <c r="CS100" s="261" t="s">
        <v>433</v>
      </c>
      <c r="CT100" s="261" t="s">
        <v>442</v>
      </c>
      <c r="CU100" s="261" t="s">
        <v>589</v>
      </c>
      <c r="CV100" s="261" t="s">
        <v>442</v>
      </c>
      <c r="CW100" s="261" t="s">
        <v>442</v>
      </c>
      <c r="CX100" s="293">
        <f t="shared" si="30"/>
        <v>0.60712667176815527</v>
      </c>
      <c r="CY100" s="289">
        <v>2288221</v>
      </c>
      <c r="CZ100" s="287">
        <v>45455</v>
      </c>
      <c r="DA100" s="293">
        <v>0.60712667176815527</v>
      </c>
      <c r="DB100" s="261" t="s">
        <v>442</v>
      </c>
      <c r="DC100" s="261" t="s">
        <v>442</v>
      </c>
      <c r="DD100" s="261" t="s">
        <v>577</v>
      </c>
    </row>
    <row r="101" spans="1:108">
      <c r="A101" s="264" t="s">
        <v>380</v>
      </c>
      <c r="B101" s="284">
        <v>1608</v>
      </c>
      <c r="C101" s="284">
        <f t="shared" si="17"/>
        <v>1608</v>
      </c>
      <c r="D101" s="285">
        <v>9162</v>
      </c>
      <c r="E101" s="286">
        <f t="shared" si="18"/>
        <v>9162</v>
      </c>
      <c r="F101" s="287">
        <v>45869</v>
      </c>
      <c r="G101" s="285" t="s">
        <v>159</v>
      </c>
      <c r="H101" s="285" t="s">
        <v>573</v>
      </c>
      <c r="I101" s="261">
        <v>2021</v>
      </c>
      <c r="J101" s="261" t="s">
        <v>574</v>
      </c>
      <c r="K101" s="261" t="s">
        <v>575</v>
      </c>
      <c r="L101" s="288">
        <v>4340275</v>
      </c>
      <c r="M101" s="261" t="s">
        <v>576</v>
      </c>
      <c r="N101" s="261" t="s">
        <v>577</v>
      </c>
      <c r="O101" s="261" t="s">
        <v>578</v>
      </c>
      <c r="P101" s="287">
        <v>42550</v>
      </c>
      <c r="Q101" s="287" t="s">
        <v>598</v>
      </c>
      <c r="R101" s="261" t="s">
        <v>577</v>
      </c>
      <c r="S101" s="261" t="s">
        <v>580</v>
      </c>
      <c r="T101" s="261">
        <v>99</v>
      </c>
      <c r="U101" s="288">
        <v>0</v>
      </c>
      <c r="V101" s="289">
        <v>0</v>
      </c>
      <c r="W101" s="261" t="str">
        <f t="shared" si="19"/>
        <v>PERF</v>
      </c>
      <c r="X101" s="261" t="s">
        <v>581</v>
      </c>
      <c r="Y101" s="261" t="s">
        <v>581</v>
      </c>
      <c r="Z101" s="261" t="s">
        <v>573</v>
      </c>
      <c r="AA101" s="264" t="s">
        <v>380</v>
      </c>
      <c r="AB101" s="286">
        <f t="shared" si="20"/>
        <v>1608</v>
      </c>
      <c r="AC101" s="286">
        <v>7426</v>
      </c>
      <c r="AD101" s="286">
        <f t="shared" si="21"/>
        <v>7426</v>
      </c>
      <c r="AE101" s="261" t="s">
        <v>582</v>
      </c>
      <c r="AF101" s="261" t="s">
        <v>583</v>
      </c>
      <c r="AG101" s="290">
        <v>7908775</v>
      </c>
      <c r="AH101" s="261" t="s">
        <v>583</v>
      </c>
      <c r="AI101" s="291">
        <v>42178</v>
      </c>
      <c r="AJ101" s="261" t="s">
        <v>584</v>
      </c>
      <c r="AK101" s="292">
        <v>45688</v>
      </c>
      <c r="AL101" s="292" t="s">
        <v>585</v>
      </c>
      <c r="AM101" s="292" t="s">
        <v>442</v>
      </c>
      <c r="AN101" s="261" t="s">
        <v>442</v>
      </c>
      <c r="AO101" s="261" t="s">
        <v>442</v>
      </c>
      <c r="AP101" s="261" t="s">
        <v>442</v>
      </c>
      <c r="AQ101" s="261" t="s">
        <v>442</v>
      </c>
      <c r="AR101" s="290">
        <v>70</v>
      </c>
      <c r="AS101" s="287">
        <f t="shared" si="28"/>
        <v>47969</v>
      </c>
      <c r="AT101" s="261">
        <v>180</v>
      </c>
      <c r="AU101" s="261" t="s">
        <v>442</v>
      </c>
      <c r="AV101" s="290">
        <v>4891980.88</v>
      </c>
      <c r="AW101" s="290">
        <v>1744929.11</v>
      </c>
      <c r="AX101" s="261" t="s">
        <v>442</v>
      </c>
      <c r="AY101" s="261" t="s">
        <v>442</v>
      </c>
      <c r="AZ101" s="290">
        <v>4891980.88</v>
      </c>
      <c r="BA101" s="261">
        <v>100</v>
      </c>
      <c r="BB101" s="261" t="s">
        <v>442</v>
      </c>
      <c r="BC101" s="261" t="s">
        <v>586</v>
      </c>
      <c r="BD101" s="261" t="s">
        <v>586</v>
      </c>
      <c r="BE101" s="289">
        <v>40000</v>
      </c>
      <c r="BF101" s="261" t="s">
        <v>442</v>
      </c>
      <c r="BG101" s="261" t="s">
        <v>442</v>
      </c>
      <c r="BH101" s="261" t="s">
        <v>587</v>
      </c>
      <c r="BI101" s="293">
        <v>0.14249999999999999</v>
      </c>
      <c r="BJ101" s="261" t="s">
        <v>596</v>
      </c>
      <c r="BK101" s="261" t="s">
        <v>442</v>
      </c>
      <c r="BL101" s="294">
        <f t="shared" si="29"/>
        <v>6.8399999999999989E-2</v>
      </c>
      <c r="BM101" s="261" t="s">
        <v>442</v>
      </c>
      <c r="BN101" s="261" t="s">
        <v>442</v>
      </c>
      <c r="BO101" s="261" t="s">
        <v>442</v>
      </c>
      <c r="BP101" s="261" t="s">
        <v>442</v>
      </c>
      <c r="BQ101" s="261" t="s">
        <v>442</v>
      </c>
      <c r="BR101" s="261" t="s">
        <v>442</v>
      </c>
      <c r="BS101" s="261" t="s">
        <v>442</v>
      </c>
      <c r="BT101" s="261" t="s">
        <v>442</v>
      </c>
      <c r="BU101" s="261" t="s">
        <v>442</v>
      </c>
      <c r="BV101" s="261" t="s">
        <v>442</v>
      </c>
      <c r="BW101" s="261" t="s">
        <v>442</v>
      </c>
      <c r="BX101" s="261" t="s">
        <v>442</v>
      </c>
      <c r="BY101" s="261" t="s">
        <v>442</v>
      </c>
      <c r="BZ101" s="261" t="s">
        <v>442</v>
      </c>
      <c r="CA101" s="261" t="s">
        <v>442</v>
      </c>
      <c r="CB101" s="261" t="s">
        <v>442</v>
      </c>
      <c r="CC101" s="290">
        <v>685000</v>
      </c>
      <c r="CD101" s="261" t="s">
        <v>442</v>
      </c>
      <c r="CE101" s="261" t="s">
        <v>442</v>
      </c>
      <c r="CF101" s="261" t="s">
        <v>442</v>
      </c>
      <c r="CG101" s="261" t="s">
        <v>442</v>
      </c>
      <c r="CH101" s="261" t="s">
        <v>442</v>
      </c>
      <c r="CI101" s="261" t="s">
        <v>442</v>
      </c>
      <c r="CJ101" s="261" t="s">
        <v>442</v>
      </c>
      <c r="CK101" s="261" t="s">
        <v>442</v>
      </c>
      <c r="CL101" s="261" t="s">
        <v>442</v>
      </c>
      <c r="CM101" s="261" t="s">
        <v>442</v>
      </c>
      <c r="CN101" s="261" t="s">
        <v>442</v>
      </c>
      <c r="CO101" s="261" t="s">
        <v>442</v>
      </c>
      <c r="CP101" s="261" t="s">
        <v>442</v>
      </c>
      <c r="CQ101" s="261" t="s">
        <v>442</v>
      </c>
      <c r="CR101" s="261" t="s">
        <v>588</v>
      </c>
      <c r="CS101" s="261" t="s">
        <v>433</v>
      </c>
      <c r="CT101" s="261" t="s">
        <v>442</v>
      </c>
      <c r="CU101" s="261" t="s">
        <v>589</v>
      </c>
      <c r="CV101" s="261" t="s">
        <v>442</v>
      </c>
      <c r="CW101" s="261" t="s">
        <v>442</v>
      </c>
      <c r="CX101" s="293">
        <f t="shared" si="30"/>
        <v>0.25519326479117316</v>
      </c>
      <c r="CY101" s="289">
        <v>19169710</v>
      </c>
      <c r="CZ101" s="287">
        <v>45138</v>
      </c>
      <c r="DA101" s="293">
        <v>0.67661322130857326</v>
      </c>
      <c r="DB101" s="261" t="s">
        <v>442</v>
      </c>
      <c r="DC101" s="261" t="s">
        <v>442</v>
      </c>
      <c r="DD101" s="261" t="s">
        <v>577</v>
      </c>
    </row>
    <row r="102" spans="1:108">
      <c r="A102" s="264" t="s">
        <v>380</v>
      </c>
      <c r="B102" s="284">
        <v>1415</v>
      </c>
      <c r="C102" s="284">
        <f t="shared" si="17"/>
        <v>1415</v>
      </c>
      <c r="D102" s="285">
        <v>7975</v>
      </c>
      <c r="E102" s="286">
        <f t="shared" si="18"/>
        <v>7975</v>
      </c>
      <c r="F102" s="287">
        <v>45869</v>
      </c>
      <c r="G102" s="285" t="s">
        <v>159</v>
      </c>
      <c r="H102" s="285" t="s">
        <v>573</v>
      </c>
      <c r="I102" s="261">
        <v>2021</v>
      </c>
      <c r="J102" s="261" t="s">
        <v>574</v>
      </c>
      <c r="K102" s="261" t="s">
        <v>575</v>
      </c>
      <c r="L102" s="288">
        <v>1852725</v>
      </c>
      <c r="M102" s="261" t="s">
        <v>576</v>
      </c>
      <c r="N102" s="261" t="s">
        <v>577</v>
      </c>
      <c r="O102" s="261" t="s">
        <v>578</v>
      </c>
      <c r="P102" s="287">
        <v>41955</v>
      </c>
      <c r="Q102" s="287" t="s">
        <v>592</v>
      </c>
      <c r="R102" s="261" t="s">
        <v>577</v>
      </c>
      <c r="S102" s="261" t="s">
        <v>580</v>
      </c>
      <c r="T102" s="261">
        <v>125</v>
      </c>
      <c r="U102" s="288">
        <v>0</v>
      </c>
      <c r="V102" s="289">
        <v>0</v>
      </c>
      <c r="W102" s="261" t="str">
        <f t="shared" si="19"/>
        <v>PERF</v>
      </c>
      <c r="X102" s="261" t="s">
        <v>581</v>
      </c>
      <c r="Y102" s="261" t="s">
        <v>581</v>
      </c>
      <c r="Z102" s="261" t="s">
        <v>573</v>
      </c>
      <c r="AA102" s="264" t="s">
        <v>380</v>
      </c>
      <c r="AB102" s="286">
        <f t="shared" si="20"/>
        <v>1415</v>
      </c>
      <c r="AC102" s="286">
        <v>138</v>
      </c>
      <c r="AD102" s="286">
        <f t="shared" si="21"/>
        <v>138</v>
      </c>
      <c r="AE102" s="261" t="s">
        <v>593</v>
      </c>
      <c r="AF102" s="261" t="s">
        <v>583</v>
      </c>
      <c r="AG102" s="290">
        <v>6501600</v>
      </c>
      <c r="AH102" s="261" t="s">
        <v>583</v>
      </c>
      <c r="AI102" s="291">
        <v>41802</v>
      </c>
      <c r="AJ102" s="261" t="s">
        <v>584</v>
      </c>
      <c r="AK102" s="292">
        <v>45688</v>
      </c>
      <c r="AL102" s="292" t="s">
        <v>585</v>
      </c>
      <c r="AM102" s="292" t="s">
        <v>442</v>
      </c>
      <c r="AN102" s="261" t="s">
        <v>442</v>
      </c>
      <c r="AO102" s="261" t="s">
        <v>442</v>
      </c>
      <c r="AP102" s="261" t="s">
        <v>442</v>
      </c>
      <c r="AQ102" s="261" t="s">
        <v>442</v>
      </c>
      <c r="AR102" s="290">
        <v>51</v>
      </c>
      <c r="AS102" s="287">
        <f t="shared" si="28"/>
        <v>47399</v>
      </c>
      <c r="AT102" s="261">
        <v>180</v>
      </c>
      <c r="AU102" s="261" t="s">
        <v>442</v>
      </c>
      <c r="AV102" s="290">
        <v>5094877</v>
      </c>
      <c r="AW102" s="290">
        <v>2593661.84</v>
      </c>
      <c r="AX102" s="261" t="s">
        <v>442</v>
      </c>
      <c r="AY102" s="261" t="s">
        <v>442</v>
      </c>
      <c r="AZ102" s="290">
        <v>5094877</v>
      </c>
      <c r="BA102" s="261">
        <v>100</v>
      </c>
      <c r="BB102" s="261" t="s">
        <v>442</v>
      </c>
      <c r="BC102" s="261" t="s">
        <v>586</v>
      </c>
      <c r="BD102" s="261" t="s">
        <v>586</v>
      </c>
      <c r="BE102" s="289">
        <v>66595</v>
      </c>
      <c r="BF102" s="261" t="s">
        <v>442</v>
      </c>
      <c r="BG102" s="261" t="s">
        <v>442</v>
      </c>
      <c r="BH102" s="261" t="s">
        <v>587</v>
      </c>
      <c r="BI102" s="293">
        <v>0.14249999999999999</v>
      </c>
      <c r="BJ102" s="261" t="s">
        <v>596</v>
      </c>
      <c r="BK102" s="261" t="s">
        <v>442</v>
      </c>
      <c r="BL102" s="294">
        <f t="shared" si="29"/>
        <v>6.8399999999999989E-2</v>
      </c>
      <c r="BM102" s="261" t="s">
        <v>442</v>
      </c>
      <c r="BN102" s="261" t="s">
        <v>442</v>
      </c>
      <c r="BO102" s="261" t="s">
        <v>442</v>
      </c>
      <c r="BP102" s="261" t="s">
        <v>442</v>
      </c>
      <c r="BQ102" s="261" t="s">
        <v>442</v>
      </c>
      <c r="BR102" s="261" t="s">
        <v>442</v>
      </c>
      <c r="BS102" s="261" t="s">
        <v>442</v>
      </c>
      <c r="BT102" s="261" t="s">
        <v>442</v>
      </c>
      <c r="BU102" s="261" t="s">
        <v>442</v>
      </c>
      <c r="BV102" s="261" t="s">
        <v>442</v>
      </c>
      <c r="BW102" s="261" t="s">
        <v>442</v>
      </c>
      <c r="BX102" s="261" t="s">
        <v>442</v>
      </c>
      <c r="BY102" s="261" t="s">
        <v>442</v>
      </c>
      <c r="BZ102" s="261" t="s">
        <v>442</v>
      </c>
      <c r="CA102" s="261" t="s">
        <v>442</v>
      </c>
      <c r="CB102" s="261" t="s">
        <v>442</v>
      </c>
      <c r="CC102" s="290">
        <v>0</v>
      </c>
      <c r="CD102" s="261" t="s">
        <v>442</v>
      </c>
      <c r="CE102" s="261" t="s">
        <v>442</v>
      </c>
      <c r="CF102" s="261" t="s">
        <v>442</v>
      </c>
      <c r="CG102" s="261" t="s">
        <v>442</v>
      </c>
      <c r="CH102" s="261" t="s">
        <v>442</v>
      </c>
      <c r="CI102" s="261" t="s">
        <v>442</v>
      </c>
      <c r="CJ102" s="261" t="s">
        <v>442</v>
      </c>
      <c r="CK102" s="261" t="s">
        <v>442</v>
      </c>
      <c r="CL102" s="261" t="s">
        <v>442</v>
      </c>
      <c r="CM102" s="261" t="s">
        <v>442</v>
      </c>
      <c r="CN102" s="261" t="s">
        <v>442</v>
      </c>
      <c r="CO102" s="261" t="s">
        <v>442</v>
      </c>
      <c r="CP102" s="261" t="s">
        <v>442</v>
      </c>
      <c r="CQ102" s="261" t="s">
        <v>442</v>
      </c>
      <c r="CR102" s="261" t="s">
        <v>588</v>
      </c>
      <c r="CS102" s="261" t="s">
        <v>433</v>
      </c>
      <c r="CT102" s="261" t="s">
        <v>442</v>
      </c>
      <c r="CU102" s="261" t="s">
        <v>589</v>
      </c>
      <c r="CV102" s="261" t="s">
        <v>442</v>
      </c>
      <c r="CW102" s="261" t="s">
        <v>442</v>
      </c>
      <c r="CX102" s="293">
        <f t="shared" si="30"/>
        <v>0.60179185932542401</v>
      </c>
      <c r="CY102" s="289">
        <v>8466178</v>
      </c>
      <c r="CZ102" s="287">
        <v>45796</v>
      </c>
      <c r="DA102" s="293">
        <v>0.76896625446044053</v>
      </c>
      <c r="DB102" s="261" t="s">
        <v>442</v>
      </c>
      <c r="DC102" s="261" t="s">
        <v>442</v>
      </c>
      <c r="DD102" s="261" t="s">
        <v>577</v>
      </c>
    </row>
    <row r="103" spans="1:108">
      <c r="A103" s="264" t="s">
        <v>380</v>
      </c>
      <c r="B103" s="284">
        <v>1810</v>
      </c>
      <c r="C103" s="284">
        <f t="shared" si="17"/>
        <v>1810</v>
      </c>
      <c r="D103" s="285">
        <v>9731</v>
      </c>
      <c r="E103" s="286">
        <f t="shared" si="18"/>
        <v>9731</v>
      </c>
      <c r="F103" s="287">
        <v>45869</v>
      </c>
      <c r="G103" s="285" t="s">
        <v>159</v>
      </c>
      <c r="H103" s="285" t="s">
        <v>573</v>
      </c>
      <c r="I103" s="261">
        <v>2021</v>
      </c>
      <c r="J103" s="261" t="s">
        <v>574</v>
      </c>
      <c r="K103" s="261" t="s">
        <v>575</v>
      </c>
      <c r="L103" s="288">
        <v>601555</v>
      </c>
      <c r="M103" s="261" t="s">
        <v>576</v>
      </c>
      <c r="N103" s="261" t="s">
        <v>577</v>
      </c>
      <c r="O103" s="261" t="s">
        <v>578</v>
      </c>
      <c r="P103" s="287">
        <v>43227</v>
      </c>
      <c r="Q103" s="287" t="s">
        <v>579</v>
      </c>
      <c r="R103" s="261" t="s">
        <v>577</v>
      </c>
      <c r="S103" s="261" t="s">
        <v>580</v>
      </c>
      <c r="T103" s="261">
        <v>77</v>
      </c>
      <c r="U103" s="288">
        <v>0</v>
      </c>
      <c r="V103" s="289">
        <v>0</v>
      </c>
      <c r="W103" s="261" t="str">
        <f t="shared" si="19"/>
        <v>PERF</v>
      </c>
      <c r="X103" s="261" t="s">
        <v>581</v>
      </c>
      <c r="Y103" s="261" t="s">
        <v>581</v>
      </c>
      <c r="Z103" s="261" t="s">
        <v>573</v>
      </c>
      <c r="AA103" s="264" t="s">
        <v>380</v>
      </c>
      <c r="AB103" s="286">
        <f t="shared" si="20"/>
        <v>1810</v>
      </c>
      <c r="AC103" s="286">
        <v>7523</v>
      </c>
      <c r="AD103" s="286">
        <f t="shared" si="21"/>
        <v>7523</v>
      </c>
      <c r="AE103" s="261" t="s">
        <v>593</v>
      </c>
      <c r="AF103" s="261" t="s">
        <v>583</v>
      </c>
      <c r="AG103" s="290">
        <v>2448005</v>
      </c>
      <c r="AH103" s="261" t="s">
        <v>583</v>
      </c>
      <c r="AI103" s="291">
        <v>42318</v>
      </c>
      <c r="AJ103" s="261" t="s">
        <v>584</v>
      </c>
      <c r="AK103" s="292">
        <v>45688</v>
      </c>
      <c r="AL103" s="292" t="s">
        <v>585</v>
      </c>
      <c r="AM103" s="292" t="s">
        <v>442</v>
      </c>
      <c r="AN103" s="261" t="s">
        <v>442</v>
      </c>
      <c r="AO103" s="261" t="s">
        <v>442</v>
      </c>
      <c r="AP103" s="261" t="s">
        <v>442</v>
      </c>
      <c r="AQ103" s="261" t="s">
        <v>442</v>
      </c>
      <c r="AR103" s="290">
        <v>93</v>
      </c>
      <c r="AS103" s="287">
        <f t="shared" si="28"/>
        <v>48659</v>
      </c>
      <c r="AT103" s="261">
        <v>180</v>
      </c>
      <c r="AU103" s="261" t="s">
        <v>442</v>
      </c>
      <c r="AV103" s="290">
        <v>2303817</v>
      </c>
      <c r="AW103" s="290">
        <v>1753768.32</v>
      </c>
      <c r="AX103" s="261" t="s">
        <v>442</v>
      </c>
      <c r="AY103" s="261" t="s">
        <v>442</v>
      </c>
      <c r="AZ103" s="290">
        <v>2303817</v>
      </c>
      <c r="BA103" s="261">
        <v>100</v>
      </c>
      <c r="BB103" s="261" t="s">
        <v>442</v>
      </c>
      <c r="BC103" s="261" t="s">
        <v>586</v>
      </c>
      <c r="BD103" s="261" t="s">
        <v>586</v>
      </c>
      <c r="BE103" s="289">
        <v>30820</v>
      </c>
      <c r="BF103" s="261" t="s">
        <v>442</v>
      </c>
      <c r="BG103" s="261" t="s">
        <v>442</v>
      </c>
      <c r="BH103" s="261" t="s">
        <v>587</v>
      </c>
      <c r="BI103" s="293">
        <v>0.14249999999999999</v>
      </c>
      <c r="BJ103" s="261" t="s">
        <v>596</v>
      </c>
      <c r="BK103" s="261" t="s">
        <v>442</v>
      </c>
      <c r="BL103" s="294">
        <f t="shared" si="29"/>
        <v>6.8399999999999989E-2</v>
      </c>
      <c r="BM103" s="261" t="s">
        <v>442</v>
      </c>
      <c r="BN103" s="261" t="s">
        <v>442</v>
      </c>
      <c r="BO103" s="261" t="s">
        <v>442</v>
      </c>
      <c r="BP103" s="261" t="s">
        <v>442</v>
      </c>
      <c r="BQ103" s="261" t="s">
        <v>442</v>
      </c>
      <c r="BR103" s="261" t="s">
        <v>442</v>
      </c>
      <c r="BS103" s="261" t="s">
        <v>442</v>
      </c>
      <c r="BT103" s="261" t="s">
        <v>442</v>
      </c>
      <c r="BU103" s="261" t="s">
        <v>442</v>
      </c>
      <c r="BV103" s="261" t="s">
        <v>442</v>
      </c>
      <c r="BW103" s="261" t="s">
        <v>442</v>
      </c>
      <c r="BX103" s="261" t="s">
        <v>442</v>
      </c>
      <c r="BY103" s="261" t="s">
        <v>442</v>
      </c>
      <c r="BZ103" s="261" t="s">
        <v>442</v>
      </c>
      <c r="CA103" s="261" t="s">
        <v>442</v>
      </c>
      <c r="CB103" s="261" t="s">
        <v>442</v>
      </c>
      <c r="CC103" s="290">
        <v>0</v>
      </c>
      <c r="CD103" s="261" t="s">
        <v>442</v>
      </c>
      <c r="CE103" s="261" t="s">
        <v>442</v>
      </c>
      <c r="CF103" s="261" t="s">
        <v>442</v>
      </c>
      <c r="CG103" s="261" t="s">
        <v>442</v>
      </c>
      <c r="CH103" s="261" t="s">
        <v>442</v>
      </c>
      <c r="CI103" s="261" t="s">
        <v>442</v>
      </c>
      <c r="CJ103" s="261" t="s">
        <v>442</v>
      </c>
      <c r="CK103" s="261" t="s">
        <v>442</v>
      </c>
      <c r="CL103" s="261" t="s">
        <v>442</v>
      </c>
      <c r="CM103" s="261" t="s">
        <v>442</v>
      </c>
      <c r="CN103" s="261" t="s">
        <v>442</v>
      </c>
      <c r="CO103" s="261" t="s">
        <v>442</v>
      </c>
      <c r="CP103" s="261" t="s">
        <v>442</v>
      </c>
      <c r="CQ103" s="261" t="s">
        <v>442</v>
      </c>
      <c r="CR103" s="261" t="s">
        <v>588</v>
      </c>
      <c r="CS103" s="261" t="s">
        <v>433</v>
      </c>
      <c r="CT103" s="261" t="s">
        <v>442</v>
      </c>
      <c r="CU103" s="261" t="s">
        <v>589</v>
      </c>
      <c r="CV103" s="261" t="s">
        <v>442</v>
      </c>
      <c r="CW103" s="261" t="s">
        <v>442</v>
      </c>
      <c r="CX103" s="293">
        <f t="shared" si="30"/>
        <v>0.75295986738486786</v>
      </c>
      <c r="CY103" s="289">
        <v>3059681</v>
      </c>
      <c r="CZ103" s="287">
        <v>45735</v>
      </c>
      <c r="DA103" s="293">
        <v>0.73389854933748067</v>
      </c>
      <c r="DB103" s="261" t="s">
        <v>442</v>
      </c>
      <c r="DC103" s="261" t="s">
        <v>442</v>
      </c>
      <c r="DD103" s="261" t="s">
        <v>577</v>
      </c>
    </row>
    <row r="104" spans="1:108">
      <c r="A104" s="264" t="s">
        <v>380</v>
      </c>
      <c r="B104" s="284">
        <v>1169</v>
      </c>
      <c r="C104" s="284">
        <f t="shared" si="17"/>
        <v>1169</v>
      </c>
      <c r="D104" s="285">
        <v>8503</v>
      </c>
      <c r="E104" s="286">
        <f t="shared" si="18"/>
        <v>8503</v>
      </c>
      <c r="F104" s="287">
        <v>45869</v>
      </c>
      <c r="G104" s="285" t="s">
        <v>159</v>
      </c>
      <c r="H104" s="285" t="s">
        <v>573</v>
      </c>
      <c r="I104" s="261">
        <v>2021</v>
      </c>
      <c r="J104" s="261" t="s">
        <v>574</v>
      </c>
      <c r="K104" s="261" t="s">
        <v>575</v>
      </c>
      <c r="L104" s="288">
        <v>338421</v>
      </c>
      <c r="M104" s="261" t="s">
        <v>576</v>
      </c>
      <c r="N104" s="261" t="s">
        <v>577</v>
      </c>
      <c r="O104" s="261" t="s">
        <v>578</v>
      </c>
      <c r="P104" s="287">
        <v>41044</v>
      </c>
      <c r="Q104" s="287" t="s">
        <v>579</v>
      </c>
      <c r="R104" s="261" t="s">
        <v>577</v>
      </c>
      <c r="S104" s="261" t="s">
        <v>580</v>
      </c>
      <c r="T104" s="261">
        <v>144</v>
      </c>
      <c r="U104" s="288">
        <v>0</v>
      </c>
      <c r="V104" s="289">
        <v>0</v>
      </c>
      <c r="W104" s="261" t="str">
        <f t="shared" si="19"/>
        <v>PERF</v>
      </c>
      <c r="X104" s="261" t="s">
        <v>581</v>
      </c>
      <c r="Y104" s="261" t="s">
        <v>581</v>
      </c>
      <c r="Z104" s="261" t="s">
        <v>573</v>
      </c>
      <c r="AA104" s="264" t="s">
        <v>380</v>
      </c>
      <c r="AB104" s="286">
        <f t="shared" si="20"/>
        <v>1169</v>
      </c>
      <c r="AC104" s="286">
        <v>7053</v>
      </c>
      <c r="AD104" s="286">
        <f t="shared" si="21"/>
        <v>7053</v>
      </c>
      <c r="AE104" s="261" t="s">
        <v>593</v>
      </c>
      <c r="AF104" s="261" t="s">
        <v>583</v>
      </c>
      <c r="AG104" s="290">
        <v>2182972</v>
      </c>
      <c r="AH104" s="261" t="s">
        <v>583</v>
      </c>
      <c r="AI104" s="291">
        <v>40868</v>
      </c>
      <c r="AJ104" s="261" t="s">
        <v>584</v>
      </c>
      <c r="AK104" s="292">
        <v>45688</v>
      </c>
      <c r="AL104" s="292" t="s">
        <v>585</v>
      </c>
      <c r="AM104" s="292" t="s">
        <v>442</v>
      </c>
      <c r="AN104" s="261" t="s">
        <v>442</v>
      </c>
      <c r="AO104" s="261" t="s">
        <v>442</v>
      </c>
      <c r="AP104" s="261" t="s">
        <v>442</v>
      </c>
      <c r="AQ104" s="261" t="s">
        <v>442</v>
      </c>
      <c r="AR104" s="290">
        <v>21</v>
      </c>
      <c r="AS104" s="287">
        <f t="shared" si="28"/>
        <v>46499</v>
      </c>
      <c r="AT104" s="261">
        <v>180</v>
      </c>
      <c r="AU104" s="261" t="s">
        <v>442</v>
      </c>
      <c r="AV104" s="290">
        <v>1621276</v>
      </c>
      <c r="AW104" s="290">
        <v>372281.39</v>
      </c>
      <c r="AX104" s="261" t="s">
        <v>442</v>
      </c>
      <c r="AY104" s="261" t="s">
        <v>442</v>
      </c>
      <c r="AZ104" s="290">
        <v>1621276</v>
      </c>
      <c r="BA104" s="261">
        <v>100</v>
      </c>
      <c r="BB104" s="261" t="s">
        <v>442</v>
      </c>
      <c r="BC104" s="261" t="s">
        <v>586</v>
      </c>
      <c r="BD104" s="261" t="s">
        <v>586</v>
      </c>
      <c r="BE104" s="289">
        <v>19169</v>
      </c>
      <c r="BF104" s="261" t="s">
        <v>442</v>
      </c>
      <c r="BG104" s="261" t="s">
        <v>442</v>
      </c>
      <c r="BH104" s="261" t="s">
        <v>587</v>
      </c>
      <c r="BI104" s="293">
        <v>0.14249999999999999</v>
      </c>
      <c r="BJ104" s="261" t="s">
        <v>596</v>
      </c>
      <c r="BK104" s="261" t="s">
        <v>442</v>
      </c>
      <c r="BL104" s="294">
        <f t="shared" si="29"/>
        <v>6.8399999999999989E-2</v>
      </c>
      <c r="BM104" s="261" t="s">
        <v>442</v>
      </c>
      <c r="BN104" s="261" t="s">
        <v>442</v>
      </c>
      <c r="BO104" s="261" t="s">
        <v>442</v>
      </c>
      <c r="BP104" s="261" t="s">
        <v>442</v>
      </c>
      <c r="BQ104" s="261" t="s">
        <v>442</v>
      </c>
      <c r="BR104" s="261" t="s">
        <v>442</v>
      </c>
      <c r="BS104" s="261" t="s">
        <v>442</v>
      </c>
      <c r="BT104" s="261" t="s">
        <v>442</v>
      </c>
      <c r="BU104" s="261" t="s">
        <v>442</v>
      </c>
      <c r="BV104" s="261" t="s">
        <v>442</v>
      </c>
      <c r="BW104" s="261" t="s">
        <v>442</v>
      </c>
      <c r="BX104" s="261" t="s">
        <v>442</v>
      </c>
      <c r="BY104" s="261" t="s">
        <v>442</v>
      </c>
      <c r="BZ104" s="261" t="s">
        <v>442</v>
      </c>
      <c r="CA104" s="261" t="s">
        <v>442</v>
      </c>
      <c r="CB104" s="261" t="s">
        <v>442</v>
      </c>
      <c r="CC104" s="290">
        <v>85000</v>
      </c>
      <c r="CD104" s="261" t="s">
        <v>442</v>
      </c>
      <c r="CE104" s="261" t="s">
        <v>442</v>
      </c>
      <c r="CF104" s="261" t="s">
        <v>442</v>
      </c>
      <c r="CG104" s="261" t="s">
        <v>442</v>
      </c>
      <c r="CH104" s="261" t="s">
        <v>442</v>
      </c>
      <c r="CI104" s="261" t="s">
        <v>442</v>
      </c>
      <c r="CJ104" s="261" t="s">
        <v>442</v>
      </c>
      <c r="CK104" s="261" t="s">
        <v>442</v>
      </c>
      <c r="CL104" s="261" t="s">
        <v>442</v>
      </c>
      <c r="CM104" s="261" t="s">
        <v>442</v>
      </c>
      <c r="CN104" s="261" t="s">
        <v>442</v>
      </c>
      <c r="CO104" s="261" t="s">
        <v>442</v>
      </c>
      <c r="CP104" s="261" t="s">
        <v>442</v>
      </c>
      <c r="CQ104" s="261" t="s">
        <v>442</v>
      </c>
      <c r="CR104" s="261" t="s">
        <v>588</v>
      </c>
      <c r="CS104" s="261" t="s">
        <v>433</v>
      </c>
      <c r="CT104" s="261" t="s">
        <v>442</v>
      </c>
      <c r="CU104" s="261" t="s">
        <v>589</v>
      </c>
      <c r="CV104" s="261" t="s">
        <v>442</v>
      </c>
      <c r="CW104" s="261" t="s">
        <v>442</v>
      </c>
      <c r="CX104" s="293">
        <f t="shared" si="30"/>
        <v>0.68466394255376295</v>
      </c>
      <c r="CY104" s="289">
        <v>2367988</v>
      </c>
      <c r="CZ104" s="287">
        <v>45260</v>
      </c>
      <c r="DA104" s="293">
        <v>0.71770026867538705</v>
      </c>
      <c r="DB104" s="261" t="s">
        <v>442</v>
      </c>
      <c r="DC104" s="261" t="s">
        <v>442</v>
      </c>
      <c r="DD104" s="261" t="s">
        <v>577</v>
      </c>
    </row>
    <row r="105" spans="1:108">
      <c r="A105" s="264" t="s">
        <v>380</v>
      </c>
      <c r="B105" s="284">
        <v>1803</v>
      </c>
      <c r="C105" s="284">
        <f t="shared" si="17"/>
        <v>1803</v>
      </c>
      <c r="D105" s="285">
        <v>9785</v>
      </c>
      <c r="E105" s="286">
        <f t="shared" si="18"/>
        <v>9785</v>
      </c>
      <c r="F105" s="287">
        <v>45869</v>
      </c>
      <c r="G105" s="285" t="s">
        <v>159</v>
      </c>
      <c r="H105" s="285" t="s">
        <v>573</v>
      </c>
      <c r="I105" s="261">
        <v>2021</v>
      </c>
      <c r="J105" s="261" t="s">
        <v>574</v>
      </c>
      <c r="K105" s="261" t="s">
        <v>575</v>
      </c>
      <c r="L105" s="288">
        <v>352956</v>
      </c>
      <c r="M105" s="261" t="s">
        <v>576</v>
      </c>
      <c r="N105" s="261" t="s">
        <v>577</v>
      </c>
      <c r="O105" s="261" t="s">
        <v>578</v>
      </c>
      <c r="P105" s="287">
        <v>43200</v>
      </c>
      <c r="Q105" s="287" t="s">
        <v>579</v>
      </c>
      <c r="R105" s="261" t="s">
        <v>577</v>
      </c>
      <c r="S105" s="261" t="s">
        <v>580</v>
      </c>
      <c r="T105" s="261">
        <v>86</v>
      </c>
      <c r="U105" s="288">
        <v>0</v>
      </c>
      <c r="V105" s="289">
        <v>0</v>
      </c>
      <c r="W105" s="261" t="str">
        <f t="shared" si="19"/>
        <v>PERF</v>
      </c>
      <c r="X105" s="261" t="s">
        <v>581</v>
      </c>
      <c r="Y105" s="261" t="s">
        <v>581</v>
      </c>
      <c r="Z105" s="261" t="s">
        <v>573</v>
      </c>
      <c r="AA105" s="264" t="s">
        <v>380</v>
      </c>
      <c r="AB105" s="286">
        <f t="shared" si="20"/>
        <v>1803</v>
      </c>
      <c r="AC105" s="286">
        <v>7777</v>
      </c>
      <c r="AD105" s="286">
        <f t="shared" si="21"/>
        <v>7777</v>
      </c>
      <c r="AE105" s="261" t="s">
        <v>582</v>
      </c>
      <c r="AF105" s="261" t="s">
        <v>583</v>
      </c>
      <c r="AG105" s="290">
        <v>1668154</v>
      </c>
      <c r="AH105" s="261" t="s">
        <v>583</v>
      </c>
      <c r="AI105" s="291">
        <v>43068</v>
      </c>
      <c r="AJ105" s="261" t="s">
        <v>584</v>
      </c>
      <c r="AK105" s="292">
        <v>45688</v>
      </c>
      <c r="AL105" s="292" t="s">
        <v>585</v>
      </c>
      <c r="AM105" s="292" t="s">
        <v>442</v>
      </c>
      <c r="AN105" s="261" t="s">
        <v>442</v>
      </c>
      <c r="AO105" s="261" t="s">
        <v>442</v>
      </c>
      <c r="AP105" s="261" t="s">
        <v>442</v>
      </c>
      <c r="AQ105" s="261" t="s">
        <v>442</v>
      </c>
      <c r="AR105" s="290">
        <v>92</v>
      </c>
      <c r="AS105" s="287">
        <f t="shared" si="28"/>
        <v>48629</v>
      </c>
      <c r="AT105" s="261">
        <v>180</v>
      </c>
      <c r="AU105" s="261" t="s">
        <v>442</v>
      </c>
      <c r="AV105" s="290">
        <v>815880</v>
      </c>
      <c r="AW105" s="290">
        <v>608138.25</v>
      </c>
      <c r="AX105" s="261" t="s">
        <v>442</v>
      </c>
      <c r="AY105" s="261" t="s">
        <v>442</v>
      </c>
      <c r="AZ105" s="290">
        <v>815880</v>
      </c>
      <c r="BA105" s="261">
        <v>100</v>
      </c>
      <c r="BB105" s="261" t="s">
        <v>442</v>
      </c>
      <c r="BC105" s="261" t="s">
        <v>586</v>
      </c>
      <c r="BD105" s="261" t="s">
        <v>586</v>
      </c>
      <c r="BE105" s="289">
        <v>10750</v>
      </c>
      <c r="BF105" s="261" t="s">
        <v>442</v>
      </c>
      <c r="BG105" s="261" t="s">
        <v>442</v>
      </c>
      <c r="BH105" s="261" t="s">
        <v>587</v>
      </c>
      <c r="BI105" s="293">
        <v>0.14249999999999999</v>
      </c>
      <c r="BJ105" s="261" t="s">
        <v>596</v>
      </c>
      <c r="BK105" s="261" t="s">
        <v>442</v>
      </c>
      <c r="BL105" s="294">
        <f t="shared" si="29"/>
        <v>6.8399999999999989E-2</v>
      </c>
      <c r="BM105" s="261" t="s">
        <v>442</v>
      </c>
      <c r="BN105" s="261" t="s">
        <v>442</v>
      </c>
      <c r="BO105" s="261" t="s">
        <v>442</v>
      </c>
      <c r="BP105" s="261" t="s">
        <v>442</v>
      </c>
      <c r="BQ105" s="261" t="s">
        <v>442</v>
      </c>
      <c r="BR105" s="261" t="s">
        <v>442</v>
      </c>
      <c r="BS105" s="261" t="s">
        <v>442</v>
      </c>
      <c r="BT105" s="261" t="s">
        <v>442</v>
      </c>
      <c r="BU105" s="261" t="s">
        <v>442</v>
      </c>
      <c r="BV105" s="261" t="s">
        <v>442</v>
      </c>
      <c r="BW105" s="261" t="s">
        <v>442</v>
      </c>
      <c r="BX105" s="261" t="s">
        <v>442</v>
      </c>
      <c r="BY105" s="261" t="s">
        <v>442</v>
      </c>
      <c r="BZ105" s="261" t="s">
        <v>442</v>
      </c>
      <c r="CA105" s="261" t="s">
        <v>442</v>
      </c>
      <c r="CB105" s="261" t="s">
        <v>442</v>
      </c>
      <c r="CC105" s="290">
        <v>0</v>
      </c>
      <c r="CD105" s="261" t="s">
        <v>442</v>
      </c>
      <c r="CE105" s="261" t="s">
        <v>442</v>
      </c>
      <c r="CF105" s="261" t="s">
        <v>442</v>
      </c>
      <c r="CG105" s="261" t="s">
        <v>442</v>
      </c>
      <c r="CH105" s="261" t="s">
        <v>442</v>
      </c>
      <c r="CI105" s="261" t="s">
        <v>442</v>
      </c>
      <c r="CJ105" s="261" t="s">
        <v>442</v>
      </c>
      <c r="CK105" s="261" t="s">
        <v>442</v>
      </c>
      <c r="CL105" s="261" t="s">
        <v>442</v>
      </c>
      <c r="CM105" s="261" t="s">
        <v>442</v>
      </c>
      <c r="CN105" s="261" t="s">
        <v>442</v>
      </c>
      <c r="CO105" s="261" t="s">
        <v>442</v>
      </c>
      <c r="CP105" s="261" t="s">
        <v>442</v>
      </c>
      <c r="CQ105" s="261" t="s">
        <v>442</v>
      </c>
      <c r="CR105" s="261" t="s">
        <v>588</v>
      </c>
      <c r="CS105" s="261" t="s">
        <v>433</v>
      </c>
      <c r="CT105" s="261" t="s">
        <v>442</v>
      </c>
      <c r="CU105" s="261" t="s">
        <v>589</v>
      </c>
      <c r="CV105" s="261" t="s">
        <v>442</v>
      </c>
      <c r="CW105" s="261" t="s">
        <v>442</v>
      </c>
      <c r="CX105" s="293">
        <f t="shared" si="30"/>
        <v>0.69733333333333336</v>
      </c>
      <c r="CY105" s="289">
        <v>1170000</v>
      </c>
      <c r="CZ105" s="287">
        <v>45708</v>
      </c>
      <c r="DA105" s="293">
        <v>0.66893104593460795</v>
      </c>
      <c r="DB105" s="261" t="s">
        <v>442</v>
      </c>
      <c r="DC105" s="261" t="s">
        <v>442</v>
      </c>
      <c r="DD105" s="261" t="s">
        <v>577</v>
      </c>
    </row>
    <row r="106" spans="1:108">
      <c r="A106" s="264" t="s">
        <v>380</v>
      </c>
      <c r="B106" s="284">
        <v>1837</v>
      </c>
      <c r="C106" s="284">
        <f t="shared" si="17"/>
        <v>1837</v>
      </c>
      <c r="D106" s="285">
        <v>9746</v>
      </c>
      <c r="E106" s="286">
        <f t="shared" si="18"/>
        <v>9746</v>
      </c>
      <c r="F106" s="287">
        <v>45869</v>
      </c>
      <c r="G106" s="285" t="s">
        <v>159</v>
      </c>
      <c r="H106" s="285" t="s">
        <v>573</v>
      </c>
      <c r="I106" s="261">
        <v>2021</v>
      </c>
      <c r="J106" s="261" t="s">
        <v>574</v>
      </c>
      <c r="K106" s="261" t="s">
        <v>575</v>
      </c>
      <c r="L106" s="288">
        <v>2421520</v>
      </c>
      <c r="M106" s="261" t="s">
        <v>576</v>
      </c>
      <c r="N106" s="261" t="s">
        <v>577</v>
      </c>
      <c r="O106" s="261" t="s">
        <v>578</v>
      </c>
      <c r="P106" s="287">
        <v>43287</v>
      </c>
      <c r="Q106" s="287" t="s">
        <v>590</v>
      </c>
      <c r="R106" s="261" t="s">
        <v>577</v>
      </c>
      <c r="S106" s="261" t="s">
        <v>580</v>
      </c>
      <c r="T106" s="261">
        <v>14</v>
      </c>
      <c r="U106" s="288">
        <v>0</v>
      </c>
      <c r="V106" s="289">
        <v>0</v>
      </c>
      <c r="W106" s="261" t="str">
        <f t="shared" si="19"/>
        <v>PERF</v>
      </c>
      <c r="X106" s="261" t="s">
        <v>581</v>
      </c>
      <c r="Y106" s="261" t="s">
        <v>581</v>
      </c>
      <c r="Z106" s="261" t="s">
        <v>573</v>
      </c>
      <c r="AA106" s="264" t="s">
        <v>380</v>
      </c>
      <c r="AB106" s="286">
        <f t="shared" si="20"/>
        <v>1837</v>
      </c>
      <c r="AC106" s="286">
        <v>7816</v>
      </c>
      <c r="AD106" s="286">
        <f t="shared" si="21"/>
        <v>7816</v>
      </c>
      <c r="AE106" s="261" t="s">
        <v>582</v>
      </c>
      <c r="AF106" s="261" t="s">
        <v>583</v>
      </c>
      <c r="AG106" s="290">
        <v>16523237</v>
      </c>
      <c r="AH106" s="261" t="s">
        <v>583</v>
      </c>
      <c r="AI106" s="291">
        <v>43185</v>
      </c>
      <c r="AJ106" s="261" t="s">
        <v>584</v>
      </c>
      <c r="AK106" s="292">
        <v>45688</v>
      </c>
      <c r="AL106" s="292" t="s">
        <v>585</v>
      </c>
      <c r="AM106" s="292" t="s">
        <v>442</v>
      </c>
      <c r="AN106" s="261" t="s">
        <v>442</v>
      </c>
      <c r="AO106" s="261" t="s">
        <v>442</v>
      </c>
      <c r="AP106" s="261" t="s">
        <v>442</v>
      </c>
      <c r="AQ106" s="261" t="s">
        <v>442</v>
      </c>
      <c r="AR106" s="290">
        <v>95</v>
      </c>
      <c r="AS106" s="287">
        <f t="shared" si="28"/>
        <v>48719</v>
      </c>
      <c r="AT106" s="261">
        <v>180</v>
      </c>
      <c r="AU106" s="261" t="s">
        <v>442</v>
      </c>
      <c r="AV106" s="290">
        <v>8678250</v>
      </c>
      <c r="AW106" s="290">
        <v>6457725</v>
      </c>
      <c r="AX106" s="261" t="s">
        <v>442</v>
      </c>
      <c r="AY106" s="261" t="s">
        <v>442</v>
      </c>
      <c r="AZ106" s="290">
        <v>8678250</v>
      </c>
      <c r="BA106" s="261">
        <v>100</v>
      </c>
      <c r="BB106" s="261" t="s">
        <v>442</v>
      </c>
      <c r="BC106" s="261" t="s">
        <v>586</v>
      </c>
      <c r="BD106" s="261" t="s">
        <v>586</v>
      </c>
      <c r="BE106" s="289">
        <v>107239</v>
      </c>
      <c r="BF106" s="261" t="s">
        <v>442</v>
      </c>
      <c r="BG106" s="261" t="s">
        <v>442</v>
      </c>
      <c r="BH106" s="261" t="s">
        <v>587</v>
      </c>
      <c r="BI106" s="293">
        <v>0.12670000000000001</v>
      </c>
      <c r="BJ106" s="261" t="s">
        <v>596</v>
      </c>
      <c r="BK106" s="261" t="s">
        <v>442</v>
      </c>
      <c r="BL106" s="294">
        <f t="shared" si="29"/>
        <v>5.2600000000000008E-2</v>
      </c>
      <c r="BM106" s="261" t="s">
        <v>442</v>
      </c>
      <c r="BN106" s="261" t="s">
        <v>442</v>
      </c>
      <c r="BO106" s="261" t="s">
        <v>442</v>
      </c>
      <c r="BP106" s="261" t="s">
        <v>442</v>
      </c>
      <c r="BQ106" s="261" t="s">
        <v>442</v>
      </c>
      <c r="BR106" s="261" t="s">
        <v>442</v>
      </c>
      <c r="BS106" s="261" t="s">
        <v>442</v>
      </c>
      <c r="BT106" s="261" t="s">
        <v>442</v>
      </c>
      <c r="BU106" s="261" t="s">
        <v>442</v>
      </c>
      <c r="BV106" s="261" t="s">
        <v>442</v>
      </c>
      <c r="BW106" s="261" t="s">
        <v>442</v>
      </c>
      <c r="BX106" s="261" t="s">
        <v>442</v>
      </c>
      <c r="BY106" s="261" t="s">
        <v>442</v>
      </c>
      <c r="BZ106" s="261" t="s">
        <v>442</v>
      </c>
      <c r="CA106" s="261" t="s">
        <v>442</v>
      </c>
      <c r="CB106" s="261" t="s">
        <v>442</v>
      </c>
      <c r="CC106" s="290">
        <v>0</v>
      </c>
      <c r="CD106" s="261" t="s">
        <v>442</v>
      </c>
      <c r="CE106" s="261" t="s">
        <v>442</v>
      </c>
      <c r="CF106" s="261" t="s">
        <v>442</v>
      </c>
      <c r="CG106" s="261" t="s">
        <v>442</v>
      </c>
      <c r="CH106" s="261" t="s">
        <v>442</v>
      </c>
      <c r="CI106" s="261" t="s">
        <v>442</v>
      </c>
      <c r="CJ106" s="261" t="s">
        <v>442</v>
      </c>
      <c r="CK106" s="261" t="s">
        <v>442</v>
      </c>
      <c r="CL106" s="261" t="s">
        <v>442</v>
      </c>
      <c r="CM106" s="261" t="s">
        <v>442</v>
      </c>
      <c r="CN106" s="261" t="s">
        <v>442</v>
      </c>
      <c r="CO106" s="261" t="s">
        <v>442</v>
      </c>
      <c r="CP106" s="261" t="s">
        <v>442</v>
      </c>
      <c r="CQ106" s="261" t="s">
        <v>442</v>
      </c>
      <c r="CR106" s="261" t="s">
        <v>588</v>
      </c>
      <c r="CS106" s="261" t="s">
        <v>433</v>
      </c>
      <c r="CT106" s="261" t="s">
        <v>442</v>
      </c>
      <c r="CU106" s="261" t="s">
        <v>589</v>
      </c>
      <c r="CV106" s="261" t="s">
        <v>442</v>
      </c>
      <c r="CW106" s="261" t="s">
        <v>442</v>
      </c>
      <c r="CX106" s="293">
        <f t="shared" si="30"/>
        <v>0.81470187539382066</v>
      </c>
      <c r="CY106" s="289">
        <v>10652056</v>
      </c>
      <c r="CZ106" s="287">
        <v>45630</v>
      </c>
      <c r="DA106" s="293">
        <v>0.75322432870533507</v>
      </c>
      <c r="DB106" s="261" t="s">
        <v>442</v>
      </c>
      <c r="DC106" s="261" t="s">
        <v>442</v>
      </c>
      <c r="DD106" s="261" t="s">
        <v>577</v>
      </c>
    </row>
    <row r="107" spans="1:108">
      <c r="A107" s="264" t="s">
        <v>380</v>
      </c>
      <c r="B107" s="284">
        <v>2521</v>
      </c>
      <c r="C107" s="284">
        <f t="shared" si="17"/>
        <v>2521</v>
      </c>
      <c r="D107" s="285">
        <v>10681</v>
      </c>
      <c r="E107" s="286">
        <f t="shared" si="18"/>
        <v>10681</v>
      </c>
      <c r="F107" s="287">
        <v>45869</v>
      </c>
      <c r="G107" s="285" t="s">
        <v>159</v>
      </c>
      <c r="H107" s="285" t="s">
        <v>573</v>
      </c>
      <c r="I107" s="261">
        <v>2021</v>
      </c>
      <c r="J107" s="261" t="s">
        <v>574</v>
      </c>
      <c r="K107" s="261" t="s">
        <v>575</v>
      </c>
      <c r="L107" s="288">
        <v>632749</v>
      </c>
      <c r="M107" s="261" t="s">
        <v>576</v>
      </c>
      <c r="N107" s="261" t="s">
        <v>577</v>
      </c>
      <c r="O107" s="261" t="s">
        <v>578</v>
      </c>
      <c r="P107" s="287">
        <v>45526</v>
      </c>
      <c r="Q107" s="287" t="s">
        <v>579</v>
      </c>
      <c r="R107" s="261" t="s">
        <v>577</v>
      </c>
      <c r="S107" s="261" t="s">
        <v>580</v>
      </c>
      <c r="T107" s="261">
        <v>8</v>
      </c>
      <c r="U107" s="288">
        <v>0</v>
      </c>
      <c r="V107" s="289">
        <v>0</v>
      </c>
      <c r="W107" s="261" t="str">
        <f t="shared" si="19"/>
        <v>PERF</v>
      </c>
      <c r="X107" s="261" t="s">
        <v>581</v>
      </c>
      <c r="Y107" s="261" t="s">
        <v>581</v>
      </c>
      <c r="Z107" s="261" t="s">
        <v>573</v>
      </c>
      <c r="AA107" s="264" t="s">
        <v>380</v>
      </c>
      <c r="AB107" s="286">
        <f t="shared" si="20"/>
        <v>2521</v>
      </c>
      <c r="AC107" s="286">
        <v>9303</v>
      </c>
      <c r="AD107" s="286">
        <f t="shared" si="21"/>
        <v>9303</v>
      </c>
      <c r="AE107" s="261" t="s">
        <v>582</v>
      </c>
      <c r="AF107" s="261" t="s">
        <v>583</v>
      </c>
      <c r="AG107" s="290">
        <v>3000000</v>
      </c>
      <c r="AH107" s="261" t="s">
        <v>583</v>
      </c>
      <c r="AI107" s="291">
        <v>45434</v>
      </c>
      <c r="AJ107" s="261" t="s">
        <v>584</v>
      </c>
      <c r="AK107" s="292">
        <v>45688</v>
      </c>
      <c r="AL107" s="292" t="s">
        <v>585</v>
      </c>
      <c r="AM107" s="292" t="s">
        <v>442</v>
      </c>
      <c r="AN107" s="261" t="s">
        <v>442</v>
      </c>
      <c r="AO107" s="261" t="s">
        <v>442</v>
      </c>
      <c r="AP107" s="261" t="s">
        <v>442</v>
      </c>
      <c r="AQ107" s="261" t="s">
        <v>442</v>
      </c>
      <c r="AR107" s="290">
        <v>168</v>
      </c>
      <c r="AS107" s="287">
        <f t="shared" si="28"/>
        <v>50909</v>
      </c>
      <c r="AT107" s="261">
        <v>180</v>
      </c>
      <c r="AU107" s="261" t="s">
        <v>442</v>
      </c>
      <c r="AV107" s="290">
        <v>1790095</v>
      </c>
      <c r="AW107" s="290">
        <v>1804200.02</v>
      </c>
      <c r="AX107" s="261" t="s">
        <v>442</v>
      </c>
      <c r="AY107" s="261" t="s">
        <v>442</v>
      </c>
      <c r="AZ107" s="290">
        <v>1790095</v>
      </c>
      <c r="BA107" s="261">
        <v>100</v>
      </c>
      <c r="BB107" s="261" t="s">
        <v>442</v>
      </c>
      <c r="BC107" s="261" t="s">
        <v>586</v>
      </c>
      <c r="BD107" s="261" t="s">
        <v>586</v>
      </c>
      <c r="BE107" s="289">
        <v>24556</v>
      </c>
      <c r="BF107" s="261" t="s">
        <v>442</v>
      </c>
      <c r="BG107" s="261" t="s">
        <v>442</v>
      </c>
      <c r="BH107" s="261" t="s">
        <v>587</v>
      </c>
      <c r="BI107" s="293">
        <v>0.1421</v>
      </c>
      <c r="BJ107" s="261" t="s">
        <v>591</v>
      </c>
      <c r="BK107" s="261" t="s">
        <v>442</v>
      </c>
      <c r="BL107" s="294">
        <f t="shared" si="29"/>
        <v>6.8000000000000005E-2</v>
      </c>
      <c r="BM107" s="261" t="s">
        <v>442</v>
      </c>
      <c r="BN107" s="261" t="s">
        <v>442</v>
      </c>
      <c r="BO107" s="261" t="s">
        <v>442</v>
      </c>
      <c r="BP107" s="261" t="s">
        <v>442</v>
      </c>
      <c r="BQ107" s="261" t="s">
        <v>442</v>
      </c>
      <c r="BR107" s="261" t="s">
        <v>442</v>
      </c>
      <c r="BS107" s="261" t="s">
        <v>442</v>
      </c>
      <c r="BT107" s="261" t="s">
        <v>442</v>
      </c>
      <c r="BU107" s="261" t="s">
        <v>442</v>
      </c>
      <c r="BV107" s="261" t="s">
        <v>442</v>
      </c>
      <c r="BW107" s="261" t="s">
        <v>442</v>
      </c>
      <c r="BX107" s="261" t="s">
        <v>442</v>
      </c>
      <c r="BY107" s="261" t="s">
        <v>442</v>
      </c>
      <c r="BZ107" s="261" t="s">
        <v>442</v>
      </c>
      <c r="CA107" s="261" t="s">
        <v>442</v>
      </c>
      <c r="CB107" s="261" t="s">
        <v>442</v>
      </c>
      <c r="CC107" s="290">
        <v>0</v>
      </c>
      <c r="CD107" s="261" t="s">
        <v>442</v>
      </c>
      <c r="CE107" s="261" t="s">
        <v>442</v>
      </c>
      <c r="CF107" s="261" t="s">
        <v>442</v>
      </c>
      <c r="CG107" s="261" t="s">
        <v>442</v>
      </c>
      <c r="CH107" s="261" t="s">
        <v>442</v>
      </c>
      <c r="CI107" s="261" t="s">
        <v>442</v>
      </c>
      <c r="CJ107" s="261" t="s">
        <v>442</v>
      </c>
      <c r="CK107" s="261" t="s">
        <v>442</v>
      </c>
      <c r="CL107" s="261" t="s">
        <v>442</v>
      </c>
      <c r="CM107" s="261" t="s">
        <v>442</v>
      </c>
      <c r="CN107" s="261" t="s">
        <v>442</v>
      </c>
      <c r="CO107" s="261" t="s">
        <v>442</v>
      </c>
      <c r="CP107" s="261" t="s">
        <v>442</v>
      </c>
      <c r="CQ107" s="261" t="s">
        <v>442</v>
      </c>
      <c r="CR107" s="261" t="s">
        <v>588</v>
      </c>
      <c r="CS107" s="261" t="s">
        <v>433</v>
      </c>
      <c r="CT107" s="261" t="s">
        <v>442</v>
      </c>
      <c r="CU107" s="261" t="s">
        <v>589</v>
      </c>
      <c r="CV107" s="261" t="s">
        <v>442</v>
      </c>
      <c r="CW107" s="261" t="s">
        <v>442</v>
      </c>
      <c r="CX107" s="293">
        <f t="shared" si="30"/>
        <v>0.29834916666666667</v>
      </c>
      <c r="CY107" s="289">
        <v>6000000</v>
      </c>
      <c r="CZ107" s="287">
        <v>45435</v>
      </c>
      <c r="DA107" s="293">
        <v>0.59669833333333333</v>
      </c>
      <c r="DB107" s="261" t="s">
        <v>442</v>
      </c>
      <c r="DC107" s="261" t="s">
        <v>442</v>
      </c>
      <c r="DD107" s="261" t="s">
        <v>577</v>
      </c>
    </row>
    <row r="108" spans="1:108">
      <c r="A108" s="264" t="s">
        <v>380</v>
      </c>
      <c r="B108" s="284">
        <v>1303</v>
      </c>
      <c r="C108" s="284">
        <f t="shared" si="17"/>
        <v>1303</v>
      </c>
      <c r="D108" s="285">
        <v>8937</v>
      </c>
      <c r="E108" s="286">
        <f t="shared" si="18"/>
        <v>8937</v>
      </c>
      <c r="F108" s="287">
        <v>45869</v>
      </c>
      <c r="G108" s="285" t="s">
        <v>159</v>
      </c>
      <c r="H108" s="285" t="s">
        <v>573</v>
      </c>
      <c r="I108" s="261">
        <v>2021</v>
      </c>
      <c r="J108" s="261" t="s">
        <v>574</v>
      </c>
      <c r="K108" s="261" t="s">
        <v>575</v>
      </c>
      <c r="L108" s="288">
        <v>650448</v>
      </c>
      <c r="M108" s="261" t="s">
        <v>576</v>
      </c>
      <c r="N108" s="261" t="s">
        <v>577</v>
      </c>
      <c r="O108" s="261" t="s">
        <v>578</v>
      </c>
      <c r="P108" s="287">
        <v>41577</v>
      </c>
      <c r="Q108" s="287" t="s">
        <v>579</v>
      </c>
      <c r="R108" s="261" t="s">
        <v>577</v>
      </c>
      <c r="S108" s="261" t="s">
        <v>580</v>
      </c>
      <c r="T108" s="261">
        <v>131</v>
      </c>
      <c r="U108" s="288">
        <v>0</v>
      </c>
      <c r="V108" s="289">
        <v>0</v>
      </c>
      <c r="W108" s="261" t="str">
        <f t="shared" si="19"/>
        <v>PERF</v>
      </c>
      <c r="X108" s="261" t="s">
        <v>581</v>
      </c>
      <c r="Y108" s="261" t="s">
        <v>581</v>
      </c>
      <c r="Z108" s="261" t="s">
        <v>573</v>
      </c>
      <c r="AA108" s="264" t="s">
        <v>380</v>
      </c>
      <c r="AB108" s="286">
        <f t="shared" si="20"/>
        <v>1303</v>
      </c>
      <c r="AC108" s="286">
        <v>7231</v>
      </c>
      <c r="AD108" s="286">
        <f t="shared" si="21"/>
        <v>7231</v>
      </c>
      <c r="AE108" s="261" t="s">
        <v>582</v>
      </c>
      <c r="AF108" s="261" t="s">
        <v>583</v>
      </c>
      <c r="AG108" s="290">
        <v>1819542</v>
      </c>
      <c r="AH108" s="261" t="s">
        <v>583</v>
      </c>
      <c r="AI108" s="291">
        <v>41473</v>
      </c>
      <c r="AJ108" s="261" t="s">
        <v>584</v>
      </c>
      <c r="AK108" s="292">
        <v>45688</v>
      </c>
      <c r="AL108" s="292" t="s">
        <v>585</v>
      </c>
      <c r="AM108" s="292" t="s">
        <v>442</v>
      </c>
      <c r="AN108" s="261" t="s">
        <v>442</v>
      </c>
      <c r="AO108" s="261" t="s">
        <v>442</v>
      </c>
      <c r="AP108" s="261" t="s">
        <v>442</v>
      </c>
      <c r="AQ108" s="261" t="s">
        <v>442</v>
      </c>
      <c r="AR108" s="290">
        <v>38</v>
      </c>
      <c r="AS108" s="287">
        <f t="shared" si="28"/>
        <v>47009</v>
      </c>
      <c r="AT108" s="261">
        <v>180</v>
      </c>
      <c r="AU108" s="261" t="s">
        <v>442</v>
      </c>
      <c r="AV108" s="290">
        <v>1424888</v>
      </c>
      <c r="AW108" s="290">
        <v>563545.18000000005</v>
      </c>
      <c r="AX108" s="261" t="s">
        <v>442</v>
      </c>
      <c r="AY108" s="261" t="s">
        <v>442</v>
      </c>
      <c r="AZ108" s="290">
        <v>1424888</v>
      </c>
      <c r="BA108" s="261">
        <v>100</v>
      </c>
      <c r="BB108" s="261" t="s">
        <v>442</v>
      </c>
      <c r="BC108" s="261" t="s">
        <v>586</v>
      </c>
      <c r="BD108" s="261" t="s">
        <v>586</v>
      </c>
      <c r="BE108" s="289">
        <v>17635</v>
      </c>
      <c r="BF108" s="261" t="s">
        <v>442</v>
      </c>
      <c r="BG108" s="261" t="s">
        <v>442</v>
      </c>
      <c r="BH108" s="261" t="s">
        <v>587</v>
      </c>
      <c r="BI108" s="293">
        <v>0.14249999999999999</v>
      </c>
      <c r="BJ108" s="261" t="s">
        <v>596</v>
      </c>
      <c r="BK108" s="261" t="s">
        <v>442</v>
      </c>
      <c r="BL108" s="294">
        <f t="shared" si="29"/>
        <v>6.8399999999999989E-2</v>
      </c>
      <c r="BM108" s="261" t="s">
        <v>442</v>
      </c>
      <c r="BN108" s="261" t="s">
        <v>442</v>
      </c>
      <c r="BO108" s="261" t="s">
        <v>442</v>
      </c>
      <c r="BP108" s="261" t="s">
        <v>442</v>
      </c>
      <c r="BQ108" s="261" t="s">
        <v>442</v>
      </c>
      <c r="BR108" s="261" t="s">
        <v>442</v>
      </c>
      <c r="BS108" s="261" t="s">
        <v>442</v>
      </c>
      <c r="BT108" s="261" t="s">
        <v>442</v>
      </c>
      <c r="BU108" s="261" t="s">
        <v>442</v>
      </c>
      <c r="BV108" s="261" t="s">
        <v>442</v>
      </c>
      <c r="BW108" s="261" t="s">
        <v>442</v>
      </c>
      <c r="BX108" s="261" t="s">
        <v>442</v>
      </c>
      <c r="BY108" s="261" t="s">
        <v>442</v>
      </c>
      <c r="BZ108" s="261" t="s">
        <v>442</v>
      </c>
      <c r="CA108" s="261" t="s">
        <v>442</v>
      </c>
      <c r="CB108" s="261" t="s">
        <v>442</v>
      </c>
      <c r="CC108" s="290">
        <v>0</v>
      </c>
      <c r="CD108" s="261" t="s">
        <v>442</v>
      </c>
      <c r="CE108" s="261" t="s">
        <v>442</v>
      </c>
      <c r="CF108" s="261" t="s">
        <v>442</v>
      </c>
      <c r="CG108" s="261" t="s">
        <v>442</v>
      </c>
      <c r="CH108" s="261" t="s">
        <v>442</v>
      </c>
      <c r="CI108" s="261" t="s">
        <v>442</v>
      </c>
      <c r="CJ108" s="261" t="s">
        <v>442</v>
      </c>
      <c r="CK108" s="261" t="s">
        <v>442</v>
      </c>
      <c r="CL108" s="261" t="s">
        <v>442</v>
      </c>
      <c r="CM108" s="261" t="s">
        <v>442</v>
      </c>
      <c r="CN108" s="261" t="s">
        <v>442</v>
      </c>
      <c r="CO108" s="261" t="s">
        <v>442</v>
      </c>
      <c r="CP108" s="261" t="s">
        <v>442</v>
      </c>
      <c r="CQ108" s="261" t="s">
        <v>442</v>
      </c>
      <c r="CR108" s="261" t="s">
        <v>588</v>
      </c>
      <c r="CS108" s="261" t="s">
        <v>433</v>
      </c>
      <c r="CT108" s="261" t="s">
        <v>442</v>
      </c>
      <c r="CU108" s="261" t="s">
        <v>589</v>
      </c>
      <c r="CV108" s="261" t="s">
        <v>442</v>
      </c>
      <c r="CW108" s="261" t="s">
        <v>442</v>
      </c>
      <c r="CX108" s="293">
        <f t="shared" si="30"/>
        <v>0.61218914995258922</v>
      </c>
      <c r="CY108" s="289">
        <v>2327529</v>
      </c>
      <c r="CZ108" s="287">
        <v>45482</v>
      </c>
      <c r="DA108" s="293">
        <v>0.78310234578197546</v>
      </c>
      <c r="DB108" s="261" t="s">
        <v>442</v>
      </c>
      <c r="DC108" s="261" t="s">
        <v>442</v>
      </c>
      <c r="DD108" s="261" t="s">
        <v>577</v>
      </c>
    </row>
    <row r="109" spans="1:108">
      <c r="A109" s="264" t="s">
        <v>380</v>
      </c>
      <c r="B109" s="284">
        <v>1943</v>
      </c>
      <c r="C109" s="284">
        <f t="shared" si="17"/>
        <v>1943</v>
      </c>
      <c r="D109" s="285">
        <v>10093</v>
      </c>
      <c r="E109" s="286">
        <f t="shared" si="18"/>
        <v>10093</v>
      </c>
      <c r="F109" s="287">
        <v>45869</v>
      </c>
      <c r="G109" s="285" t="s">
        <v>159</v>
      </c>
      <c r="H109" s="285" t="s">
        <v>573</v>
      </c>
      <c r="I109" s="261">
        <v>2021</v>
      </c>
      <c r="J109" s="261" t="s">
        <v>574</v>
      </c>
      <c r="K109" s="261" t="s">
        <v>575</v>
      </c>
      <c r="L109" s="288">
        <v>95761</v>
      </c>
      <c r="M109" s="261" t="s">
        <v>576</v>
      </c>
      <c r="N109" s="261" t="s">
        <v>577</v>
      </c>
      <c r="O109" s="261" t="s">
        <v>578</v>
      </c>
      <c r="P109" s="287">
        <v>43580</v>
      </c>
      <c r="Q109" s="287" t="s">
        <v>590</v>
      </c>
      <c r="R109" s="261" t="s">
        <v>577</v>
      </c>
      <c r="S109" s="261" t="s">
        <v>580</v>
      </c>
      <c r="T109" s="261">
        <v>2</v>
      </c>
      <c r="U109" s="288">
        <v>0</v>
      </c>
      <c r="V109" s="289">
        <v>0</v>
      </c>
      <c r="W109" s="261" t="str">
        <f t="shared" si="19"/>
        <v>PERF</v>
      </c>
      <c r="X109" s="261" t="s">
        <v>581</v>
      </c>
      <c r="Y109" s="261" t="s">
        <v>581</v>
      </c>
      <c r="Z109" s="261" t="s">
        <v>573</v>
      </c>
      <c r="AA109" s="264" t="s">
        <v>380</v>
      </c>
      <c r="AB109" s="286">
        <f t="shared" si="20"/>
        <v>1943</v>
      </c>
      <c r="AC109" s="286">
        <v>7958</v>
      </c>
      <c r="AD109" s="286">
        <f t="shared" si="21"/>
        <v>7958</v>
      </c>
      <c r="AE109" s="261" t="s">
        <v>597</v>
      </c>
      <c r="AF109" s="261" t="s">
        <v>583</v>
      </c>
      <c r="AG109" s="290">
        <v>1400308</v>
      </c>
      <c r="AH109" s="261" t="s">
        <v>583</v>
      </c>
      <c r="AI109" s="291">
        <v>43439</v>
      </c>
      <c r="AJ109" s="261" t="s">
        <v>584</v>
      </c>
      <c r="AK109" s="292">
        <v>45688</v>
      </c>
      <c r="AL109" s="292" t="s">
        <v>585</v>
      </c>
      <c r="AM109" s="292" t="s">
        <v>442</v>
      </c>
      <c r="AN109" s="261" t="s">
        <v>442</v>
      </c>
      <c r="AO109" s="261" t="s">
        <v>442</v>
      </c>
      <c r="AP109" s="261" t="s">
        <v>442</v>
      </c>
      <c r="AQ109" s="261" t="s">
        <v>442</v>
      </c>
      <c r="AR109" s="290">
        <v>104</v>
      </c>
      <c r="AS109" s="287">
        <f t="shared" si="28"/>
        <v>48989</v>
      </c>
      <c r="AT109" s="261">
        <v>180</v>
      </c>
      <c r="AU109" s="261" t="s">
        <v>442</v>
      </c>
      <c r="AV109" s="290">
        <v>1098230</v>
      </c>
      <c r="AW109" s="290">
        <v>873109.38</v>
      </c>
      <c r="AX109" s="261" t="s">
        <v>442</v>
      </c>
      <c r="AY109" s="261" t="s">
        <v>442</v>
      </c>
      <c r="AZ109" s="290">
        <v>1098230</v>
      </c>
      <c r="BA109" s="261">
        <v>100</v>
      </c>
      <c r="BB109" s="261" t="s">
        <v>442</v>
      </c>
      <c r="BC109" s="261" t="s">
        <v>586</v>
      </c>
      <c r="BD109" s="261" t="s">
        <v>586</v>
      </c>
      <c r="BE109" s="289">
        <v>14220</v>
      </c>
      <c r="BF109" s="261" t="s">
        <v>442</v>
      </c>
      <c r="BG109" s="261" t="s">
        <v>442</v>
      </c>
      <c r="BH109" s="261" t="s">
        <v>587</v>
      </c>
      <c r="BI109" s="293">
        <v>0.13730000000000001</v>
      </c>
      <c r="BJ109" s="261" t="s">
        <v>596</v>
      </c>
      <c r="BK109" s="261" t="s">
        <v>442</v>
      </c>
      <c r="BL109" s="294">
        <f t="shared" si="29"/>
        <v>6.3200000000000006E-2</v>
      </c>
      <c r="BM109" s="261" t="s">
        <v>442</v>
      </c>
      <c r="BN109" s="261" t="s">
        <v>442</v>
      </c>
      <c r="BO109" s="261" t="s">
        <v>442</v>
      </c>
      <c r="BP109" s="261" t="s">
        <v>442</v>
      </c>
      <c r="BQ109" s="261" t="s">
        <v>442</v>
      </c>
      <c r="BR109" s="261" t="s">
        <v>442</v>
      </c>
      <c r="BS109" s="261" t="s">
        <v>442</v>
      </c>
      <c r="BT109" s="261" t="s">
        <v>442</v>
      </c>
      <c r="BU109" s="261" t="s">
        <v>442</v>
      </c>
      <c r="BV109" s="261" t="s">
        <v>442</v>
      </c>
      <c r="BW109" s="261" t="s">
        <v>442</v>
      </c>
      <c r="BX109" s="261" t="s">
        <v>442</v>
      </c>
      <c r="BY109" s="261" t="s">
        <v>442</v>
      </c>
      <c r="BZ109" s="261" t="s">
        <v>442</v>
      </c>
      <c r="CA109" s="261" t="s">
        <v>442</v>
      </c>
      <c r="CB109" s="261" t="s">
        <v>442</v>
      </c>
      <c r="CC109" s="290">
        <v>0</v>
      </c>
      <c r="CD109" s="261" t="s">
        <v>442</v>
      </c>
      <c r="CE109" s="261" t="s">
        <v>442</v>
      </c>
      <c r="CF109" s="261" t="s">
        <v>442</v>
      </c>
      <c r="CG109" s="261" t="s">
        <v>442</v>
      </c>
      <c r="CH109" s="261" t="s">
        <v>442</v>
      </c>
      <c r="CI109" s="261" t="s">
        <v>442</v>
      </c>
      <c r="CJ109" s="261" t="s">
        <v>442</v>
      </c>
      <c r="CK109" s="261" t="s">
        <v>442</v>
      </c>
      <c r="CL109" s="261" t="s">
        <v>442</v>
      </c>
      <c r="CM109" s="261" t="s">
        <v>442</v>
      </c>
      <c r="CN109" s="261" t="s">
        <v>442</v>
      </c>
      <c r="CO109" s="261" t="s">
        <v>442</v>
      </c>
      <c r="CP109" s="261" t="s">
        <v>442</v>
      </c>
      <c r="CQ109" s="261" t="s">
        <v>442</v>
      </c>
      <c r="CR109" s="261" t="s">
        <v>588</v>
      </c>
      <c r="CS109" s="261" t="s">
        <v>433</v>
      </c>
      <c r="CT109" s="261" t="s">
        <v>442</v>
      </c>
      <c r="CU109" s="261" t="s">
        <v>589</v>
      </c>
      <c r="CV109" s="261" t="s">
        <v>442</v>
      </c>
      <c r="CW109" s="261" t="s">
        <v>442</v>
      </c>
      <c r="CX109" s="293">
        <f t="shared" si="30"/>
        <v>0.46822093694495676</v>
      </c>
      <c r="CY109" s="289">
        <v>2345538</v>
      </c>
      <c r="CZ109" s="287">
        <v>44693</v>
      </c>
      <c r="DA109" s="293">
        <v>0.78427745895902901</v>
      </c>
      <c r="DB109" s="261" t="s">
        <v>442</v>
      </c>
      <c r="DC109" s="261" t="s">
        <v>442</v>
      </c>
      <c r="DD109" s="261" t="s">
        <v>577</v>
      </c>
    </row>
    <row r="110" spans="1:108">
      <c r="A110" s="264" t="s">
        <v>380</v>
      </c>
      <c r="B110" s="284">
        <v>1866</v>
      </c>
      <c r="C110" s="284">
        <f t="shared" si="17"/>
        <v>1866</v>
      </c>
      <c r="D110" s="285">
        <v>9425</v>
      </c>
      <c r="E110" s="286">
        <f t="shared" si="18"/>
        <v>9425</v>
      </c>
      <c r="F110" s="287">
        <v>45869</v>
      </c>
      <c r="G110" s="285" t="s">
        <v>159</v>
      </c>
      <c r="H110" s="285" t="s">
        <v>573</v>
      </c>
      <c r="I110" s="261">
        <v>2021</v>
      </c>
      <c r="J110" s="261" t="s">
        <v>574</v>
      </c>
      <c r="K110" s="261" t="s">
        <v>575</v>
      </c>
      <c r="L110" s="288">
        <v>2228928</v>
      </c>
      <c r="M110" s="261" t="s">
        <v>576</v>
      </c>
      <c r="N110" s="261" t="s">
        <v>577</v>
      </c>
      <c r="O110" s="261" t="s">
        <v>578</v>
      </c>
      <c r="P110" s="287">
        <v>43350</v>
      </c>
      <c r="Q110" s="287" t="s">
        <v>592</v>
      </c>
      <c r="R110" s="261" t="s">
        <v>577</v>
      </c>
      <c r="S110" s="261" t="s">
        <v>580</v>
      </c>
      <c r="T110" s="261">
        <v>78</v>
      </c>
      <c r="U110" s="288">
        <v>0</v>
      </c>
      <c r="V110" s="289">
        <v>0</v>
      </c>
      <c r="W110" s="261" t="str">
        <f t="shared" si="19"/>
        <v>PERF</v>
      </c>
      <c r="X110" s="261" t="s">
        <v>581</v>
      </c>
      <c r="Y110" s="261" t="s">
        <v>581</v>
      </c>
      <c r="Z110" s="261" t="s">
        <v>573</v>
      </c>
      <c r="AA110" s="264" t="s">
        <v>380</v>
      </c>
      <c r="AB110" s="286">
        <f t="shared" si="20"/>
        <v>1866</v>
      </c>
      <c r="AC110" s="286">
        <v>7574</v>
      </c>
      <c r="AD110" s="286">
        <f t="shared" si="21"/>
        <v>7574</v>
      </c>
      <c r="AE110" s="261" t="s">
        <v>582</v>
      </c>
      <c r="AF110" s="261" t="s">
        <v>583</v>
      </c>
      <c r="AG110" s="290">
        <v>1475631</v>
      </c>
      <c r="AH110" s="261" t="s">
        <v>583</v>
      </c>
      <c r="AI110" s="291">
        <v>42516</v>
      </c>
      <c r="AJ110" s="261" t="s">
        <v>584</v>
      </c>
      <c r="AK110" s="292">
        <v>45688</v>
      </c>
      <c r="AL110" s="292" t="s">
        <v>585</v>
      </c>
      <c r="AM110" s="292" t="s">
        <v>442</v>
      </c>
      <c r="AN110" s="261" t="s">
        <v>442</v>
      </c>
      <c r="AO110" s="261" t="s">
        <v>442</v>
      </c>
      <c r="AP110" s="261" t="s">
        <v>442</v>
      </c>
      <c r="AQ110" s="261" t="s">
        <v>442</v>
      </c>
      <c r="AR110" s="290">
        <v>97</v>
      </c>
      <c r="AS110" s="287">
        <f t="shared" si="28"/>
        <v>48779</v>
      </c>
      <c r="AT110" s="261">
        <v>180</v>
      </c>
      <c r="AU110" s="261" t="s">
        <v>442</v>
      </c>
      <c r="AV110" s="290">
        <v>1620665</v>
      </c>
      <c r="AW110" s="290">
        <v>1211487.8400000001</v>
      </c>
      <c r="AX110" s="261" t="s">
        <v>442</v>
      </c>
      <c r="AY110" s="261" t="s">
        <v>442</v>
      </c>
      <c r="AZ110" s="290">
        <v>1620665</v>
      </c>
      <c r="BA110" s="261">
        <v>100</v>
      </c>
      <c r="BB110" s="261" t="s">
        <v>442</v>
      </c>
      <c r="BC110" s="261" t="s">
        <v>586</v>
      </c>
      <c r="BD110" s="261" t="s">
        <v>586</v>
      </c>
      <c r="BE110" s="289">
        <v>21251</v>
      </c>
      <c r="BF110" s="261" t="s">
        <v>442</v>
      </c>
      <c r="BG110" s="261" t="s">
        <v>442</v>
      </c>
      <c r="BH110" s="261" t="s">
        <v>587</v>
      </c>
      <c r="BI110" s="293">
        <v>0.14249999999999999</v>
      </c>
      <c r="BJ110" s="261" t="s">
        <v>596</v>
      </c>
      <c r="BK110" s="261" t="s">
        <v>442</v>
      </c>
      <c r="BL110" s="294">
        <f t="shared" si="29"/>
        <v>6.8399999999999989E-2</v>
      </c>
      <c r="BM110" s="261" t="s">
        <v>442</v>
      </c>
      <c r="BN110" s="261" t="s">
        <v>442</v>
      </c>
      <c r="BO110" s="261" t="s">
        <v>442</v>
      </c>
      <c r="BP110" s="261" t="s">
        <v>442</v>
      </c>
      <c r="BQ110" s="261" t="s">
        <v>442</v>
      </c>
      <c r="BR110" s="261" t="s">
        <v>442</v>
      </c>
      <c r="BS110" s="261" t="s">
        <v>442</v>
      </c>
      <c r="BT110" s="261" t="s">
        <v>442</v>
      </c>
      <c r="BU110" s="261" t="s">
        <v>442</v>
      </c>
      <c r="BV110" s="261" t="s">
        <v>442</v>
      </c>
      <c r="BW110" s="261" t="s">
        <v>442</v>
      </c>
      <c r="BX110" s="261" t="s">
        <v>442</v>
      </c>
      <c r="BY110" s="261" t="s">
        <v>442</v>
      </c>
      <c r="BZ110" s="261" t="s">
        <v>442</v>
      </c>
      <c r="CA110" s="261" t="s">
        <v>442</v>
      </c>
      <c r="CB110" s="261" t="s">
        <v>442</v>
      </c>
      <c r="CC110" s="290">
        <v>25000</v>
      </c>
      <c r="CD110" s="261" t="s">
        <v>442</v>
      </c>
      <c r="CE110" s="261" t="s">
        <v>442</v>
      </c>
      <c r="CF110" s="261" t="s">
        <v>442</v>
      </c>
      <c r="CG110" s="261" t="s">
        <v>442</v>
      </c>
      <c r="CH110" s="261" t="s">
        <v>442</v>
      </c>
      <c r="CI110" s="261" t="s">
        <v>442</v>
      </c>
      <c r="CJ110" s="261" t="s">
        <v>442</v>
      </c>
      <c r="CK110" s="261" t="s">
        <v>442</v>
      </c>
      <c r="CL110" s="261" t="s">
        <v>442</v>
      </c>
      <c r="CM110" s="261" t="s">
        <v>442</v>
      </c>
      <c r="CN110" s="261" t="s">
        <v>442</v>
      </c>
      <c r="CO110" s="261" t="s">
        <v>442</v>
      </c>
      <c r="CP110" s="261" t="s">
        <v>442</v>
      </c>
      <c r="CQ110" s="261" t="s">
        <v>442</v>
      </c>
      <c r="CR110" s="261" t="s">
        <v>588</v>
      </c>
      <c r="CS110" s="261" t="s">
        <v>433</v>
      </c>
      <c r="CT110" s="261" t="s">
        <v>442</v>
      </c>
      <c r="CU110" s="261" t="s">
        <v>589</v>
      </c>
      <c r="CV110" s="261" t="s">
        <v>442</v>
      </c>
      <c r="CW110" s="261" t="s">
        <v>442</v>
      </c>
      <c r="CX110" s="293">
        <f t="shared" si="30"/>
        <v>0.19393820815989268</v>
      </c>
      <c r="CY110" s="289">
        <v>8356605</v>
      </c>
      <c r="CZ110" s="287">
        <v>45504</v>
      </c>
      <c r="DA110" s="293">
        <v>0.64264799049254018</v>
      </c>
      <c r="DB110" s="261" t="s">
        <v>442</v>
      </c>
      <c r="DC110" s="261" t="s">
        <v>442</v>
      </c>
      <c r="DD110" s="261" t="s">
        <v>577</v>
      </c>
    </row>
    <row r="111" spans="1:108">
      <c r="A111" s="264" t="s">
        <v>380</v>
      </c>
      <c r="B111" s="284">
        <v>1789</v>
      </c>
      <c r="C111" s="284">
        <f t="shared" si="17"/>
        <v>1789</v>
      </c>
      <c r="D111" s="285">
        <v>8796</v>
      </c>
      <c r="E111" s="286">
        <f t="shared" si="18"/>
        <v>8796</v>
      </c>
      <c r="F111" s="287">
        <v>45869</v>
      </c>
      <c r="G111" s="285" t="s">
        <v>159</v>
      </c>
      <c r="H111" s="285" t="s">
        <v>573</v>
      </c>
      <c r="I111" s="261">
        <v>2021</v>
      </c>
      <c r="J111" s="261" t="s">
        <v>574</v>
      </c>
      <c r="K111" s="261" t="s">
        <v>575</v>
      </c>
      <c r="L111" s="288">
        <v>1951140</v>
      </c>
      <c r="M111" s="261" t="s">
        <v>576</v>
      </c>
      <c r="N111" s="261" t="s">
        <v>577</v>
      </c>
      <c r="O111" s="261" t="s">
        <v>578</v>
      </c>
      <c r="P111" s="287">
        <v>43188</v>
      </c>
      <c r="Q111" s="287" t="s">
        <v>592</v>
      </c>
      <c r="R111" s="261" t="s">
        <v>577</v>
      </c>
      <c r="S111" s="261" t="s">
        <v>580</v>
      </c>
      <c r="T111" s="261">
        <v>79</v>
      </c>
      <c r="U111" s="288">
        <v>0</v>
      </c>
      <c r="V111" s="289">
        <v>0</v>
      </c>
      <c r="W111" s="261" t="str">
        <f t="shared" si="19"/>
        <v>PERF</v>
      </c>
      <c r="X111" s="261" t="s">
        <v>581</v>
      </c>
      <c r="Y111" s="261" t="s">
        <v>581</v>
      </c>
      <c r="Z111" s="261" t="s">
        <v>573</v>
      </c>
      <c r="AA111" s="264" t="s">
        <v>380</v>
      </c>
      <c r="AB111" s="286">
        <f t="shared" si="20"/>
        <v>1789</v>
      </c>
      <c r="AC111" s="286">
        <v>42</v>
      </c>
      <c r="AD111" s="286">
        <f t="shared" si="21"/>
        <v>42</v>
      </c>
      <c r="AE111" s="261" t="s">
        <v>582</v>
      </c>
      <c r="AF111" s="261" t="s">
        <v>583</v>
      </c>
      <c r="AG111" s="290">
        <v>1345288</v>
      </c>
      <c r="AH111" s="261" t="s">
        <v>583</v>
      </c>
      <c r="AI111" s="291">
        <v>38272</v>
      </c>
      <c r="AJ111" s="261" t="s">
        <v>584</v>
      </c>
      <c r="AK111" s="292">
        <v>45688</v>
      </c>
      <c r="AL111" s="292" t="s">
        <v>585</v>
      </c>
      <c r="AM111" s="292" t="s">
        <v>442</v>
      </c>
      <c r="AN111" s="261" t="s">
        <v>442</v>
      </c>
      <c r="AO111" s="261" t="s">
        <v>442</v>
      </c>
      <c r="AP111" s="261" t="s">
        <v>442</v>
      </c>
      <c r="AQ111" s="261" t="s">
        <v>442</v>
      </c>
      <c r="AR111" s="290">
        <v>91</v>
      </c>
      <c r="AS111" s="287">
        <f t="shared" si="28"/>
        <v>48599</v>
      </c>
      <c r="AT111" s="261">
        <v>180</v>
      </c>
      <c r="AU111" s="261" t="s">
        <v>442</v>
      </c>
      <c r="AV111" s="290">
        <v>4226727</v>
      </c>
      <c r="AW111" s="290">
        <v>3250442.52</v>
      </c>
      <c r="AX111" s="261" t="s">
        <v>442</v>
      </c>
      <c r="AY111" s="261" t="s">
        <v>442</v>
      </c>
      <c r="AZ111" s="290">
        <v>4226727</v>
      </c>
      <c r="BA111" s="261">
        <v>100</v>
      </c>
      <c r="BB111" s="261" t="s">
        <v>442</v>
      </c>
      <c r="BC111" s="261" t="s">
        <v>586</v>
      </c>
      <c r="BD111" s="261" t="s">
        <v>586</v>
      </c>
      <c r="BE111" s="289">
        <v>57455</v>
      </c>
      <c r="BF111" s="261" t="s">
        <v>442</v>
      </c>
      <c r="BG111" s="261" t="s">
        <v>442</v>
      </c>
      <c r="BH111" s="261" t="s">
        <v>587</v>
      </c>
      <c r="BI111" s="293">
        <v>0.14249999999999999</v>
      </c>
      <c r="BJ111" s="261" t="s">
        <v>596</v>
      </c>
      <c r="BK111" s="261" t="s">
        <v>442</v>
      </c>
      <c r="BL111" s="294">
        <f t="shared" si="29"/>
        <v>6.8399999999999989E-2</v>
      </c>
      <c r="BM111" s="261" t="s">
        <v>442</v>
      </c>
      <c r="BN111" s="261" t="s">
        <v>442</v>
      </c>
      <c r="BO111" s="261" t="s">
        <v>442</v>
      </c>
      <c r="BP111" s="261" t="s">
        <v>442</v>
      </c>
      <c r="BQ111" s="261" t="s">
        <v>442</v>
      </c>
      <c r="BR111" s="261" t="s">
        <v>442</v>
      </c>
      <c r="BS111" s="261" t="s">
        <v>442</v>
      </c>
      <c r="BT111" s="261" t="s">
        <v>442</v>
      </c>
      <c r="BU111" s="261" t="s">
        <v>442</v>
      </c>
      <c r="BV111" s="261" t="s">
        <v>442</v>
      </c>
      <c r="BW111" s="261" t="s">
        <v>442</v>
      </c>
      <c r="BX111" s="261" t="s">
        <v>442</v>
      </c>
      <c r="BY111" s="261" t="s">
        <v>442</v>
      </c>
      <c r="BZ111" s="261" t="s">
        <v>442</v>
      </c>
      <c r="CA111" s="261" t="s">
        <v>442</v>
      </c>
      <c r="CB111" s="261" t="s">
        <v>442</v>
      </c>
      <c r="CC111" s="290">
        <v>0</v>
      </c>
      <c r="CD111" s="261" t="s">
        <v>442</v>
      </c>
      <c r="CE111" s="261" t="s">
        <v>442</v>
      </c>
      <c r="CF111" s="261" t="s">
        <v>442</v>
      </c>
      <c r="CG111" s="261" t="s">
        <v>442</v>
      </c>
      <c r="CH111" s="261" t="s">
        <v>442</v>
      </c>
      <c r="CI111" s="261" t="s">
        <v>442</v>
      </c>
      <c r="CJ111" s="261" t="s">
        <v>442</v>
      </c>
      <c r="CK111" s="261" t="s">
        <v>442</v>
      </c>
      <c r="CL111" s="261" t="s">
        <v>442</v>
      </c>
      <c r="CM111" s="261" t="s">
        <v>442</v>
      </c>
      <c r="CN111" s="261" t="s">
        <v>442</v>
      </c>
      <c r="CO111" s="261" t="s">
        <v>442</v>
      </c>
      <c r="CP111" s="261" t="s">
        <v>442</v>
      </c>
      <c r="CQ111" s="261" t="s">
        <v>442</v>
      </c>
      <c r="CR111" s="261" t="s">
        <v>588</v>
      </c>
      <c r="CS111" s="261" t="s">
        <v>433</v>
      </c>
      <c r="CT111" s="261" t="s">
        <v>442</v>
      </c>
      <c r="CU111" s="261" t="s">
        <v>589</v>
      </c>
      <c r="CV111" s="261" t="s">
        <v>442</v>
      </c>
      <c r="CW111" s="261" t="s">
        <v>442</v>
      </c>
      <c r="CX111" s="293">
        <f t="shared" si="30"/>
        <v>0.75878557025871107</v>
      </c>
      <c r="CY111" s="289">
        <v>5570384</v>
      </c>
      <c r="CZ111" s="287">
        <v>45515</v>
      </c>
      <c r="DA111" s="293">
        <v>0.75362229373852851</v>
      </c>
      <c r="DB111" s="261" t="s">
        <v>442</v>
      </c>
      <c r="DC111" s="261" t="s">
        <v>442</v>
      </c>
      <c r="DD111" s="261" t="s">
        <v>577</v>
      </c>
    </row>
    <row r="112" spans="1:108">
      <c r="A112" s="264" t="s">
        <v>380</v>
      </c>
      <c r="B112" s="284">
        <v>2552</v>
      </c>
      <c r="C112" s="284">
        <f t="shared" si="17"/>
        <v>2552</v>
      </c>
      <c r="D112" s="285">
        <v>8269</v>
      </c>
      <c r="E112" s="286">
        <f t="shared" si="18"/>
        <v>8269</v>
      </c>
      <c r="F112" s="287">
        <v>45869</v>
      </c>
      <c r="G112" s="285" t="s">
        <v>159</v>
      </c>
      <c r="H112" s="285" t="s">
        <v>573</v>
      </c>
      <c r="I112" s="261">
        <v>2021</v>
      </c>
      <c r="J112" s="261" t="s">
        <v>574</v>
      </c>
      <c r="K112" s="261" t="s">
        <v>575</v>
      </c>
      <c r="L112" s="288">
        <v>19983991</v>
      </c>
      <c r="M112" s="261" t="s">
        <v>576</v>
      </c>
      <c r="N112" s="261" t="s">
        <v>577</v>
      </c>
      <c r="O112" s="261" t="s">
        <v>578</v>
      </c>
      <c r="P112" s="287">
        <v>45624</v>
      </c>
      <c r="Q112" s="287" t="s">
        <v>592</v>
      </c>
      <c r="R112" s="261" t="s">
        <v>577</v>
      </c>
      <c r="S112" s="261" t="s">
        <v>580</v>
      </c>
      <c r="T112" s="261">
        <v>3</v>
      </c>
      <c r="U112" s="288">
        <v>0</v>
      </c>
      <c r="V112" s="289">
        <v>0</v>
      </c>
      <c r="W112" s="261" t="str">
        <f t="shared" si="19"/>
        <v>PERF</v>
      </c>
      <c r="X112" s="261" t="s">
        <v>581</v>
      </c>
      <c r="Y112" s="261" t="s">
        <v>581</v>
      </c>
      <c r="Z112" s="261" t="s">
        <v>573</v>
      </c>
      <c r="AA112" s="264" t="s">
        <v>380</v>
      </c>
      <c r="AB112" s="286">
        <f t="shared" si="20"/>
        <v>2552</v>
      </c>
      <c r="AC112" s="286">
        <v>6782</v>
      </c>
      <c r="AD112" s="286">
        <f t="shared" si="21"/>
        <v>6782</v>
      </c>
      <c r="AE112" s="261" t="s">
        <v>593</v>
      </c>
      <c r="AF112" s="261" t="s">
        <v>583</v>
      </c>
      <c r="AG112" s="290">
        <v>34826961</v>
      </c>
      <c r="AH112" s="261" t="s">
        <v>583</v>
      </c>
      <c r="AI112" s="291">
        <v>39931</v>
      </c>
      <c r="AJ112" s="261" t="s">
        <v>584</v>
      </c>
      <c r="AK112" s="292">
        <v>45688</v>
      </c>
      <c r="AL112" s="292" t="s">
        <v>585</v>
      </c>
      <c r="AM112" s="292" t="s">
        <v>442</v>
      </c>
      <c r="AN112" s="261" t="s">
        <v>442</v>
      </c>
      <c r="AO112" s="261" t="s">
        <v>442</v>
      </c>
      <c r="AP112" s="261" t="s">
        <v>442</v>
      </c>
      <c r="AQ112" s="261" t="s">
        <v>442</v>
      </c>
      <c r="AR112" s="290">
        <v>171</v>
      </c>
      <c r="AS112" s="287">
        <f t="shared" si="28"/>
        <v>50999</v>
      </c>
      <c r="AT112" s="261">
        <v>180</v>
      </c>
      <c r="AU112" s="261" t="s">
        <v>442</v>
      </c>
      <c r="AV112" s="290">
        <v>40864755</v>
      </c>
      <c r="AW112" s="290">
        <v>40810559.600000001</v>
      </c>
      <c r="AX112" s="261" t="s">
        <v>442</v>
      </c>
      <c r="AY112" s="261" t="s">
        <v>442</v>
      </c>
      <c r="AZ112" s="290">
        <v>40864755</v>
      </c>
      <c r="BA112" s="261">
        <v>100</v>
      </c>
      <c r="BB112" s="261" t="s">
        <v>442</v>
      </c>
      <c r="BC112" s="261" t="s">
        <v>586</v>
      </c>
      <c r="BD112" s="261" t="s">
        <v>586</v>
      </c>
      <c r="BE112" s="289">
        <v>492680</v>
      </c>
      <c r="BF112" s="261" t="s">
        <v>442</v>
      </c>
      <c r="BG112" s="261" t="s">
        <v>442</v>
      </c>
      <c r="BH112" s="261" t="s">
        <v>587</v>
      </c>
      <c r="BI112" s="293">
        <v>0.11960000000000001</v>
      </c>
      <c r="BJ112" s="261" t="s">
        <v>591</v>
      </c>
      <c r="BK112" s="261" t="s">
        <v>442</v>
      </c>
      <c r="BL112" s="294">
        <f t="shared" si="29"/>
        <v>4.5500000000000013E-2</v>
      </c>
      <c r="BM112" s="261" t="s">
        <v>442</v>
      </c>
      <c r="BN112" s="261" t="s">
        <v>442</v>
      </c>
      <c r="BO112" s="261" t="s">
        <v>442</v>
      </c>
      <c r="BP112" s="261" t="s">
        <v>442</v>
      </c>
      <c r="BQ112" s="261" t="s">
        <v>442</v>
      </c>
      <c r="BR112" s="261" t="s">
        <v>442</v>
      </c>
      <c r="BS112" s="261" t="s">
        <v>442</v>
      </c>
      <c r="BT112" s="261" t="s">
        <v>442</v>
      </c>
      <c r="BU112" s="261" t="s">
        <v>442</v>
      </c>
      <c r="BV112" s="261" t="s">
        <v>442</v>
      </c>
      <c r="BW112" s="261" t="s">
        <v>442</v>
      </c>
      <c r="BX112" s="261" t="s">
        <v>442</v>
      </c>
      <c r="BY112" s="261" t="s">
        <v>442</v>
      </c>
      <c r="BZ112" s="261" t="s">
        <v>442</v>
      </c>
      <c r="CA112" s="261" t="s">
        <v>442</v>
      </c>
      <c r="CB112" s="261" t="s">
        <v>442</v>
      </c>
      <c r="CC112" s="290">
        <v>0</v>
      </c>
      <c r="CD112" s="261" t="s">
        <v>442</v>
      </c>
      <c r="CE112" s="261" t="s">
        <v>442</v>
      </c>
      <c r="CF112" s="261" t="s">
        <v>442</v>
      </c>
      <c r="CG112" s="261" t="s">
        <v>442</v>
      </c>
      <c r="CH112" s="261" t="s">
        <v>442</v>
      </c>
      <c r="CI112" s="261" t="s">
        <v>442</v>
      </c>
      <c r="CJ112" s="261" t="s">
        <v>442</v>
      </c>
      <c r="CK112" s="261" t="s">
        <v>442</v>
      </c>
      <c r="CL112" s="261" t="s">
        <v>442</v>
      </c>
      <c r="CM112" s="261" t="s">
        <v>442</v>
      </c>
      <c r="CN112" s="261" t="s">
        <v>442</v>
      </c>
      <c r="CO112" s="261" t="s">
        <v>442</v>
      </c>
      <c r="CP112" s="261" t="s">
        <v>442</v>
      </c>
      <c r="CQ112" s="261" t="s">
        <v>442</v>
      </c>
      <c r="CR112" s="261" t="s">
        <v>588</v>
      </c>
      <c r="CS112" s="261" t="s">
        <v>433</v>
      </c>
      <c r="CT112" s="261" t="s">
        <v>442</v>
      </c>
      <c r="CU112" s="261" t="s">
        <v>589</v>
      </c>
      <c r="CV112" s="261" t="s">
        <v>442</v>
      </c>
      <c r="CW112" s="261" t="s">
        <v>442</v>
      </c>
      <c r="CX112" s="293">
        <f t="shared" si="30"/>
        <v>0.40127665561097764</v>
      </c>
      <c r="CY112" s="289">
        <v>101836861</v>
      </c>
      <c r="CZ112" s="287">
        <v>45579</v>
      </c>
      <c r="DA112" s="293">
        <v>0.40127665561097764</v>
      </c>
      <c r="DB112" s="261" t="s">
        <v>442</v>
      </c>
      <c r="DC112" s="261" t="s">
        <v>442</v>
      </c>
      <c r="DD112" s="261" t="s">
        <v>577</v>
      </c>
    </row>
    <row r="113" spans="1:108">
      <c r="A113" s="264" t="s">
        <v>380</v>
      </c>
      <c r="B113" s="284">
        <v>2556</v>
      </c>
      <c r="C113" s="284">
        <f t="shared" si="17"/>
        <v>2556</v>
      </c>
      <c r="D113" s="285">
        <v>11416</v>
      </c>
      <c r="E113" s="286">
        <f t="shared" si="18"/>
        <v>11416</v>
      </c>
      <c r="F113" s="287">
        <v>45869</v>
      </c>
      <c r="G113" s="285" t="s">
        <v>159</v>
      </c>
      <c r="H113" s="285" t="s">
        <v>573</v>
      </c>
      <c r="I113" s="261">
        <v>2021</v>
      </c>
      <c r="J113" s="261" t="s">
        <v>574</v>
      </c>
      <c r="K113" s="261" t="s">
        <v>575</v>
      </c>
      <c r="L113" s="288">
        <v>630528</v>
      </c>
      <c r="M113" s="261" t="s">
        <v>576</v>
      </c>
      <c r="N113" s="261" t="s">
        <v>577</v>
      </c>
      <c r="O113" s="261" t="s">
        <v>578</v>
      </c>
      <c r="P113" s="287">
        <v>45597</v>
      </c>
      <c r="Q113" s="287" t="s">
        <v>579</v>
      </c>
      <c r="R113" s="261" t="s">
        <v>577</v>
      </c>
      <c r="S113" s="261" t="s">
        <v>580</v>
      </c>
      <c r="T113" s="261">
        <v>4</v>
      </c>
      <c r="U113" s="288">
        <v>0</v>
      </c>
      <c r="V113" s="289">
        <v>0</v>
      </c>
      <c r="W113" s="261" t="str">
        <f t="shared" si="19"/>
        <v>PERF</v>
      </c>
      <c r="X113" s="261" t="s">
        <v>581</v>
      </c>
      <c r="Y113" s="261" t="s">
        <v>581</v>
      </c>
      <c r="Z113" s="261" t="s">
        <v>573</v>
      </c>
      <c r="AA113" s="264" t="s">
        <v>380</v>
      </c>
      <c r="AB113" s="286">
        <f t="shared" si="20"/>
        <v>2556</v>
      </c>
      <c r="AC113" s="286">
        <v>7252</v>
      </c>
      <c r="AD113" s="286">
        <f t="shared" si="21"/>
        <v>7252</v>
      </c>
      <c r="AE113" s="261" t="s">
        <v>582</v>
      </c>
      <c r="AF113" s="261" t="s">
        <v>583</v>
      </c>
      <c r="AG113" s="290">
        <v>1531122</v>
      </c>
      <c r="AH113" s="261" t="s">
        <v>583</v>
      </c>
      <c r="AI113" s="291">
        <v>41540</v>
      </c>
      <c r="AJ113" s="261" t="s">
        <v>584</v>
      </c>
      <c r="AK113" s="292">
        <v>45688</v>
      </c>
      <c r="AL113" s="292" t="s">
        <v>585</v>
      </c>
      <c r="AM113" s="292" t="s">
        <v>442</v>
      </c>
      <c r="AN113" s="261" t="s">
        <v>442</v>
      </c>
      <c r="AO113" s="261" t="s">
        <v>442</v>
      </c>
      <c r="AP113" s="261" t="s">
        <v>442</v>
      </c>
      <c r="AQ113" s="261" t="s">
        <v>442</v>
      </c>
      <c r="AR113" s="290">
        <v>171</v>
      </c>
      <c r="AS113" s="287">
        <f t="shared" si="28"/>
        <v>50999</v>
      </c>
      <c r="AT113" s="261">
        <v>180</v>
      </c>
      <c r="AU113" s="261" t="s">
        <v>442</v>
      </c>
      <c r="AV113" s="290">
        <v>1847083</v>
      </c>
      <c r="AW113" s="290">
        <v>1520231.64</v>
      </c>
      <c r="AX113" s="261" t="s">
        <v>442</v>
      </c>
      <c r="AY113" s="261" t="s">
        <v>442</v>
      </c>
      <c r="AZ113" s="290">
        <v>1847083</v>
      </c>
      <c r="BA113" s="261">
        <v>100</v>
      </c>
      <c r="BB113" s="261" t="s">
        <v>442</v>
      </c>
      <c r="BC113" s="261" t="s">
        <v>586</v>
      </c>
      <c r="BD113" s="261" t="s">
        <v>586</v>
      </c>
      <c r="BE113" s="289">
        <v>21546</v>
      </c>
      <c r="BF113" s="261" t="s">
        <v>442</v>
      </c>
      <c r="BG113" s="261" t="s">
        <v>442</v>
      </c>
      <c r="BH113" s="261" t="s">
        <v>587</v>
      </c>
      <c r="BI113" s="293">
        <v>0.15210000000000001</v>
      </c>
      <c r="BJ113" s="261" t="s">
        <v>591</v>
      </c>
      <c r="BK113" s="261" t="s">
        <v>442</v>
      </c>
      <c r="BL113" s="294">
        <f t="shared" si="29"/>
        <v>7.8000000000000014E-2</v>
      </c>
      <c r="BM113" s="261" t="s">
        <v>442</v>
      </c>
      <c r="BN113" s="261" t="s">
        <v>442</v>
      </c>
      <c r="BO113" s="261" t="s">
        <v>442</v>
      </c>
      <c r="BP113" s="261" t="s">
        <v>442</v>
      </c>
      <c r="BQ113" s="261" t="s">
        <v>442</v>
      </c>
      <c r="BR113" s="261" t="s">
        <v>442</v>
      </c>
      <c r="BS113" s="261" t="s">
        <v>442</v>
      </c>
      <c r="BT113" s="261" t="s">
        <v>442</v>
      </c>
      <c r="BU113" s="261" t="s">
        <v>442</v>
      </c>
      <c r="BV113" s="261" t="s">
        <v>442</v>
      </c>
      <c r="BW113" s="261" t="s">
        <v>442</v>
      </c>
      <c r="BX113" s="261" t="s">
        <v>442</v>
      </c>
      <c r="BY113" s="261" t="s">
        <v>442</v>
      </c>
      <c r="BZ113" s="261" t="s">
        <v>442</v>
      </c>
      <c r="CA113" s="261" t="s">
        <v>442</v>
      </c>
      <c r="CB113" s="261" t="s">
        <v>442</v>
      </c>
      <c r="CC113" s="290">
        <v>0</v>
      </c>
      <c r="CD113" s="261" t="s">
        <v>442</v>
      </c>
      <c r="CE113" s="261" t="s">
        <v>442</v>
      </c>
      <c r="CF113" s="261" t="s">
        <v>442</v>
      </c>
      <c r="CG113" s="261" t="s">
        <v>442</v>
      </c>
      <c r="CH113" s="261" t="s">
        <v>442</v>
      </c>
      <c r="CI113" s="261" t="s">
        <v>442</v>
      </c>
      <c r="CJ113" s="261" t="s">
        <v>442</v>
      </c>
      <c r="CK113" s="261" t="s">
        <v>442</v>
      </c>
      <c r="CL113" s="261" t="s">
        <v>442</v>
      </c>
      <c r="CM113" s="261" t="s">
        <v>442</v>
      </c>
      <c r="CN113" s="261" t="s">
        <v>442</v>
      </c>
      <c r="CO113" s="261" t="s">
        <v>442</v>
      </c>
      <c r="CP113" s="261" t="s">
        <v>442</v>
      </c>
      <c r="CQ113" s="261" t="s">
        <v>442</v>
      </c>
      <c r="CR113" s="261" t="s">
        <v>588</v>
      </c>
      <c r="CS113" s="261" t="s">
        <v>433</v>
      </c>
      <c r="CT113" s="261" t="s">
        <v>442</v>
      </c>
      <c r="CU113" s="261" t="s">
        <v>589</v>
      </c>
      <c r="CV113" s="261" t="s">
        <v>442</v>
      </c>
      <c r="CW113" s="261" t="s">
        <v>442</v>
      </c>
      <c r="CX113" s="293">
        <f t="shared" si="30"/>
        <v>0.73969568516890694</v>
      </c>
      <c r="CY113" s="289">
        <v>2497085</v>
      </c>
      <c r="CZ113" s="287">
        <v>45481</v>
      </c>
      <c r="DA113" s="293">
        <v>0.73494694814153305</v>
      </c>
      <c r="DB113" s="261" t="s">
        <v>442</v>
      </c>
      <c r="DC113" s="261" t="s">
        <v>442</v>
      </c>
      <c r="DD113" s="261" t="s">
        <v>577</v>
      </c>
    </row>
    <row r="114" spans="1:108">
      <c r="A114" s="264" t="s">
        <v>380</v>
      </c>
      <c r="B114" s="284">
        <v>991</v>
      </c>
      <c r="C114" s="284">
        <f t="shared" si="17"/>
        <v>991</v>
      </c>
      <c r="D114" s="285">
        <v>8163</v>
      </c>
      <c r="E114" s="286">
        <f t="shared" si="18"/>
        <v>8163</v>
      </c>
      <c r="F114" s="287">
        <v>45869</v>
      </c>
      <c r="G114" s="285" t="s">
        <v>159</v>
      </c>
      <c r="H114" s="285" t="s">
        <v>573</v>
      </c>
      <c r="I114" s="261">
        <v>2021</v>
      </c>
      <c r="J114" s="261" t="s">
        <v>574</v>
      </c>
      <c r="K114" s="261" t="s">
        <v>575</v>
      </c>
      <c r="L114" s="288">
        <v>4767456</v>
      </c>
      <c r="M114" s="261" t="s">
        <v>576</v>
      </c>
      <c r="N114" s="261" t="s">
        <v>577</v>
      </c>
      <c r="O114" s="261" t="s">
        <v>578</v>
      </c>
      <c r="P114" s="287">
        <v>40414</v>
      </c>
      <c r="Q114" s="287" t="s">
        <v>579</v>
      </c>
      <c r="R114" s="261" t="s">
        <v>577</v>
      </c>
      <c r="S114" s="261" t="s">
        <v>580</v>
      </c>
      <c r="T114" s="261">
        <v>177</v>
      </c>
      <c r="U114" s="288">
        <v>0</v>
      </c>
      <c r="V114" s="289">
        <v>0</v>
      </c>
      <c r="W114" s="261" t="str">
        <f t="shared" si="19"/>
        <v>PERF</v>
      </c>
      <c r="X114" s="261" t="s">
        <v>581</v>
      </c>
      <c r="Y114" s="261" t="s">
        <v>581</v>
      </c>
      <c r="Z114" s="261" t="s">
        <v>573</v>
      </c>
      <c r="AA114" s="264" t="s">
        <v>380</v>
      </c>
      <c r="AB114" s="286">
        <f t="shared" si="20"/>
        <v>991</v>
      </c>
      <c r="AC114" s="286">
        <v>313</v>
      </c>
      <c r="AD114" s="286">
        <f t="shared" si="21"/>
        <v>313</v>
      </c>
      <c r="AE114" s="261" t="s">
        <v>582</v>
      </c>
      <c r="AF114" s="261" t="s">
        <v>583</v>
      </c>
      <c r="AG114" s="290">
        <v>4390801</v>
      </c>
      <c r="AH114" s="261" t="s">
        <v>583</v>
      </c>
      <c r="AI114" s="291">
        <v>38979</v>
      </c>
      <c r="AJ114" s="261" t="s">
        <v>584</v>
      </c>
      <c r="AK114" s="292">
        <v>45688</v>
      </c>
      <c r="AL114" s="292" t="s">
        <v>585</v>
      </c>
      <c r="AM114" s="292" t="s">
        <v>442</v>
      </c>
      <c r="AN114" s="261" t="s">
        <v>442</v>
      </c>
      <c r="AO114" s="261" t="s">
        <v>442</v>
      </c>
      <c r="AP114" s="261" t="s">
        <v>442</v>
      </c>
      <c r="AQ114" s="261" t="s">
        <v>442</v>
      </c>
      <c r="AR114" s="290">
        <v>0</v>
      </c>
      <c r="AS114" s="287">
        <f t="shared" si="28"/>
        <v>45869</v>
      </c>
      <c r="AT114" s="261">
        <v>180</v>
      </c>
      <c r="AU114" s="261" t="s">
        <v>442</v>
      </c>
      <c r="AV114" s="290">
        <v>4765041</v>
      </c>
      <c r="AW114" s="290">
        <v>53931.53</v>
      </c>
      <c r="AX114" s="261" t="s">
        <v>442</v>
      </c>
      <c r="AY114" s="261" t="s">
        <v>442</v>
      </c>
      <c r="AZ114" s="290">
        <v>4765041</v>
      </c>
      <c r="BA114" s="261">
        <v>100</v>
      </c>
      <c r="BB114" s="261" t="s">
        <v>442</v>
      </c>
      <c r="BC114" s="261" t="s">
        <v>586</v>
      </c>
      <c r="BD114" s="261" t="s">
        <v>586</v>
      </c>
      <c r="BE114" s="289">
        <v>54113</v>
      </c>
      <c r="BF114" s="261" t="s">
        <v>442</v>
      </c>
      <c r="BG114" s="261" t="s">
        <v>442</v>
      </c>
      <c r="BH114" s="261" t="s">
        <v>587</v>
      </c>
      <c r="BI114" s="293">
        <v>0.13750000000000001</v>
      </c>
      <c r="BJ114" s="261" t="s">
        <v>596</v>
      </c>
      <c r="BK114" s="261" t="s">
        <v>442</v>
      </c>
      <c r="BL114" s="294">
        <f t="shared" si="29"/>
        <v>6.3400000000000012E-2</v>
      </c>
      <c r="BM114" s="261" t="s">
        <v>442</v>
      </c>
      <c r="BN114" s="261" t="s">
        <v>442</v>
      </c>
      <c r="BO114" s="261" t="s">
        <v>442</v>
      </c>
      <c r="BP114" s="261" t="s">
        <v>442</v>
      </c>
      <c r="BQ114" s="261" t="s">
        <v>442</v>
      </c>
      <c r="BR114" s="261" t="s">
        <v>442</v>
      </c>
      <c r="BS114" s="261" t="s">
        <v>442</v>
      </c>
      <c r="BT114" s="261" t="s">
        <v>442</v>
      </c>
      <c r="BU114" s="261" t="s">
        <v>442</v>
      </c>
      <c r="BV114" s="261" t="s">
        <v>442</v>
      </c>
      <c r="BW114" s="261" t="s">
        <v>442</v>
      </c>
      <c r="BX114" s="261" t="s">
        <v>442</v>
      </c>
      <c r="BY114" s="261" t="s">
        <v>442</v>
      </c>
      <c r="BZ114" s="261" t="s">
        <v>442</v>
      </c>
      <c r="CA114" s="261" t="s">
        <v>442</v>
      </c>
      <c r="CB114" s="261" t="s">
        <v>442</v>
      </c>
      <c r="CC114" s="290">
        <v>0</v>
      </c>
      <c r="CD114" s="261" t="s">
        <v>442</v>
      </c>
      <c r="CE114" s="261" t="s">
        <v>442</v>
      </c>
      <c r="CF114" s="261" t="s">
        <v>442</v>
      </c>
      <c r="CG114" s="261" t="s">
        <v>442</v>
      </c>
      <c r="CH114" s="261" t="s">
        <v>442</v>
      </c>
      <c r="CI114" s="261" t="s">
        <v>442</v>
      </c>
      <c r="CJ114" s="261" t="s">
        <v>442</v>
      </c>
      <c r="CK114" s="261" t="s">
        <v>442</v>
      </c>
      <c r="CL114" s="261" t="s">
        <v>442</v>
      </c>
      <c r="CM114" s="261" t="s">
        <v>442</v>
      </c>
      <c r="CN114" s="261" t="s">
        <v>442</v>
      </c>
      <c r="CO114" s="261" t="s">
        <v>442</v>
      </c>
      <c r="CP114" s="261" t="s">
        <v>442</v>
      </c>
      <c r="CQ114" s="261" t="s">
        <v>442</v>
      </c>
      <c r="CR114" s="261" t="s">
        <v>588</v>
      </c>
      <c r="CS114" s="261" t="s">
        <v>433</v>
      </c>
      <c r="CT114" s="261" t="s">
        <v>442</v>
      </c>
      <c r="CU114" s="261" t="s">
        <v>589</v>
      </c>
      <c r="CV114" s="261" t="s">
        <v>442</v>
      </c>
      <c r="CW114" s="261" t="s">
        <v>442</v>
      </c>
      <c r="CX114" s="293">
        <f t="shared" si="30"/>
        <v>0.36858299814356438</v>
      </c>
      <c r="CY114" s="289">
        <v>12928000</v>
      </c>
      <c r="CZ114" s="287">
        <v>45569</v>
      </c>
      <c r="DA114" s="293">
        <v>0.77026503434367244</v>
      </c>
      <c r="DB114" s="261" t="s">
        <v>442</v>
      </c>
      <c r="DC114" s="261" t="s">
        <v>442</v>
      </c>
      <c r="DD114" s="261" t="s">
        <v>577</v>
      </c>
    </row>
    <row r="115" spans="1:108">
      <c r="A115" s="264" t="s">
        <v>380</v>
      </c>
      <c r="B115" s="284">
        <v>1795</v>
      </c>
      <c r="C115" s="284">
        <f t="shared" si="17"/>
        <v>1795</v>
      </c>
      <c r="D115" s="285">
        <v>9623</v>
      </c>
      <c r="E115" s="286">
        <f t="shared" si="18"/>
        <v>9623</v>
      </c>
      <c r="F115" s="287">
        <v>45869</v>
      </c>
      <c r="G115" s="285" t="s">
        <v>159</v>
      </c>
      <c r="H115" s="285" t="s">
        <v>573</v>
      </c>
      <c r="I115" s="261">
        <v>2021</v>
      </c>
      <c r="J115" s="261" t="s">
        <v>574</v>
      </c>
      <c r="K115" s="261" t="s">
        <v>575</v>
      </c>
      <c r="L115" s="288">
        <v>1644838</v>
      </c>
      <c r="M115" s="261" t="s">
        <v>576</v>
      </c>
      <c r="N115" s="261" t="s">
        <v>577</v>
      </c>
      <c r="O115" s="261" t="s">
        <v>578</v>
      </c>
      <c r="P115" s="287">
        <v>43196</v>
      </c>
      <c r="Q115" s="287" t="s">
        <v>592</v>
      </c>
      <c r="R115" s="261" t="s">
        <v>577</v>
      </c>
      <c r="S115" s="261" t="s">
        <v>580</v>
      </c>
      <c r="T115" s="261">
        <v>16</v>
      </c>
      <c r="U115" s="288">
        <v>0</v>
      </c>
      <c r="V115" s="289">
        <v>0</v>
      </c>
      <c r="W115" s="261" t="str">
        <f t="shared" si="19"/>
        <v>PERF</v>
      </c>
      <c r="X115" s="261" t="s">
        <v>581</v>
      </c>
      <c r="Y115" s="261" t="s">
        <v>581</v>
      </c>
      <c r="Z115" s="261" t="s">
        <v>573</v>
      </c>
      <c r="AA115" s="264" t="s">
        <v>380</v>
      </c>
      <c r="AB115" s="286">
        <f t="shared" si="20"/>
        <v>1795</v>
      </c>
      <c r="AC115" s="286">
        <v>7771</v>
      </c>
      <c r="AD115" s="286">
        <f t="shared" si="21"/>
        <v>7771</v>
      </c>
      <c r="AE115" s="261" t="s">
        <v>582</v>
      </c>
      <c r="AF115" s="261" t="s">
        <v>583</v>
      </c>
      <c r="AG115" s="290">
        <v>8940041</v>
      </c>
      <c r="AH115" s="261" t="s">
        <v>583</v>
      </c>
      <c r="AI115" s="291">
        <v>43053</v>
      </c>
      <c r="AJ115" s="261" t="s">
        <v>584</v>
      </c>
      <c r="AK115" s="292">
        <v>45688</v>
      </c>
      <c r="AL115" s="292" t="s">
        <v>585</v>
      </c>
      <c r="AM115" s="292" t="s">
        <v>442</v>
      </c>
      <c r="AN115" s="261" t="s">
        <v>442</v>
      </c>
      <c r="AO115" s="261" t="s">
        <v>442</v>
      </c>
      <c r="AP115" s="261" t="s">
        <v>442</v>
      </c>
      <c r="AQ115" s="261" t="s">
        <v>442</v>
      </c>
      <c r="AR115" s="290">
        <v>92</v>
      </c>
      <c r="AS115" s="287">
        <f t="shared" si="28"/>
        <v>48629</v>
      </c>
      <c r="AT115" s="261">
        <v>180</v>
      </c>
      <c r="AU115" s="261" t="s">
        <v>442</v>
      </c>
      <c r="AV115" s="290">
        <v>5156454</v>
      </c>
      <c r="AW115" s="290">
        <v>3747827.42</v>
      </c>
      <c r="AX115" s="261" t="s">
        <v>442</v>
      </c>
      <c r="AY115" s="261" t="s">
        <v>442</v>
      </c>
      <c r="AZ115" s="290">
        <v>5156454</v>
      </c>
      <c r="BA115" s="261">
        <v>100</v>
      </c>
      <c r="BB115" s="261" t="s">
        <v>442</v>
      </c>
      <c r="BC115" s="261" t="s">
        <v>586</v>
      </c>
      <c r="BD115" s="261" t="s">
        <v>586</v>
      </c>
      <c r="BE115" s="289">
        <v>64595</v>
      </c>
      <c r="BF115" s="261" t="s">
        <v>442</v>
      </c>
      <c r="BG115" s="261" t="s">
        <v>442</v>
      </c>
      <c r="BH115" s="261" t="s">
        <v>587</v>
      </c>
      <c r="BI115" s="293">
        <v>0.13250000000000001</v>
      </c>
      <c r="BJ115" s="261" t="s">
        <v>596</v>
      </c>
      <c r="BK115" s="261" t="s">
        <v>442</v>
      </c>
      <c r="BL115" s="294">
        <f t="shared" si="29"/>
        <v>5.8400000000000007E-2</v>
      </c>
      <c r="BM115" s="261" t="s">
        <v>442</v>
      </c>
      <c r="BN115" s="261" t="s">
        <v>442</v>
      </c>
      <c r="BO115" s="261" t="s">
        <v>442</v>
      </c>
      <c r="BP115" s="261" t="s">
        <v>442</v>
      </c>
      <c r="BQ115" s="261" t="s">
        <v>442</v>
      </c>
      <c r="BR115" s="261" t="s">
        <v>442</v>
      </c>
      <c r="BS115" s="261" t="s">
        <v>442</v>
      </c>
      <c r="BT115" s="261" t="s">
        <v>442</v>
      </c>
      <c r="BU115" s="261" t="s">
        <v>442</v>
      </c>
      <c r="BV115" s="261" t="s">
        <v>442</v>
      </c>
      <c r="BW115" s="261" t="s">
        <v>442</v>
      </c>
      <c r="BX115" s="261" t="s">
        <v>442</v>
      </c>
      <c r="BY115" s="261" t="s">
        <v>442</v>
      </c>
      <c r="BZ115" s="261" t="s">
        <v>442</v>
      </c>
      <c r="CA115" s="261" t="s">
        <v>442</v>
      </c>
      <c r="CB115" s="261" t="s">
        <v>442</v>
      </c>
      <c r="CC115" s="290">
        <v>0</v>
      </c>
      <c r="CD115" s="261" t="s">
        <v>442</v>
      </c>
      <c r="CE115" s="261" t="s">
        <v>442</v>
      </c>
      <c r="CF115" s="261" t="s">
        <v>442</v>
      </c>
      <c r="CG115" s="261" t="s">
        <v>442</v>
      </c>
      <c r="CH115" s="261" t="s">
        <v>442</v>
      </c>
      <c r="CI115" s="261" t="s">
        <v>442</v>
      </c>
      <c r="CJ115" s="261" t="s">
        <v>442</v>
      </c>
      <c r="CK115" s="261" t="s">
        <v>442</v>
      </c>
      <c r="CL115" s="261" t="s">
        <v>442</v>
      </c>
      <c r="CM115" s="261" t="s">
        <v>442</v>
      </c>
      <c r="CN115" s="261" t="s">
        <v>442</v>
      </c>
      <c r="CO115" s="261" t="s">
        <v>442</v>
      </c>
      <c r="CP115" s="261" t="s">
        <v>442</v>
      </c>
      <c r="CQ115" s="261" t="s">
        <v>442</v>
      </c>
      <c r="CR115" s="261" t="s">
        <v>588</v>
      </c>
      <c r="CS115" s="261" t="s">
        <v>433</v>
      </c>
      <c r="CT115" s="261" t="s">
        <v>442</v>
      </c>
      <c r="CU115" s="261" t="s">
        <v>589</v>
      </c>
      <c r="CV115" s="261" t="s">
        <v>442</v>
      </c>
      <c r="CW115" s="261" t="s">
        <v>442</v>
      </c>
      <c r="CX115" s="293">
        <f t="shared" si="30"/>
        <v>0.56493433928660641</v>
      </c>
      <c r="CY115" s="289">
        <v>9127528</v>
      </c>
      <c r="CZ115" s="287">
        <v>45688</v>
      </c>
      <c r="DA115" s="293">
        <v>0.57671863462588502</v>
      </c>
      <c r="DB115" s="261" t="s">
        <v>442</v>
      </c>
      <c r="DC115" s="261" t="s">
        <v>442</v>
      </c>
      <c r="DD115" s="261" t="s">
        <v>577</v>
      </c>
    </row>
    <row r="116" spans="1:108">
      <c r="A116" s="264" t="s">
        <v>380</v>
      </c>
      <c r="B116" s="284">
        <v>1706</v>
      </c>
      <c r="C116" s="284">
        <f t="shared" si="17"/>
        <v>1706</v>
      </c>
      <c r="D116" s="285">
        <v>8865</v>
      </c>
      <c r="E116" s="286">
        <f t="shared" si="18"/>
        <v>8865</v>
      </c>
      <c r="F116" s="287">
        <v>45869</v>
      </c>
      <c r="G116" s="285" t="s">
        <v>159</v>
      </c>
      <c r="H116" s="285" t="s">
        <v>573</v>
      </c>
      <c r="I116" s="261">
        <v>2021</v>
      </c>
      <c r="J116" s="261" t="s">
        <v>574</v>
      </c>
      <c r="K116" s="261" t="s">
        <v>575</v>
      </c>
      <c r="L116" s="288">
        <v>488466</v>
      </c>
      <c r="M116" s="261" t="s">
        <v>576</v>
      </c>
      <c r="N116" s="261" t="s">
        <v>577</v>
      </c>
      <c r="O116" s="261" t="s">
        <v>578</v>
      </c>
      <c r="P116" s="287">
        <v>42908</v>
      </c>
      <c r="Q116" s="287" t="s">
        <v>579</v>
      </c>
      <c r="R116" s="261" t="s">
        <v>577</v>
      </c>
      <c r="S116" s="261" t="s">
        <v>580</v>
      </c>
      <c r="T116" s="261">
        <v>86</v>
      </c>
      <c r="U116" s="288">
        <v>0</v>
      </c>
      <c r="V116" s="289">
        <v>0</v>
      </c>
      <c r="W116" s="261" t="str">
        <f t="shared" si="19"/>
        <v>PERF</v>
      </c>
      <c r="X116" s="261" t="s">
        <v>581</v>
      </c>
      <c r="Y116" s="261" t="s">
        <v>581</v>
      </c>
      <c r="Z116" s="261" t="s">
        <v>573</v>
      </c>
      <c r="AA116" s="264" t="s">
        <v>380</v>
      </c>
      <c r="AB116" s="286">
        <f t="shared" si="20"/>
        <v>1706</v>
      </c>
      <c r="AC116" s="286">
        <v>7625</v>
      </c>
      <c r="AD116" s="286">
        <f t="shared" si="21"/>
        <v>7625</v>
      </c>
      <c r="AE116" s="261" t="s">
        <v>582</v>
      </c>
      <c r="AF116" s="261" t="s">
        <v>583</v>
      </c>
      <c r="AG116" s="290">
        <v>1339711</v>
      </c>
      <c r="AH116" s="261" t="s">
        <v>583</v>
      </c>
      <c r="AI116" s="291">
        <v>42661</v>
      </c>
      <c r="AJ116" s="261" t="s">
        <v>584</v>
      </c>
      <c r="AK116" s="292">
        <v>45688</v>
      </c>
      <c r="AL116" s="292" t="s">
        <v>585</v>
      </c>
      <c r="AM116" s="292">
        <v>45867</v>
      </c>
      <c r="AN116" s="261" t="s">
        <v>442</v>
      </c>
      <c r="AO116" s="261" t="s">
        <v>442</v>
      </c>
      <c r="AP116" s="261" t="s">
        <v>442</v>
      </c>
      <c r="AQ116" s="261" t="s">
        <v>442</v>
      </c>
      <c r="AR116" s="290">
        <v>82</v>
      </c>
      <c r="AS116" s="287">
        <f t="shared" si="28"/>
        <v>48329</v>
      </c>
      <c r="AT116" s="261">
        <v>180</v>
      </c>
      <c r="AU116" s="261" t="s">
        <v>442</v>
      </c>
      <c r="AV116" s="290">
        <v>1290229</v>
      </c>
      <c r="AW116" s="290">
        <v>-55417.32</v>
      </c>
      <c r="AX116" s="261" t="s">
        <v>442</v>
      </c>
      <c r="AY116" s="261" t="s">
        <v>442</v>
      </c>
      <c r="AZ116" s="290">
        <v>1290229</v>
      </c>
      <c r="BA116" s="261">
        <v>100</v>
      </c>
      <c r="BB116" s="261" t="s">
        <v>442</v>
      </c>
      <c r="BC116" s="261" t="s">
        <v>586</v>
      </c>
      <c r="BD116" s="261" t="s">
        <v>586</v>
      </c>
      <c r="BE116" s="289">
        <v>17311</v>
      </c>
      <c r="BF116" s="261" t="s">
        <v>442</v>
      </c>
      <c r="BG116" s="261" t="s">
        <v>442</v>
      </c>
      <c r="BH116" s="261" t="s">
        <v>587</v>
      </c>
      <c r="BI116" s="293">
        <v>0.14249999999999999</v>
      </c>
      <c r="BJ116" s="261" t="s">
        <v>596</v>
      </c>
      <c r="BK116" s="261" t="s">
        <v>442</v>
      </c>
      <c r="BL116" s="294">
        <f t="shared" si="29"/>
        <v>6.8399999999999989E-2</v>
      </c>
      <c r="BM116" s="261" t="s">
        <v>442</v>
      </c>
      <c r="BN116" s="261" t="s">
        <v>442</v>
      </c>
      <c r="BO116" s="261" t="s">
        <v>442</v>
      </c>
      <c r="BP116" s="261" t="s">
        <v>442</v>
      </c>
      <c r="BQ116" s="261" t="s">
        <v>442</v>
      </c>
      <c r="BR116" s="261" t="s">
        <v>442</v>
      </c>
      <c r="BS116" s="261" t="s">
        <v>442</v>
      </c>
      <c r="BT116" s="261" t="s">
        <v>442</v>
      </c>
      <c r="BU116" s="261" t="s">
        <v>442</v>
      </c>
      <c r="BV116" s="261" t="s">
        <v>442</v>
      </c>
      <c r="BW116" s="261" t="s">
        <v>442</v>
      </c>
      <c r="BX116" s="261" t="s">
        <v>442</v>
      </c>
      <c r="BY116" s="261" t="s">
        <v>442</v>
      </c>
      <c r="BZ116" s="261" t="s">
        <v>442</v>
      </c>
      <c r="CA116" s="261" t="s">
        <v>442</v>
      </c>
      <c r="CB116" s="261">
        <v>45867</v>
      </c>
      <c r="CC116" s="290">
        <v>972295</v>
      </c>
      <c r="CD116" s="261" t="s">
        <v>442</v>
      </c>
      <c r="CE116" s="261" t="s">
        <v>442</v>
      </c>
      <c r="CF116" s="261" t="s">
        <v>442</v>
      </c>
      <c r="CG116" s="261" t="s">
        <v>442</v>
      </c>
      <c r="CH116" s="261" t="s">
        <v>442</v>
      </c>
      <c r="CI116" s="261" t="s">
        <v>442</v>
      </c>
      <c r="CJ116" s="261" t="s">
        <v>442</v>
      </c>
      <c r="CK116" s="261" t="s">
        <v>442</v>
      </c>
      <c r="CL116" s="261" t="s">
        <v>442</v>
      </c>
      <c r="CM116" s="261" t="s">
        <v>442</v>
      </c>
      <c r="CN116" s="261" t="s">
        <v>442</v>
      </c>
      <c r="CO116" s="261" t="s">
        <v>442</v>
      </c>
      <c r="CP116" s="261" t="s">
        <v>442</v>
      </c>
      <c r="CQ116" s="261" t="s">
        <v>442</v>
      </c>
      <c r="CR116" s="261" t="s">
        <v>588</v>
      </c>
      <c r="CS116" s="261" t="s">
        <v>433</v>
      </c>
      <c r="CT116" s="261" t="s">
        <v>442</v>
      </c>
      <c r="CU116" s="261" t="s">
        <v>589</v>
      </c>
      <c r="CV116" s="261" t="s">
        <v>442</v>
      </c>
      <c r="CW116" s="261" t="s">
        <v>442</v>
      </c>
      <c r="CX116" s="293">
        <f t="shared" si="30"/>
        <v>0.65163080808080809</v>
      </c>
      <c r="CY116" s="289">
        <v>1980000</v>
      </c>
      <c r="CZ116" s="287">
        <v>45727</v>
      </c>
      <c r="DA116" s="293">
        <v>0.72433295942439779</v>
      </c>
      <c r="DB116" s="261" t="s">
        <v>442</v>
      </c>
      <c r="DC116" s="261" t="s">
        <v>442</v>
      </c>
      <c r="DD116" s="261" t="s">
        <v>577</v>
      </c>
    </row>
    <row r="117" spans="1:108">
      <c r="A117" s="264" t="s">
        <v>380</v>
      </c>
      <c r="B117" s="284">
        <v>2194</v>
      </c>
      <c r="C117" s="284">
        <f t="shared" si="17"/>
        <v>2194</v>
      </c>
      <c r="D117" s="285">
        <v>10576</v>
      </c>
      <c r="E117" s="286">
        <f t="shared" si="18"/>
        <v>10576</v>
      </c>
      <c r="F117" s="287">
        <v>45869</v>
      </c>
      <c r="G117" s="285" t="s">
        <v>159</v>
      </c>
      <c r="H117" s="285" t="s">
        <v>573</v>
      </c>
      <c r="I117" s="261">
        <v>2021</v>
      </c>
      <c r="J117" s="261" t="s">
        <v>574</v>
      </c>
      <c r="K117" s="261" t="s">
        <v>575</v>
      </c>
      <c r="L117" s="288">
        <v>31714540</v>
      </c>
      <c r="M117" s="261" t="s">
        <v>576</v>
      </c>
      <c r="N117" s="261" t="s">
        <v>577</v>
      </c>
      <c r="O117" s="261" t="s">
        <v>578</v>
      </c>
      <c r="P117" s="287">
        <v>44617</v>
      </c>
      <c r="Q117" s="287" t="s">
        <v>592</v>
      </c>
      <c r="R117" s="261" t="s">
        <v>577</v>
      </c>
      <c r="S117" s="261" t="s">
        <v>580</v>
      </c>
      <c r="T117" s="261">
        <v>30</v>
      </c>
      <c r="U117" s="288">
        <v>0</v>
      </c>
      <c r="V117" s="289">
        <v>0</v>
      </c>
      <c r="W117" s="261" t="str">
        <f t="shared" si="19"/>
        <v>PERF</v>
      </c>
      <c r="X117" s="261" t="s">
        <v>581</v>
      </c>
      <c r="Y117" s="261" t="s">
        <v>581</v>
      </c>
      <c r="Z117" s="261" t="s">
        <v>573</v>
      </c>
      <c r="AA117" s="264" t="s">
        <v>380</v>
      </c>
      <c r="AB117" s="286">
        <f t="shared" si="20"/>
        <v>2194</v>
      </c>
      <c r="AC117" s="286">
        <v>8156</v>
      </c>
      <c r="AD117" s="286">
        <f t="shared" si="21"/>
        <v>8156</v>
      </c>
      <c r="AE117" s="261" t="s">
        <v>593</v>
      </c>
      <c r="AF117" s="261" t="s">
        <v>583</v>
      </c>
      <c r="AG117" s="290">
        <v>84523442</v>
      </c>
      <c r="AH117" s="261" t="s">
        <v>583</v>
      </c>
      <c r="AI117" s="291">
        <v>44348</v>
      </c>
      <c r="AJ117" s="261" t="s">
        <v>584</v>
      </c>
      <c r="AK117" s="292">
        <v>45688</v>
      </c>
      <c r="AL117" s="292" t="s">
        <v>585</v>
      </c>
      <c r="AM117" s="292" t="s">
        <v>442</v>
      </c>
      <c r="AN117" s="261" t="s">
        <v>442</v>
      </c>
      <c r="AO117" s="261" t="s">
        <v>442</v>
      </c>
      <c r="AP117" s="261" t="s">
        <v>442</v>
      </c>
      <c r="AQ117" s="261" t="s">
        <v>442</v>
      </c>
      <c r="AR117" s="290">
        <v>136</v>
      </c>
      <c r="AS117" s="287">
        <f t="shared" si="28"/>
        <v>49949</v>
      </c>
      <c r="AT117" s="261">
        <v>180</v>
      </c>
      <c r="AU117" s="261" t="s">
        <v>442</v>
      </c>
      <c r="AV117" s="290">
        <v>54528431</v>
      </c>
      <c r="AW117" s="290">
        <v>51611448.780000001</v>
      </c>
      <c r="AX117" s="261" t="s">
        <v>442</v>
      </c>
      <c r="AY117" s="261" t="s">
        <v>442</v>
      </c>
      <c r="AZ117" s="290">
        <v>54528431</v>
      </c>
      <c r="BA117" s="261">
        <v>100</v>
      </c>
      <c r="BB117" s="261" t="s">
        <v>442</v>
      </c>
      <c r="BC117" s="261" t="s">
        <v>586</v>
      </c>
      <c r="BD117" s="261" t="s">
        <v>586</v>
      </c>
      <c r="BE117" s="289">
        <v>789833</v>
      </c>
      <c r="BF117" s="261" t="s">
        <v>442</v>
      </c>
      <c r="BG117" s="261" t="s">
        <v>442</v>
      </c>
      <c r="BH117" s="261" t="s">
        <v>587</v>
      </c>
      <c r="BI117" s="293">
        <v>0.15229999999999999</v>
      </c>
      <c r="BJ117" s="261" t="s">
        <v>591</v>
      </c>
      <c r="BK117" s="261" t="s">
        <v>442</v>
      </c>
      <c r="BL117" s="294">
        <f t="shared" si="29"/>
        <v>7.8199999999999992E-2</v>
      </c>
      <c r="BM117" s="261" t="s">
        <v>442</v>
      </c>
      <c r="BN117" s="261" t="s">
        <v>442</v>
      </c>
      <c r="BO117" s="261" t="s">
        <v>442</v>
      </c>
      <c r="BP117" s="261" t="s">
        <v>442</v>
      </c>
      <c r="BQ117" s="261" t="s">
        <v>442</v>
      </c>
      <c r="BR117" s="261" t="s">
        <v>442</v>
      </c>
      <c r="BS117" s="261" t="s">
        <v>442</v>
      </c>
      <c r="BT117" s="261" t="s">
        <v>442</v>
      </c>
      <c r="BU117" s="261" t="s">
        <v>442</v>
      </c>
      <c r="BV117" s="261" t="s">
        <v>442</v>
      </c>
      <c r="BW117" s="261" t="s">
        <v>442</v>
      </c>
      <c r="BX117" s="261" t="s">
        <v>442</v>
      </c>
      <c r="BY117" s="261" t="s">
        <v>442</v>
      </c>
      <c r="BZ117" s="261" t="s">
        <v>442</v>
      </c>
      <c r="CA117" s="261" t="s">
        <v>442</v>
      </c>
      <c r="CB117" s="261" t="s">
        <v>442</v>
      </c>
      <c r="CC117" s="290">
        <v>0</v>
      </c>
      <c r="CD117" s="261" t="s">
        <v>442</v>
      </c>
      <c r="CE117" s="261" t="s">
        <v>442</v>
      </c>
      <c r="CF117" s="261" t="s">
        <v>442</v>
      </c>
      <c r="CG117" s="261" t="s">
        <v>442</v>
      </c>
      <c r="CH117" s="261" t="s">
        <v>442</v>
      </c>
      <c r="CI117" s="261" t="s">
        <v>442</v>
      </c>
      <c r="CJ117" s="261" t="s">
        <v>442</v>
      </c>
      <c r="CK117" s="261" t="s">
        <v>442</v>
      </c>
      <c r="CL117" s="261" t="s">
        <v>442</v>
      </c>
      <c r="CM117" s="261" t="s">
        <v>442</v>
      </c>
      <c r="CN117" s="261" t="s">
        <v>442</v>
      </c>
      <c r="CO117" s="261" t="s">
        <v>442</v>
      </c>
      <c r="CP117" s="261" t="s">
        <v>442</v>
      </c>
      <c r="CQ117" s="261" t="s">
        <v>442</v>
      </c>
      <c r="CR117" s="261" t="s">
        <v>588</v>
      </c>
      <c r="CS117" s="261" t="s">
        <v>433</v>
      </c>
      <c r="CT117" s="261" t="s">
        <v>442</v>
      </c>
      <c r="CU117" s="261" t="s">
        <v>589</v>
      </c>
      <c r="CV117" s="261" t="s">
        <v>442</v>
      </c>
      <c r="CW117" s="261" t="s">
        <v>442</v>
      </c>
      <c r="CX117" s="293">
        <f t="shared" si="30"/>
        <v>0.38989107690041619</v>
      </c>
      <c r="CY117" s="289">
        <v>139855550</v>
      </c>
      <c r="CZ117" s="287">
        <v>45573</v>
      </c>
      <c r="DA117" s="293">
        <v>0.66266476607706692</v>
      </c>
      <c r="DB117" s="261" t="s">
        <v>442</v>
      </c>
      <c r="DC117" s="261" t="s">
        <v>442</v>
      </c>
      <c r="DD117" s="261" t="s">
        <v>577</v>
      </c>
    </row>
    <row r="118" spans="1:108">
      <c r="A118" s="264" t="s">
        <v>380</v>
      </c>
      <c r="B118" s="284">
        <v>1854</v>
      </c>
      <c r="C118" s="284">
        <f t="shared" si="17"/>
        <v>1854</v>
      </c>
      <c r="D118" s="285">
        <v>9936</v>
      </c>
      <c r="E118" s="286">
        <f t="shared" si="18"/>
        <v>9936</v>
      </c>
      <c r="F118" s="287">
        <v>45869</v>
      </c>
      <c r="G118" s="285" t="s">
        <v>159</v>
      </c>
      <c r="H118" s="285" t="s">
        <v>573</v>
      </c>
      <c r="I118" s="261">
        <v>2021</v>
      </c>
      <c r="J118" s="261" t="s">
        <v>574</v>
      </c>
      <c r="K118" s="261" t="s">
        <v>575</v>
      </c>
      <c r="L118" s="288">
        <v>628043</v>
      </c>
      <c r="M118" s="261" t="s">
        <v>576</v>
      </c>
      <c r="N118" s="261" t="s">
        <v>577</v>
      </c>
      <c r="O118" s="261" t="s">
        <v>578</v>
      </c>
      <c r="P118" s="287">
        <v>43336</v>
      </c>
      <c r="Q118" s="287" t="s">
        <v>592</v>
      </c>
      <c r="R118" s="261" t="s">
        <v>577</v>
      </c>
      <c r="S118" s="261" t="s">
        <v>580</v>
      </c>
      <c r="T118" s="261">
        <v>66</v>
      </c>
      <c r="U118" s="288">
        <v>0</v>
      </c>
      <c r="V118" s="289">
        <v>0</v>
      </c>
      <c r="W118" s="261" t="str">
        <f t="shared" si="19"/>
        <v>PERF</v>
      </c>
      <c r="X118" s="261" t="s">
        <v>581</v>
      </c>
      <c r="Y118" s="261" t="s">
        <v>581</v>
      </c>
      <c r="Z118" s="261" t="s">
        <v>573</v>
      </c>
      <c r="AA118" s="264" t="s">
        <v>380</v>
      </c>
      <c r="AB118" s="286">
        <f t="shared" si="20"/>
        <v>1854</v>
      </c>
      <c r="AC118" s="286">
        <v>7849</v>
      </c>
      <c r="AD118" s="286">
        <f t="shared" si="21"/>
        <v>7849</v>
      </c>
      <c r="AE118" s="261" t="s">
        <v>582</v>
      </c>
      <c r="AF118" s="261" t="s">
        <v>583</v>
      </c>
      <c r="AG118" s="290">
        <v>2115560</v>
      </c>
      <c r="AH118" s="261" t="s">
        <v>583</v>
      </c>
      <c r="AI118" s="291">
        <v>43272</v>
      </c>
      <c r="AJ118" s="261" t="s">
        <v>584</v>
      </c>
      <c r="AK118" s="292">
        <v>45688</v>
      </c>
      <c r="AL118" s="292" t="s">
        <v>585</v>
      </c>
      <c r="AM118" s="292" t="s">
        <v>442</v>
      </c>
      <c r="AN118" s="261" t="s">
        <v>442</v>
      </c>
      <c r="AO118" s="261" t="s">
        <v>442</v>
      </c>
      <c r="AP118" s="261" t="s">
        <v>442</v>
      </c>
      <c r="AQ118" s="261" t="s">
        <v>442</v>
      </c>
      <c r="AR118" s="290">
        <v>96</v>
      </c>
      <c r="AS118" s="287">
        <f t="shared" si="28"/>
        <v>48749</v>
      </c>
      <c r="AT118" s="261">
        <v>180</v>
      </c>
      <c r="AU118" s="261" t="s">
        <v>442</v>
      </c>
      <c r="AV118" s="290">
        <v>1196620</v>
      </c>
      <c r="AW118" s="290">
        <v>802895.25</v>
      </c>
      <c r="AX118" s="261" t="s">
        <v>442</v>
      </c>
      <c r="AY118" s="261" t="s">
        <v>442</v>
      </c>
      <c r="AZ118" s="290">
        <v>1196620</v>
      </c>
      <c r="BA118" s="261">
        <v>100</v>
      </c>
      <c r="BB118" s="261" t="s">
        <v>442</v>
      </c>
      <c r="BC118" s="261" t="s">
        <v>586</v>
      </c>
      <c r="BD118" s="261" t="s">
        <v>586</v>
      </c>
      <c r="BE118" s="289">
        <v>13966</v>
      </c>
      <c r="BF118" s="261" t="s">
        <v>442</v>
      </c>
      <c r="BG118" s="261" t="s">
        <v>442</v>
      </c>
      <c r="BH118" s="261" t="s">
        <v>587</v>
      </c>
      <c r="BI118" s="293">
        <v>0.14249999999999999</v>
      </c>
      <c r="BJ118" s="261" t="s">
        <v>596</v>
      </c>
      <c r="BK118" s="261" t="s">
        <v>442</v>
      </c>
      <c r="BL118" s="294">
        <f t="shared" si="29"/>
        <v>6.8399999999999989E-2</v>
      </c>
      <c r="BM118" s="261" t="s">
        <v>442</v>
      </c>
      <c r="BN118" s="261" t="s">
        <v>442</v>
      </c>
      <c r="BO118" s="261" t="s">
        <v>442</v>
      </c>
      <c r="BP118" s="261" t="s">
        <v>442</v>
      </c>
      <c r="BQ118" s="261" t="s">
        <v>442</v>
      </c>
      <c r="BR118" s="261" t="s">
        <v>442</v>
      </c>
      <c r="BS118" s="261" t="s">
        <v>442</v>
      </c>
      <c r="BT118" s="261" t="s">
        <v>442</v>
      </c>
      <c r="BU118" s="261" t="s">
        <v>442</v>
      </c>
      <c r="BV118" s="261" t="s">
        <v>442</v>
      </c>
      <c r="BW118" s="261" t="s">
        <v>442</v>
      </c>
      <c r="BX118" s="261" t="s">
        <v>442</v>
      </c>
      <c r="BY118" s="261" t="s">
        <v>442</v>
      </c>
      <c r="BZ118" s="261" t="s">
        <v>442</v>
      </c>
      <c r="CA118" s="261" t="s">
        <v>442</v>
      </c>
      <c r="CB118" s="261" t="s">
        <v>442</v>
      </c>
      <c r="CC118" s="290">
        <v>42170</v>
      </c>
      <c r="CD118" s="261" t="s">
        <v>442</v>
      </c>
      <c r="CE118" s="261" t="s">
        <v>442</v>
      </c>
      <c r="CF118" s="261" t="s">
        <v>442</v>
      </c>
      <c r="CG118" s="261" t="s">
        <v>442</v>
      </c>
      <c r="CH118" s="261" t="s">
        <v>442</v>
      </c>
      <c r="CI118" s="261" t="s">
        <v>442</v>
      </c>
      <c r="CJ118" s="261" t="s">
        <v>442</v>
      </c>
      <c r="CK118" s="261" t="s">
        <v>442</v>
      </c>
      <c r="CL118" s="261" t="s">
        <v>442</v>
      </c>
      <c r="CM118" s="261" t="s">
        <v>442</v>
      </c>
      <c r="CN118" s="261" t="s">
        <v>442</v>
      </c>
      <c r="CO118" s="261" t="s">
        <v>442</v>
      </c>
      <c r="CP118" s="261" t="s">
        <v>442</v>
      </c>
      <c r="CQ118" s="261" t="s">
        <v>442</v>
      </c>
      <c r="CR118" s="261" t="s">
        <v>588</v>
      </c>
      <c r="CS118" s="261" t="s">
        <v>433</v>
      </c>
      <c r="CT118" s="261" t="s">
        <v>442</v>
      </c>
      <c r="CU118" s="261" t="s">
        <v>589</v>
      </c>
      <c r="CV118" s="261" t="s">
        <v>442</v>
      </c>
      <c r="CW118" s="261" t="s">
        <v>442</v>
      </c>
      <c r="CX118" s="293">
        <f t="shared" si="30"/>
        <v>0.64741234163929029</v>
      </c>
      <c r="CY118" s="289">
        <v>1848312</v>
      </c>
      <c r="CZ118" s="287">
        <v>45716</v>
      </c>
      <c r="DA118" s="293">
        <v>0.54865331165270659</v>
      </c>
      <c r="DB118" s="261" t="s">
        <v>442</v>
      </c>
      <c r="DC118" s="261" t="s">
        <v>442</v>
      </c>
      <c r="DD118" s="261" t="s">
        <v>577</v>
      </c>
    </row>
    <row r="119" spans="1:108">
      <c r="A119" s="264" t="s">
        <v>380</v>
      </c>
      <c r="B119" s="284">
        <v>2549</v>
      </c>
      <c r="C119" s="284">
        <f t="shared" si="17"/>
        <v>2549</v>
      </c>
      <c r="D119" s="285">
        <v>11321</v>
      </c>
      <c r="E119" s="286">
        <f t="shared" si="18"/>
        <v>11321</v>
      </c>
      <c r="F119" s="287">
        <v>45869</v>
      </c>
      <c r="G119" s="285" t="s">
        <v>159</v>
      </c>
      <c r="H119" s="285" t="s">
        <v>573</v>
      </c>
      <c r="I119" s="261">
        <v>2021</v>
      </c>
      <c r="J119" s="261" t="s">
        <v>574</v>
      </c>
      <c r="K119" s="261" t="s">
        <v>575</v>
      </c>
      <c r="L119" s="288">
        <v>760824</v>
      </c>
      <c r="M119" s="261" t="s">
        <v>576</v>
      </c>
      <c r="N119" s="261" t="s">
        <v>577</v>
      </c>
      <c r="O119" s="261" t="s">
        <v>578</v>
      </c>
      <c r="P119" s="287">
        <v>45618</v>
      </c>
      <c r="Q119" s="287" t="s">
        <v>592</v>
      </c>
      <c r="R119" s="261" t="s">
        <v>577</v>
      </c>
      <c r="S119" s="261" t="s">
        <v>580</v>
      </c>
      <c r="T119" s="261">
        <v>5</v>
      </c>
      <c r="U119" s="288">
        <v>0</v>
      </c>
      <c r="V119" s="289">
        <v>0</v>
      </c>
      <c r="W119" s="261" t="str">
        <f t="shared" si="19"/>
        <v>PERF</v>
      </c>
      <c r="X119" s="261" t="s">
        <v>581</v>
      </c>
      <c r="Y119" s="261" t="s">
        <v>581</v>
      </c>
      <c r="Z119" s="261" t="s">
        <v>573</v>
      </c>
      <c r="AA119" s="264" t="s">
        <v>380</v>
      </c>
      <c r="AB119" s="286">
        <f t="shared" si="20"/>
        <v>2549</v>
      </c>
      <c r="AC119" s="286">
        <v>9325</v>
      </c>
      <c r="AD119" s="286">
        <f t="shared" si="21"/>
        <v>9325</v>
      </c>
      <c r="AE119" s="261" t="s">
        <v>582</v>
      </c>
      <c r="AF119" s="261" t="s">
        <v>583</v>
      </c>
      <c r="AG119" s="290">
        <v>3382441</v>
      </c>
      <c r="AH119" s="261" t="s">
        <v>583</v>
      </c>
      <c r="AI119" s="291">
        <v>45523</v>
      </c>
      <c r="AJ119" s="261" t="s">
        <v>584</v>
      </c>
      <c r="AK119" s="292">
        <v>45688</v>
      </c>
      <c r="AL119" s="292" t="s">
        <v>585</v>
      </c>
      <c r="AM119" s="292" t="s">
        <v>442</v>
      </c>
      <c r="AN119" s="261" t="s">
        <v>442</v>
      </c>
      <c r="AO119" s="261" t="s">
        <v>442</v>
      </c>
      <c r="AP119" s="261" t="s">
        <v>442</v>
      </c>
      <c r="AQ119" s="261" t="s">
        <v>442</v>
      </c>
      <c r="AR119" s="290">
        <v>171</v>
      </c>
      <c r="AS119" s="287">
        <f t="shared" si="28"/>
        <v>50999</v>
      </c>
      <c r="AT119" s="261">
        <v>180</v>
      </c>
      <c r="AU119" s="261" t="s">
        <v>442</v>
      </c>
      <c r="AV119" s="290">
        <v>2532456</v>
      </c>
      <c r="AW119" s="290">
        <v>2493611.23</v>
      </c>
      <c r="AX119" s="261" t="s">
        <v>442</v>
      </c>
      <c r="AY119" s="261" t="s">
        <v>442</v>
      </c>
      <c r="AZ119" s="290">
        <v>2532456</v>
      </c>
      <c r="BA119" s="261">
        <v>100</v>
      </c>
      <c r="BB119" s="261" t="s">
        <v>442</v>
      </c>
      <c r="BC119" s="261" t="s">
        <v>586</v>
      </c>
      <c r="BD119" s="261" t="s">
        <v>586</v>
      </c>
      <c r="BE119" s="289">
        <v>33754</v>
      </c>
      <c r="BF119" s="261" t="s">
        <v>442</v>
      </c>
      <c r="BG119" s="261" t="s">
        <v>442</v>
      </c>
      <c r="BH119" s="261" t="s">
        <v>587</v>
      </c>
      <c r="BI119" s="293">
        <v>0.1421</v>
      </c>
      <c r="BJ119" s="261" t="s">
        <v>591</v>
      </c>
      <c r="BK119" s="261" t="s">
        <v>442</v>
      </c>
      <c r="BL119" s="294">
        <f t="shared" si="29"/>
        <v>6.8000000000000005E-2</v>
      </c>
      <c r="BM119" s="261" t="s">
        <v>442</v>
      </c>
      <c r="BN119" s="261" t="s">
        <v>442</v>
      </c>
      <c r="BO119" s="261" t="s">
        <v>442</v>
      </c>
      <c r="BP119" s="261" t="s">
        <v>442</v>
      </c>
      <c r="BQ119" s="261" t="s">
        <v>442</v>
      </c>
      <c r="BR119" s="261" t="s">
        <v>442</v>
      </c>
      <c r="BS119" s="261" t="s">
        <v>442</v>
      </c>
      <c r="BT119" s="261" t="s">
        <v>442</v>
      </c>
      <c r="BU119" s="261" t="s">
        <v>442</v>
      </c>
      <c r="BV119" s="261" t="s">
        <v>442</v>
      </c>
      <c r="BW119" s="261" t="s">
        <v>442</v>
      </c>
      <c r="BX119" s="261" t="s">
        <v>442</v>
      </c>
      <c r="BY119" s="261" t="s">
        <v>442</v>
      </c>
      <c r="BZ119" s="261" t="s">
        <v>442</v>
      </c>
      <c r="CA119" s="261" t="s">
        <v>442</v>
      </c>
      <c r="CB119" s="261" t="s">
        <v>442</v>
      </c>
      <c r="CC119" s="290">
        <v>0</v>
      </c>
      <c r="CD119" s="261" t="s">
        <v>442</v>
      </c>
      <c r="CE119" s="261" t="s">
        <v>442</v>
      </c>
      <c r="CF119" s="261" t="s">
        <v>442</v>
      </c>
      <c r="CG119" s="261" t="s">
        <v>442</v>
      </c>
      <c r="CH119" s="261" t="s">
        <v>442</v>
      </c>
      <c r="CI119" s="261" t="s">
        <v>442</v>
      </c>
      <c r="CJ119" s="261" t="s">
        <v>442</v>
      </c>
      <c r="CK119" s="261" t="s">
        <v>442</v>
      </c>
      <c r="CL119" s="261" t="s">
        <v>442</v>
      </c>
      <c r="CM119" s="261" t="s">
        <v>442</v>
      </c>
      <c r="CN119" s="261" t="s">
        <v>442</v>
      </c>
      <c r="CO119" s="261" t="s">
        <v>442</v>
      </c>
      <c r="CP119" s="261" t="s">
        <v>442</v>
      </c>
      <c r="CQ119" s="261" t="s">
        <v>442</v>
      </c>
      <c r="CR119" s="261" t="s">
        <v>588</v>
      </c>
      <c r="CS119" s="261" t="s">
        <v>433</v>
      </c>
      <c r="CT119" s="261" t="s">
        <v>442</v>
      </c>
      <c r="CU119" s="261" t="s">
        <v>589</v>
      </c>
      <c r="CV119" s="261" t="s">
        <v>442</v>
      </c>
      <c r="CW119" s="261" t="s">
        <v>442</v>
      </c>
      <c r="CX119" s="293">
        <f t="shared" si="30"/>
        <v>0.74870662932479826</v>
      </c>
      <c r="CY119" s="289">
        <v>3382441</v>
      </c>
      <c r="CZ119" s="287">
        <v>45523</v>
      </c>
      <c r="DA119" s="293">
        <v>0.74870662932479826</v>
      </c>
      <c r="DB119" s="261" t="s">
        <v>442</v>
      </c>
      <c r="DC119" s="261" t="s">
        <v>442</v>
      </c>
      <c r="DD119" s="261" t="s">
        <v>577</v>
      </c>
    </row>
    <row r="120" spans="1:108">
      <c r="A120" s="264" t="s">
        <v>380</v>
      </c>
      <c r="B120" s="284">
        <v>1416</v>
      </c>
      <c r="C120" s="284">
        <f t="shared" si="17"/>
        <v>1416</v>
      </c>
      <c r="D120" s="285">
        <v>8217</v>
      </c>
      <c r="E120" s="286">
        <f t="shared" si="18"/>
        <v>8217</v>
      </c>
      <c r="F120" s="287">
        <v>45869</v>
      </c>
      <c r="G120" s="285" t="s">
        <v>159</v>
      </c>
      <c r="H120" s="285" t="s">
        <v>573</v>
      </c>
      <c r="I120" s="261">
        <v>2021</v>
      </c>
      <c r="J120" s="261" t="s">
        <v>574</v>
      </c>
      <c r="K120" s="261" t="s">
        <v>575</v>
      </c>
      <c r="L120" s="288">
        <v>255278</v>
      </c>
      <c r="M120" s="261" t="s">
        <v>576</v>
      </c>
      <c r="N120" s="261" t="s">
        <v>577</v>
      </c>
      <c r="O120" s="261" t="s">
        <v>578</v>
      </c>
      <c r="P120" s="287">
        <v>41963</v>
      </c>
      <c r="Q120" s="287" t="s">
        <v>590</v>
      </c>
      <c r="R120" s="261" t="s">
        <v>577</v>
      </c>
      <c r="S120" s="261" t="s">
        <v>580</v>
      </c>
      <c r="T120" s="261">
        <v>121</v>
      </c>
      <c r="U120" s="288">
        <v>0</v>
      </c>
      <c r="V120" s="289">
        <v>0</v>
      </c>
      <c r="W120" s="261" t="str">
        <f t="shared" si="19"/>
        <v>PERF</v>
      </c>
      <c r="X120" s="261" t="s">
        <v>581</v>
      </c>
      <c r="Y120" s="261" t="s">
        <v>581</v>
      </c>
      <c r="Z120" s="261" t="s">
        <v>573</v>
      </c>
      <c r="AA120" s="264" t="s">
        <v>380</v>
      </c>
      <c r="AB120" s="286">
        <f t="shared" si="20"/>
        <v>1416</v>
      </c>
      <c r="AC120" s="286">
        <v>6719</v>
      </c>
      <c r="AD120" s="286">
        <f t="shared" si="21"/>
        <v>6719</v>
      </c>
      <c r="AE120" s="261" t="s">
        <v>593</v>
      </c>
      <c r="AF120" s="261" t="s">
        <v>583</v>
      </c>
      <c r="AG120" s="290">
        <v>908892</v>
      </c>
      <c r="AH120" s="261" t="s">
        <v>583</v>
      </c>
      <c r="AI120" s="291">
        <v>39776</v>
      </c>
      <c r="AJ120" s="261" t="s">
        <v>584</v>
      </c>
      <c r="AK120" s="292">
        <v>45688</v>
      </c>
      <c r="AL120" s="292" t="s">
        <v>585</v>
      </c>
      <c r="AM120" s="292" t="s">
        <v>442</v>
      </c>
      <c r="AN120" s="261" t="s">
        <v>442</v>
      </c>
      <c r="AO120" s="261" t="s">
        <v>442</v>
      </c>
      <c r="AP120" s="261" t="s">
        <v>442</v>
      </c>
      <c r="AQ120" s="261" t="s">
        <v>442</v>
      </c>
      <c r="AR120" s="290" t="s">
        <v>442</v>
      </c>
      <c r="AS120" s="287" t="s">
        <v>442</v>
      </c>
      <c r="AT120" s="261">
        <v>180</v>
      </c>
      <c r="AU120" s="261" t="s">
        <v>442</v>
      </c>
      <c r="AV120" s="290" t="s">
        <v>442</v>
      </c>
      <c r="AW120" s="290" t="s">
        <v>442</v>
      </c>
      <c r="AX120" s="261" t="s">
        <v>442</v>
      </c>
      <c r="AY120" s="261" t="s">
        <v>442</v>
      </c>
      <c r="AZ120" s="290" t="s">
        <v>442</v>
      </c>
      <c r="BA120" s="261">
        <v>100</v>
      </c>
      <c r="BB120" s="261" t="s">
        <v>442</v>
      </c>
      <c r="BC120" s="261" t="s">
        <v>586</v>
      </c>
      <c r="BD120" s="261" t="s">
        <v>586</v>
      </c>
      <c r="BE120" s="289" t="s">
        <v>442</v>
      </c>
      <c r="BF120" s="261" t="s">
        <v>442</v>
      </c>
      <c r="BG120" s="261" t="s">
        <v>442</v>
      </c>
      <c r="BH120" s="261" t="s">
        <v>587</v>
      </c>
      <c r="BI120" s="293" t="s">
        <v>442</v>
      </c>
      <c r="BJ120" s="261" t="s">
        <v>442</v>
      </c>
      <c r="BK120" s="261" t="s">
        <v>442</v>
      </c>
      <c r="BL120" s="294" t="s">
        <v>442</v>
      </c>
      <c r="BM120" s="261" t="s">
        <v>442</v>
      </c>
      <c r="BN120" s="261" t="s">
        <v>442</v>
      </c>
      <c r="BO120" s="261" t="s">
        <v>442</v>
      </c>
      <c r="BP120" s="261" t="s">
        <v>442</v>
      </c>
      <c r="BQ120" s="261" t="s">
        <v>442</v>
      </c>
      <c r="BR120" s="261" t="s">
        <v>442</v>
      </c>
      <c r="BS120" s="261" t="s">
        <v>442</v>
      </c>
      <c r="BT120" s="261" t="s">
        <v>442</v>
      </c>
      <c r="BU120" s="261" t="s">
        <v>442</v>
      </c>
      <c r="BV120" s="261" t="s">
        <v>442</v>
      </c>
      <c r="BW120" s="261" t="s">
        <v>442</v>
      </c>
      <c r="BX120" s="261" t="s">
        <v>442</v>
      </c>
      <c r="BY120" s="261" t="s">
        <v>442</v>
      </c>
      <c r="BZ120" s="261" t="s">
        <v>442</v>
      </c>
      <c r="CA120" s="261" t="s">
        <v>442</v>
      </c>
      <c r="CB120" s="261">
        <v>45835</v>
      </c>
      <c r="CC120" s="290" t="s">
        <v>442</v>
      </c>
      <c r="CD120" s="261" t="s">
        <v>442</v>
      </c>
      <c r="CE120" s="261" t="s">
        <v>442</v>
      </c>
      <c r="CF120" s="261" t="s">
        <v>442</v>
      </c>
      <c r="CG120" s="261" t="s">
        <v>442</v>
      </c>
      <c r="CH120" s="261" t="s">
        <v>442</v>
      </c>
      <c r="CI120" s="261" t="s">
        <v>442</v>
      </c>
      <c r="CJ120" s="261" t="s">
        <v>442</v>
      </c>
      <c r="CK120" s="261" t="s">
        <v>442</v>
      </c>
      <c r="CL120" s="261" t="s">
        <v>442</v>
      </c>
      <c r="CM120" s="261" t="s">
        <v>442</v>
      </c>
      <c r="CN120" s="261" t="s">
        <v>442</v>
      </c>
      <c r="CO120" s="261" t="s">
        <v>442</v>
      </c>
      <c r="CP120" s="261" t="s">
        <v>442</v>
      </c>
      <c r="CQ120" s="261" t="s">
        <v>442</v>
      </c>
      <c r="CR120" s="261" t="s">
        <v>588</v>
      </c>
      <c r="CS120" s="261" t="s">
        <v>433</v>
      </c>
      <c r="CT120" s="261" t="s">
        <v>442</v>
      </c>
      <c r="CU120" s="261" t="s">
        <v>589</v>
      </c>
      <c r="CV120" s="261" t="s">
        <v>442</v>
      </c>
      <c r="CW120" s="261" t="s">
        <v>442</v>
      </c>
      <c r="CX120" s="293" t="s">
        <v>442</v>
      </c>
      <c r="CY120" s="289" t="s">
        <v>442</v>
      </c>
      <c r="CZ120" s="287" t="s">
        <v>442</v>
      </c>
      <c r="DA120" s="293" t="s">
        <v>442</v>
      </c>
      <c r="DB120" s="261" t="s">
        <v>442</v>
      </c>
      <c r="DC120" s="261" t="s">
        <v>442</v>
      </c>
      <c r="DD120" s="261" t="s">
        <v>577</v>
      </c>
    </row>
    <row r="121" spans="1:108">
      <c r="A121" s="264" t="s">
        <v>380</v>
      </c>
      <c r="B121" s="284">
        <v>1428</v>
      </c>
      <c r="C121" s="284">
        <f t="shared" si="17"/>
        <v>1428</v>
      </c>
      <c r="D121" s="285">
        <v>8503</v>
      </c>
      <c r="E121" s="286">
        <f t="shared" si="18"/>
        <v>8503</v>
      </c>
      <c r="F121" s="287">
        <v>45869</v>
      </c>
      <c r="G121" s="285" t="s">
        <v>159</v>
      </c>
      <c r="H121" s="285" t="s">
        <v>573</v>
      </c>
      <c r="I121" s="261">
        <v>2021</v>
      </c>
      <c r="J121" s="261" t="s">
        <v>574</v>
      </c>
      <c r="K121" s="261" t="s">
        <v>575</v>
      </c>
      <c r="L121" s="288">
        <v>780072</v>
      </c>
      <c r="M121" s="261" t="s">
        <v>576</v>
      </c>
      <c r="N121" s="261" t="s">
        <v>577</v>
      </c>
      <c r="O121" s="261" t="s">
        <v>578</v>
      </c>
      <c r="P121" s="287">
        <v>41974</v>
      </c>
      <c r="Q121" s="287" t="s">
        <v>579</v>
      </c>
      <c r="R121" s="261" t="s">
        <v>577</v>
      </c>
      <c r="S121" s="261" t="s">
        <v>580</v>
      </c>
      <c r="T121" s="261">
        <v>114</v>
      </c>
      <c r="U121" s="288">
        <v>0</v>
      </c>
      <c r="V121" s="289">
        <v>0</v>
      </c>
      <c r="W121" s="261" t="str">
        <f t="shared" si="19"/>
        <v>PERF</v>
      </c>
      <c r="X121" s="261" t="s">
        <v>581</v>
      </c>
      <c r="Y121" s="261" t="s">
        <v>581</v>
      </c>
      <c r="Z121" s="261" t="s">
        <v>573</v>
      </c>
      <c r="AA121" s="264" t="s">
        <v>380</v>
      </c>
      <c r="AB121" s="286">
        <f t="shared" si="20"/>
        <v>1428</v>
      </c>
      <c r="AC121" s="286">
        <v>243</v>
      </c>
      <c r="AD121" s="286">
        <f t="shared" si="21"/>
        <v>243</v>
      </c>
      <c r="AE121" s="261" t="s">
        <v>593</v>
      </c>
      <c r="AF121" s="261" t="s">
        <v>583</v>
      </c>
      <c r="AG121" s="290">
        <v>2280303</v>
      </c>
      <c r="AH121" s="261" t="s">
        <v>583</v>
      </c>
      <c r="AI121" s="291">
        <v>38888</v>
      </c>
      <c r="AJ121" s="261" t="s">
        <v>584</v>
      </c>
      <c r="AK121" s="292">
        <v>45688</v>
      </c>
      <c r="AL121" s="292" t="s">
        <v>585</v>
      </c>
      <c r="AM121" s="292" t="s">
        <v>442</v>
      </c>
      <c r="AN121" s="261" t="s">
        <v>442</v>
      </c>
      <c r="AO121" s="261" t="s">
        <v>442</v>
      </c>
      <c r="AP121" s="261" t="s">
        <v>442</v>
      </c>
      <c r="AQ121" s="261" t="s">
        <v>442</v>
      </c>
      <c r="AR121" s="290">
        <v>52</v>
      </c>
      <c r="AS121" s="287">
        <f t="shared" ref="AS121:AS145" si="31">(AR121*30)+F121</f>
        <v>47429</v>
      </c>
      <c r="AT121" s="261">
        <v>180</v>
      </c>
      <c r="AU121" s="261" t="s">
        <v>442</v>
      </c>
      <c r="AV121" s="290">
        <v>2016950</v>
      </c>
      <c r="AW121" s="290">
        <v>1085780.77</v>
      </c>
      <c r="AX121" s="261" t="s">
        <v>442</v>
      </c>
      <c r="AY121" s="261" t="s">
        <v>442</v>
      </c>
      <c r="AZ121" s="290">
        <v>2016950</v>
      </c>
      <c r="BA121" s="261">
        <v>100</v>
      </c>
      <c r="BB121" s="261" t="s">
        <v>442</v>
      </c>
      <c r="BC121" s="261" t="s">
        <v>586</v>
      </c>
      <c r="BD121" s="261" t="s">
        <v>586</v>
      </c>
      <c r="BE121" s="289">
        <v>27765</v>
      </c>
      <c r="BF121" s="261" t="s">
        <v>442</v>
      </c>
      <c r="BG121" s="261" t="s">
        <v>442</v>
      </c>
      <c r="BH121" s="261" t="s">
        <v>587</v>
      </c>
      <c r="BI121" s="293">
        <v>0.14749999999999999</v>
      </c>
      <c r="BJ121" s="261" t="s">
        <v>596</v>
      </c>
      <c r="BK121" s="261" t="s">
        <v>442</v>
      </c>
      <c r="BL121" s="294">
        <f t="shared" ref="BL121:BL145" si="32">BI121-IF(BJ121="Prime",10.75%-3.5%,7.41%)</f>
        <v>7.3399999999999993E-2</v>
      </c>
      <c r="BM121" s="261" t="s">
        <v>442</v>
      </c>
      <c r="BN121" s="261" t="s">
        <v>442</v>
      </c>
      <c r="BO121" s="261" t="s">
        <v>442</v>
      </c>
      <c r="BP121" s="261" t="s">
        <v>442</v>
      </c>
      <c r="BQ121" s="261" t="s">
        <v>442</v>
      </c>
      <c r="BR121" s="261" t="s">
        <v>442</v>
      </c>
      <c r="BS121" s="261" t="s">
        <v>442</v>
      </c>
      <c r="BT121" s="261" t="s">
        <v>442</v>
      </c>
      <c r="BU121" s="261" t="s">
        <v>442</v>
      </c>
      <c r="BV121" s="261" t="s">
        <v>442</v>
      </c>
      <c r="BW121" s="261" t="s">
        <v>442</v>
      </c>
      <c r="BX121" s="261" t="s">
        <v>442</v>
      </c>
      <c r="BY121" s="261" t="s">
        <v>442</v>
      </c>
      <c r="BZ121" s="261" t="s">
        <v>442</v>
      </c>
      <c r="CA121" s="261" t="s">
        <v>442</v>
      </c>
      <c r="CB121" s="261" t="s">
        <v>442</v>
      </c>
      <c r="CC121" s="290">
        <v>0</v>
      </c>
      <c r="CD121" s="261" t="s">
        <v>442</v>
      </c>
      <c r="CE121" s="261" t="s">
        <v>442</v>
      </c>
      <c r="CF121" s="261" t="s">
        <v>442</v>
      </c>
      <c r="CG121" s="261" t="s">
        <v>442</v>
      </c>
      <c r="CH121" s="261" t="s">
        <v>442</v>
      </c>
      <c r="CI121" s="261" t="s">
        <v>442</v>
      </c>
      <c r="CJ121" s="261" t="s">
        <v>442</v>
      </c>
      <c r="CK121" s="261" t="s">
        <v>442</v>
      </c>
      <c r="CL121" s="261" t="s">
        <v>442</v>
      </c>
      <c r="CM121" s="261" t="s">
        <v>442</v>
      </c>
      <c r="CN121" s="261" t="s">
        <v>442</v>
      </c>
      <c r="CO121" s="261" t="s">
        <v>442</v>
      </c>
      <c r="CP121" s="261" t="s">
        <v>442</v>
      </c>
      <c r="CQ121" s="261" t="s">
        <v>442</v>
      </c>
      <c r="CR121" s="261" t="s">
        <v>588</v>
      </c>
      <c r="CS121" s="261" t="s">
        <v>433</v>
      </c>
      <c r="CT121" s="261" t="s">
        <v>442</v>
      </c>
      <c r="CU121" s="261" t="s">
        <v>589</v>
      </c>
      <c r="CV121" s="261" t="s">
        <v>442</v>
      </c>
      <c r="CW121" s="261" t="s">
        <v>442</v>
      </c>
      <c r="CX121" s="293">
        <f t="shared" ref="CX121:CX145" si="33">AV121/CY121</f>
        <v>0.67231666666666667</v>
      </c>
      <c r="CY121" s="289">
        <v>3000000</v>
      </c>
      <c r="CZ121" s="287">
        <v>45711</v>
      </c>
      <c r="DA121" s="293">
        <v>0.74846526029043858</v>
      </c>
      <c r="DB121" s="261" t="s">
        <v>442</v>
      </c>
      <c r="DC121" s="261" t="s">
        <v>442</v>
      </c>
      <c r="DD121" s="261" t="s">
        <v>577</v>
      </c>
    </row>
    <row r="122" spans="1:108">
      <c r="A122" s="264" t="s">
        <v>380</v>
      </c>
      <c r="B122" s="284">
        <v>1930</v>
      </c>
      <c r="C122" s="284">
        <f t="shared" si="17"/>
        <v>1930</v>
      </c>
      <c r="D122" s="285">
        <v>10024</v>
      </c>
      <c r="E122" s="286">
        <f t="shared" si="18"/>
        <v>10024</v>
      </c>
      <c r="F122" s="287">
        <v>45869</v>
      </c>
      <c r="G122" s="285" t="s">
        <v>159</v>
      </c>
      <c r="H122" s="285" t="s">
        <v>573</v>
      </c>
      <c r="I122" s="261">
        <v>2021</v>
      </c>
      <c r="J122" s="261" t="s">
        <v>574</v>
      </c>
      <c r="K122" s="261" t="s">
        <v>575</v>
      </c>
      <c r="L122" s="288">
        <v>1300104</v>
      </c>
      <c r="M122" s="261" t="s">
        <v>576</v>
      </c>
      <c r="N122" s="261" t="s">
        <v>577</v>
      </c>
      <c r="O122" s="261" t="s">
        <v>578</v>
      </c>
      <c r="P122" s="287">
        <v>43536</v>
      </c>
      <c r="Q122" s="287" t="s">
        <v>592</v>
      </c>
      <c r="R122" s="261" t="s">
        <v>577</v>
      </c>
      <c r="S122" s="261" t="s">
        <v>580</v>
      </c>
      <c r="T122" s="261">
        <v>70</v>
      </c>
      <c r="U122" s="288">
        <v>0</v>
      </c>
      <c r="V122" s="289">
        <v>0</v>
      </c>
      <c r="W122" s="261" t="str">
        <f t="shared" si="19"/>
        <v>PERF</v>
      </c>
      <c r="X122" s="261" t="s">
        <v>581</v>
      </c>
      <c r="Y122" s="261" t="s">
        <v>581</v>
      </c>
      <c r="Z122" s="261" t="s">
        <v>573</v>
      </c>
      <c r="AA122" s="264" t="s">
        <v>380</v>
      </c>
      <c r="AB122" s="286">
        <f t="shared" si="20"/>
        <v>1930</v>
      </c>
      <c r="AC122" s="286">
        <v>7915</v>
      </c>
      <c r="AD122" s="286">
        <f t="shared" si="21"/>
        <v>7915</v>
      </c>
      <c r="AE122" s="261" t="s">
        <v>582</v>
      </c>
      <c r="AF122" s="261" t="s">
        <v>583</v>
      </c>
      <c r="AG122" s="290">
        <v>6213295</v>
      </c>
      <c r="AH122" s="261" t="s">
        <v>583</v>
      </c>
      <c r="AI122" s="291">
        <v>43374</v>
      </c>
      <c r="AJ122" s="261" t="s">
        <v>584</v>
      </c>
      <c r="AK122" s="292">
        <v>45688</v>
      </c>
      <c r="AL122" s="292" t="s">
        <v>585</v>
      </c>
      <c r="AM122" s="292" t="s">
        <v>442</v>
      </c>
      <c r="AN122" s="261" t="s">
        <v>442</v>
      </c>
      <c r="AO122" s="261" t="s">
        <v>442</v>
      </c>
      <c r="AP122" s="261" t="s">
        <v>442</v>
      </c>
      <c r="AQ122" s="261" t="s">
        <v>442</v>
      </c>
      <c r="AR122" s="290">
        <v>103</v>
      </c>
      <c r="AS122" s="287">
        <f t="shared" si="31"/>
        <v>48959</v>
      </c>
      <c r="AT122" s="261">
        <v>180</v>
      </c>
      <c r="AU122" s="261" t="s">
        <v>442</v>
      </c>
      <c r="AV122" s="290">
        <v>3943688</v>
      </c>
      <c r="AW122" s="290">
        <v>3048604.24</v>
      </c>
      <c r="AX122" s="261" t="s">
        <v>442</v>
      </c>
      <c r="AY122" s="261" t="s">
        <v>442</v>
      </c>
      <c r="AZ122" s="290">
        <v>3943688</v>
      </c>
      <c r="BA122" s="261">
        <v>100</v>
      </c>
      <c r="BB122" s="261" t="s">
        <v>442</v>
      </c>
      <c r="BC122" s="261" t="s">
        <v>586</v>
      </c>
      <c r="BD122" s="261" t="s">
        <v>586</v>
      </c>
      <c r="BE122" s="289">
        <v>49951</v>
      </c>
      <c r="BF122" s="261" t="s">
        <v>442</v>
      </c>
      <c r="BG122" s="261" t="s">
        <v>442</v>
      </c>
      <c r="BH122" s="261" t="s">
        <v>587</v>
      </c>
      <c r="BI122" s="293">
        <v>0.13750000000000001</v>
      </c>
      <c r="BJ122" s="261" t="s">
        <v>596</v>
      </c>
      <c r="BK122" s="261" t="s">
        <v>442</v>
      </c>
      <c r="BL122" s="294">
        <f t="shared" si="32"/>
        <v>6.3400000000000012E-2</v>
      </c>
      <c r="BM122" s="261" t="s">
        <v>442</v>
      </c>
      <c r="BN122" s="261" t="s">
        <v>442</v>
      </c>
      <c r="BO122" s="261" t="s">
        <v>442</v>
      </c>
      <c r="BP122" s="261" t="s">
        <v>442</v>
      </c>
      <c r="BQ122" s="261" t="s">
        <v>442</v>
      </c>
      <c r="BR122" s="261" t="s">
        <v>442</v>
      </c>
      <c r="BS122" s="261" t="s">
        <v>442</v>
      </c>
      <c r="BT122" s="261" t="s">
        <v>442</v>
      </c>
      <c r="BU122" s="261" t="s">
        <v>442</v>
      </c>
      <c r="BV122" s="261" t="s">
        <v>442</v>
      </c>
      <c r="BW122" s="261" t="s">
        <v>442</v>
      </c>
      <c r="BX122" s="261" t="s">
        <v>442</v>
      </c>
      <c r="BY122" s="261" t="s">
        <v>442</v>
      </c>
      <c r="BZ122" s="261" t="s">
        <v>442</v>
      </c>
      <c r="CA122" s="261" t="s">
        <v>442</v>
      </c>
      <c r="CB122" s="261" t="s">
        <v>442</v>
      </c>
      <c r="CC122" s="290">
        <v>53831</v>
      </c>
      <c r="CD122" s="261" t="s">
        <v>442</v>
      </c>
      <c r="CE122" s="261" t="s">
        <v>442</v>
      </c>
      <c r="CF122" s="261" t="s">
        <v>442</v>
      </c>
      <c r="CG122" s="261" t="s">
        <v>442</v>
      </c>
      <c r="CH122" s="261" t="s">
        <v>442</v>
      </c>
      <c r="CI122" s="261" t="s">
        <v>442</v>
      </c>
      <c r="CJ122" s="261" t="s">
        <v>442</v>
      </c>
      <c r="CK122" s="261" t="s">
        <v>442</v>
      </c>
      <c r="CL122" s="261" t="s">
        <v>442</v>
      </c>
      <c r="CM122" s="261" t="s">
        <v>442</v>
      </c>
      <c r="CN122" s="261" t="s">
        <v>442</v>
      </c>
      <c r="CO122" s="261" t="s">
        <v>442</v>
      </c>
      <c r="CP122" s="261" t="s">
        <v>442</v>
      </c>
      <c r="CQ122" s="261" t="s">
        <v>442</v>
      </c>
      <c r="CR122" s="261" t="s">
        <v>588</v>
      </c>
      <c r="CS122" s="261" t="s">
        <v>433</v>
      </c>
      <c r="CT122" s="261" t="s">
        <v>442</v>
      </c>
      <c r="CU122" s="261" t="s">
        <v>589</v>
      </c>
      <c r="CV122" s="261" t="s">
        <v>442</v>
      </c>
      <c r="CW122" s="261" t="s">
        <v>442</v>
      </c>
      <c r="CX122" s="293">
        <f t="shared" si="33"/>
        <v>0.64327655935951733</v>
      </c>
      <c r="CY122" s="289">
        <v>6130626</v>
      </c>
      <c r="CZ122" s="287">
        <v>45747</v>
      </c>
      <c r="DA122" s="293">
        <v>0.62016273169067293</v>
      </c>
      <c r="DB122" s="261" t="s">
        <v>442</v>
      </c>
      <c r="DC122" s="261" t="s">
        <v>442</v>
      </c>
      <c r="DD122" s="261" t="s">
        <v>577</v>
      </c>
    </row>
    <row r="123" spans="1:108">
      <c r="A123" s="264" t="s">
        <v>380</v>
      </c>
      <c r="B123" s="284">
        <v>1675</v>
      </c>
      <c r="C123" s="284">
        <f t="shared" si="17"/>
        <v>1675</v>
      </c>
      <c r="D123" s="285">
        <v>9535</v>
      </c>
      <c r="E123" s="286">
        <f t="shared" si="18"/>
        <v>9535</v>
      </c>
      <c r="F123" s="287">
        <v>45869</v>
      </c>
      <c r="G123" s="285" t="s">
        <v>159</v>
      </c>
      <c r="H123" s="285" t="s">
        <v>573</v>
      </c>
      <c r="I123" s="261">
        <v>2021</v>
      </c>
      <c r="J123" s="261" t="s">
        <v>574</v>
      </c>
      <c r="K123" s="261" t="s">
        <v>575</v>
      </c>
      <c r="L123" s="288">
        <v>718655</v>
      </c>
      <c r="M123" s="261" t="s">
        <v>576</v>
      </c>
      <c r="N123" s="261" t="s">
        <v>577</v>
      </c>
      <c r="O123" s="261" t="s">
        <v>578</v>
      </c>
      <c r="P123" s="287">
        <v>42790</v>
      </c>
      <c r="Q123" s="287" t="s">
        <v>579</v>
      </c>
      <c r="R123" s="261" t="s">
        <v>577</v>
      </c>
      <c r="S123" s="261" t="s">
        <v>580</v>
      </c>
      <c r="T123" s="261">
        <v>86</v>
      </c>
      <c r="U123" s="288">
        <v>0</v>
      </c>
      <c r="V123" s="289">
        <v>0</v>
      </c>
      <c r="W123" s="261" t="str">
        <f t="shared" si="19"/>
        <v>PERF</v>
      </c>
      <c r="X123" s="261" t="s">
        <v>581</v>
      </c>
      <c r="Y123" s="261" t="s">
        <v>581</v>
      </c>
      <c r="Z123" s="261" t="s">
        <v>573</v>
      </c>
      <c r="AA123" s="264" t="s">
        <v>380</v>
      </c>
      <c r="AB123" s="286">
        <f t="shared" si="20"/>
        <v>1675</v>
      </c>
      <c r="AC123" s="286">
        <v>7648</v>
      </c>
      <c r="AD123" s="286">
        <f t="shared" si="21"/>
        <v>7648</v>
      </c>
      <c r="AE123" s="261" t="s">
        <v>582</v>
      </c>
      <c r="AF123" s="261" t="s">
        <v>583</v>
      </c>
      <c r="AG123" s="290">
        <v>2862895</v>
      </c>
      <c r="AH123" s="261" t="s">
        <v>583</v>
      </c>
      <c r="AI123" s="291">
        <v>42717</v>
      </c>
      <c r="AJ123" s="261" t="s">
        <v>584</v>
      </c>
      <c r="AK123" s="292">
        <v>45688</v>
      </c>
      <c r="AL123" s="292" t="s">
        <v>585</v>
      </c>
      <c r="AM123" s="292" t="s">
        <v>442</v>
      </c>
      <c r="AN123" s="261" t="s">
        <v>442</v>
      </c>
      <c r="AO123" s="261" t="s">
        <v>442</v>
      </c>
      <c r="AP123" s="261" t="s">
        <v>442</v>
      </c>
      <c r="AQ123" s="261" t="s">
        <v>442</v>
      </c>
      <c r="AR123" s="290">
        <v>78</v>
      </c>
      <c r="AS123" s="287">
        <f t="shared" si="31"/>
        <v>48209</v>
      </c>
      <c r="AT123" s="261">
        <v>180</v>
      </c>
      <c r="AU123" s="261" t="s">
        <v>442</v>
      </c>
      <c r="AV123" s="290">
        <v>2056339</v>
      </c>
      <c r="AW123" s="290">
        <v>1373003.37</v>
      </c>
      <c r="AX123" s="261" t="s">
        <v>442</v>
      </c>
      <c r="AY123" s="261" t="s">
        <v>442</v>
      </c>
      <c r="AZ123" s="290">
        <v>2056339</v>
      </c>
      <c r="BA123" s="261">
        <v>100</v>
      </c>
      <c r="BB123" s="261" t="s">
        <v>442</v>
      </c>
      <c r="BC123" s="261" t="s">
        <v>586</v>
      </c>
      <c r="BD123" s="261" t="s">
        <v>586</v>
      </c>
      <c r="BE123" s="289">
        <v>26668</v>
      </c>
      <c r="BF123" s="261" t="s">
        <v>442</v>
      </c>
      <c r="BG123" s="261" t="s">
        <v>442</v>
      </c>
      <c r="BH123" s="261" t="s">
        <v>587</v>
      </c>
      <c r="BI123" s="293">
        <v>0.14249999999999999</v>
      </c>
      <c r="BJ123" s="261" t="s">
        <v>596</v>
      </c>
      <c r="BK123" s="261" t="s">
        <v>442</v>
      </c>
      <c r="BL123" s="294">
        <f t="shared" si="32"/>
        <v>6.8399999999999989E-2</v>
      </c>
      <c r="BM123" s="261" t="s">
        <v>442</v>
      </c>
      <c r="BN123" s="261" t="s">
        <v>442</v>
      </c>
      <c r="BO123" s="261" t="s">
        <v>442</v>
      </c>
      <c r="BP123" s="261" t="s">
        <v>442</v>
      </c>
      <c r="BQ123" s="261" t="s">
        <v>442</v>
      </c>
      <c r="BR123" s="261" t="s">
        <v>442</v>
      </c>
      <c r="BS123" s="261" t="s">
        <v>442</v>
      </c>
      <c r="BT123" s="261" t="s">
        <v>442</v>
      </c>
      <c r="BU123" s="261" t="s">
        <v>442</v>
      </c>
      <c r="BV123" s="261" t="s">
        <v>442</v>
      </c>
      <c r="BW123" s="261" t="s">
        <v>442</v>
      </c>
      <c r="BX123" s="261" t="s">
        <v>442</v>
      </c>
      <c r="BY123" s="261" t="s">
        <v>442</v>
      </c>
      <c r="BZ123" s="261" t="s">
        <v>442</v>
      </c>
      <c r="CA123" s="261" t="s">
        <v>442</v>
      </c>
      <c r="CB123" s="261" t="s">
        <v>442</v>
      </c>
      <c r="CC123" s="290">
        <v>0</v>
      </c>
      <c r="CD123" s="261" t="s">
        <v>442</v>
      </c>
      <c r="CE123" s="261" t="s">
        <v>442</v>
      </c>
      <c r="CF123" s="261" t="s">
        <v>442</v>
      </c>
      <c r="CG123" s="261" t="s">
        <v>442</v>
      </c>
      <c r="CH123" s="261" t="s">
        <v>442</v>
      </c>
      <c r="CI123" s="261" t="s">
        <v>442</v>
      </c>
      <c r="CJ123" s="261" t="s">
        <v>442</v>
      </c>
      <c r="CK123" s="261" t="s">
        <v>442</v>
      </c>
      <c r="CL123" s="261" t="s">
        <v>442</v>
      </c>
      <c r="CM123" s="261" t="s">
        <v>442</v>
      </c>
      <c r="CN123" s="261" t="s">
        <v>442</v>
      </c>
      <c r="CO123" s="261" t="s">
        <v>442</v>
      </c>
      <c r="CP123" s="261" t="s">
        <v>442</v>
      </c>
      <c r="CQ123" s="261" t="s">
        <v>442</v>
      </c>
      <c r="CR123" s="261" t="s">
        <v>588</v>
      </c>
      <c r="CS123" s="261" t="s">
        <v>433</v>
      </c>
      <c r="CT123" s="261" t="s">
        <v>442</v>
      </c>
      <c r="CU123" s="261" t="s">
        <v>589</v>
      </c>
      <c r="CV123" s="261" t="s">
        <v>442</v>
      </c>
      <c r="CW123" s="261" t="s">
        <v>442</v>
      </c>
      <c r="CX123" s="293">
        <f t="shared" si="33"/>
        <v>0.53517589836040913</v>
      </c>
      <c r="CY123" s="289">
        <v>3842361</v>
      </c>
      <c r="CZ123" s="287">
        <v>45125</v>
      </c>
      <c r="DA123" s="293">
        <v>0.71827250742789994</v>
      </c>
      <c r="DB123" s="261" t="s">
        <v>442</v>
      </c>
      <c r="DC123" s="261" t="s">
        <v>442</v>
      </c>
      <c r="DD123" s="261" t="s">
        <v>577</v>
      </c>
    </row>
    <row r="124" spans="1:108">
      <c r="A124" s="264" t="s">
        <v>380</v>
      </c>
      <c r="B124" s="284">
        <v>1744</v>
      </c>
      <c r="C124" s="284">
        <f t="shared" si="17"/>
        <v>1744</v>
      </c>
      <c r="D124" s="285">
        <v>9580</v>
      </c>
      <c r="E124" s="286">
        <f t="shared" si="18"/>
        <v>9580</v>
      </c>
      <c r="F124" s="287">
        <v>45869</v>
      </c>
      <c r="G124" s="285" t="s">
        <v>159</v>
      </c>
      <c r="H124" s="285" t="s">
        <v>573</v>
      </c>
      <c r="I124" s="261">
        <v>2021</v>
      </c>
      <c r="J124" s="261" t="s">
        <v>574</v>
      </c>
      <c r="K124" s="261" t="s">
        <v>575</v>
      </c>
      <c r="L124" s="288">
        <v>377683</v>
      </c>
      <c r="M124" s="261" t="s">
        <v>576</v>
      </c>
      <c r="N124" s="261" t="s">
        <v>577</v>
      </c>
      <c r="O124" s="261" t="s">
        <v>578</v>
      </c>
      <c r="P124" s="287">
        <v>43017</v>
      </c>
      <c r="Q124" s="287" t="s">
        <v>579</v>
      </c>
      <c r="R124" s="261" t="s">
        <v>577</v>
      </c>
      <c r="S124" s="261" t="s">
        <v>580</v>
      </c>
      <c r="T124" s="261">
        <v>85</v>
      </c>
      <c r="U124" s="288">
        <v>0</v>
      </c>
      <c r="V124" s="289">
        <v>0</v>
      </c>
      <c r="W124" s="261" t="str">
        <f t="shared" si="19"/>
        <v>PERF</v>
      </c>
      <c r="X124" s="261" t="s">
        <v>581</v>
      </c>
      <c r="Y124" s="261" t="s">
        <v>581</v>
      </c>
      <c r="Z124" s="261" t="s">
        <v>573</v>
      </c>
      <c r="AA124" s="264" t="s">
        <v>380</v>
      </c>
      <c r="AB124" s="286">
        <f t="shared" si="20"/>
        <v>1744</v>
      </c>
      <c r="AC124" s="286">
        <v>7676</v>
      </c>
      <c r="AD124" s="286">
        <f t="shared" si="21"/>
        <v>7676</v>
      </c>
      <c r="AE124" s="261" t="s">
        <v>593</v>
      </c>
      <c r="AF124" s="261" t="s">
        <v>583</v>
      </c>
      <c r="AG124" s="290">
        <v>1482555</v>
      </c>
      <c r="AH124" s="261" t="s">
        <v>583</v>
      </c>
      <c r="AI124" s="291">
        <v>42858</v>
      </c>
      <c r="AJ124" s="261" t="s">
        <v>584</v>
      </c>
      <c r="AK124" s="292">
        <v>45688</v>
      </c>
      <c r="AL124" s="292" t="s">
        <v>585</v>
      </c>
      <c r="AM124" s="292" t="s">
        <v>442</v>
      </c>
      <c r="AN124" s="261" t="s">
        <v>442</v>
      </c>
      <c r="AO124" s="261" t="s">
        <v>442</v>
      </c>
      <c r="AP124" s="261" t="s">
        <v>442</v>
      </c>
      <c r="AQ124" s="261" t="s">
        <v>442</v>
      </c>
      <c r="AR124" s="290">
        <v>86</v>
      </c>
      <c r="AS124" s="287">
        <f t="shared" si="31"/>
        <v>48449</v>
      </c>
      <c r="AT124" s="261">
        <v>180</v>
      </c>
      <c r="AU124" s="261" t="s">
        <v>442</v>
      </c>
      <c r="AV124" s="290">
        <v>1137508</v>
      </c>
      <c r="AW124" s="290">
        <v>815123.67</v>
      </c>
      <c r="AX124" s="261" t="s">
        <v>442</v>
      </c>
      <c r="AY124" s="261" t="s">
        <v>442</v>
      </c>
      <c r="AZ124" s="290">
        <v>1137508</v>
      </c>
      <c r="BA124" s="261">
        <v>100</v>
      </c>
      <c r="BB124" s="261" t="s">
        <v>442</v>
      </c>
      <c r="BC124" s="261" t="s">
        <v>586</v>
      </c>
      <c r="BD124" s="261" t="s">
        <v>586</v>
      </c>
      <c r="BE124" s="289">
        <v>14956</v>
      </c>
      <c r="BF124" s="261" t="s">
        <v>442</v>
      </c>
      <c r="BG124" s="261" t="s">
        <v>442</v>
      </c>
      <c r="BH124" s="261" t="s">
        <v>587</v>
      </c>
      <c r="BI124" s="293">
        <v>0.14249999999999999</v>
      </c>
      <c r="BJ124" s="261" t="s">
        <v>596</v>
      </c>
      <c r="BK124" s="261" t="s">
        <v>442</v>
      </c>
      <c r="BL124" s="294">
        <f t="shared" si="32"/>
        <v>6.8399999999999989E-2</v>
      </c>
      <c r="BM124" s="261" t="s">
        <v>442</v>
      </c>
      <c r="BN124" s="261" t="s">
        <v>442</v>
      </c>
      <c r="BO124" s="261" t="s">
        <v>442</v>
      </c>
      <c r="BP124" s="261" t="s">
        <v>442</v>
      </c>
      <c r="BQ124" s="261" t="s">
        <v>442</v>
      </c>
      <c r="BR124" s="261" t="s">
        <v>442</v>
      </c>
      <c r="BS124" s="261" t="s">
        <v>442</v>
      </c>
      <c r="BT124" s="261" t="s">
        <v>442</v>
      </c>
      <c r="BU124" s="261" t="s">
        <v>442</v>
      </c>
      <c r="BV124" s="261" t="s">
        <v>442</v>
      </c>
      <c r="BW124" s="261" t="s">
        <v>442</v>
      </c>
      <c r="BX124" s="261" t="s">
        <v>442</v>
      </c>
      <c r="BY124" s="261" t="s">
        <v>442</v>
      </c>
      <c r="BZ124" s="261" t="s">
        <v>442</v>
      </c>
      <c r="CA124" s="261" t="s">
        <v>442</v>
      </c>
      <c r="CB124" s="261" t="s">
        <v>442</v>
      </c>
      <c r="CC124" s="290">
        <v>0</v>
      </c>
      <c r="CD124" s="261" t="s">
        <v>442</v>
      </c>
      <c r="CE124" s="261" t="s">
        <v>442</v>
      </c>
      <c r="CF124" s="261" t="s">
        <v>442</v>
      </c>
      <c r="CG124" s="261" t="s">
        <v>442</v>
      </c>
      <c r="CH124" s="261" t="s">
        <v>442</v>
      </c>
      <c r="CI124" s="261" t="s">
        <v>442</v>
      </c>
      <c r="CJ124" s="261" t="s">
        <v>442</v>
      </c>
      <c r="CK124" s="261" t="s">
        <v>442</v>
      </c>
      <c r="CL124" s="261" t="s">
        <v>442</v>
      </c>
      <c r="CM124" s="261" t="s">
        <v>442</v>
      </c>
      <c r="CN124" s="261" t="s">
        <v>442</v>
      </c>
      <c r="CO124" s="261" t="s">
        <v>442</v>
      </c>
      <c r="CP124" s="261" t="s">
        <v>442</v>
      </c>
      <c r="CQ124" s="261" t="s">
        <v>442</v>
      </c>
      <c r="CR124" s="261" t="s">
        <v>588</v>
      </c>
      <c r="CS124" s="261" t="s">
        <v>433</v>
      </c>
      <c r="CT124" s="261" t="s">
        <v>442</v>
      </c>
      <c r="CU124" s="261" t="s">
        <v>589</v>
      </c>
      <c r="CV124" s="261" t="s">
        <v>442</v>
      </c>
      <c r="CW124" s="261" t="s">
        <v>442</v>
      </c>
      <c r="CX124" s="293">
        <f t="shared" si="33"/>
        <v>0.58115764767431288</v>
      </c>
      <c r="CY124" s="289">
        <v>1957314</v>
      </c>
      <c r="CZ124" s="287">
        <v>45273</v>
      </c>
      <c r="DA124" s="293">
        <v>0.71297897941273214</v>
      </c>
      <c r="DB124" s="261" t="s">
        <v>442</v>
      </c>
      <c r="DC124" s="261" t="s">
        <v>442</v>
      </c>
      <c r="DD124" s="261" t="s">
        <v>577</v>
      </c>
    </row>
    <row r="125" spans="1:108">
      <c r="A125" s="264" t="s">
        <v>380</v>
      </c>
      <c r="B125" s="284">
        <v>1333</v>
      </c>
      <c r="C125" s="284">
        <f t="shared" si="17"/>
        <v>1333</v>
      </c>
      <c r="D125" s="285">
        <v>0</v>
      </c>
      <c r="E125" s="286">
        <f t="shared" si="18"/>
        <v>0</v>
      </c>
      <c r="F125" s="287">
        <v>45869</v>
      </c>
      <c r="G125" s="285" t="s">
        <v>159</v>
      </c>
      <c r="H125" s="285" t="s">
        <v>573</v>
      </c>
      <c r="I125" s="261">
        <v>2021</v>
      </c>
      <c r="J125" s="261" t="s">
        <v>574</v>
      </c>
      <c r="K125" s="261" t="s">
        <v>575</v>
      </c>
      <c r="L125" s="288">
        <v>321456</v>
      </c>
      <c r="M125" s="261" t="s">
        <v>576</v>
      </c>
      <c r="N125" s="261" t="s">
        <v>577</v>
      </c>
      <c r="O125" s="261" t="s">
        <v>578</v>
      </c>
      <c r="P125" s="287">
        <v>41675</v>
      </c>
      <c r="Q125" s="287" t="s">
        <v>579</v>
      </c>
      <c r="R125" s="261" t="s">
        <v>577</v>
      </c>
      <c r="S125" s="261" t="s">
        <v>580</v>
      </c>
      <c r="T125" s="261">
        <v>128</v>
      </c>
      <c r="U125" s="288">
        <v>0</v>
      </c>
      <c r="V125" s="289">
        <v>0</v>
      </c>
      <c r="W125" s="261" t="str">
        <f t="shared" si="19"/>
        <v>PERF</v>
      </c>
      <c r="X125" s="261" t="s">
        <v>581</v>
      </c>
      <c r="Y125" s="261" t="s">
        <v>581</v>
      </c>
      <c r="Z125" s="261" t="s">
        <v>573</v>
      </c>
      <c r="AA125" s="264" t="s">
        <v>380</v>
      </c>
      <c r="AB125" s="286">
        <f t="shared" si="20"/>
        <v>1333</v>
      </c>
      <c r="AC125" s="286">
        <v>7262</v>
      </c>
      <c r="AD125" s="286">
        <f t="shared" si="21"/>
        <v>7262</v>
      </c>
      <c r="AE125" s="261" t="s">
        <v>593</v>
      </c>
      <c r="AF125" s="261" t="s">
        <v>583</v>
      </c>
      <c r="AG125" s="290">
        <v>739931</v>
      </c>
      <c r="AH125" s="261" t="s">
        <v>583</v>
      </c>
      <c r="AI125" s="291">
        <v>41563</v>
      </c>
      <c r="AJ125" s="261" t="s">
        <v>584</v>
      </c>
      <c r="AK125" s="292">
        <v>45688</v>
      </c>
      <c r="AL125" s="292" t="s">
        <v>585</v>
      </c>
      <c r="AM125" s="292" t="s">
        <v>442</v>
      </c>
      <c r="AN125" s="261" t="s">
        <v>442</v>
      </c>
      <c r="AO125" s="261" t="s">
        <v>442</v>
      </c>
      <c r="AP125" s="261" t="s">
        <v>442</v>
      </c>
      <c r="AQ125" s="261" t="s">
        <v>442</v>
      </c>
      <c r="AR125" s="290">
        <v>42</v>
      </c>
      <c r="AS125" s="287">
        <f t="shared" si="31"/>
        <v>47129</v>
      </c>
      <c r="AT125" s="261">
        <v>180</v>
      </c>
      <c r="AU125" s="261" t="s">
        <v>442</v>
      </c>
      <c r="AV125" s="290">
        <v>507465</v>
      </c>
      <c r="AW125" s="290">
        <v>225303.69</v>
      </c>
      <c r="AX125" s="261" t="s">
        <v>442</v>
      </c>
      <c r="AY125" s="261" t="s">
        <v>442</v>
      </c>
      <c r="AZ125" s="290">
        <v>507465</v>
      </c>
      <c r="BA125" s="261">
        <v>100</v>
      </c>
      <c r="BB125" s="261" t="s">
        <v>442</v>
      </c>
      <c r="BC125" s="261" t="s">
        <v>586</v>
      </c>
      <c r="BD125" s="261" t="s">
        <v>586</v>
      </c>
      <c r="BE125" s="289">
        <v>6666</v>
      </c>
      <c r="BF125" s="261" t="s">
        <v>442</v>
      </c>
      <c r="BG125" s="261" t="s">
        <v>442</v>
      </c>
      <c r="BH125" s="261" t="s">
        <v>587</v>
      </c>
      <c r="BI125" s="293">
        <v>0.14249999999999999</v>
      </c>
      <c r="BJ125" s="261" t="s">
        <v>596</v>
      </c>
      <c r="BK125" s="261" t="s">
        <v>442</v>
      </c>
      <c r="BL125" s="294">
        <f t="shared" si="32"/>
        <v>6.8399999999999989E-2</v>
      </c>
      <c r="BM125" s="261" t="s">
        <v>442</v>
      </c>
      <c r="BN125" s="261" t="s">
        <v>442</v>
      </c>
      <c r="BO125" s="261" t="s">
        <v>442</v>
      </c>
      <c r="BP125" s="261" t="s">
        <v>442</v>
      </c>
      <c r="BQ125" s="261" t="s">
        <v>442</v>
      </c>
      <c r="BR125" s="261" t="s">
        <v>442</v>
      </c>
      <c r="BS125" s="261" t="s">
        <v>442</v>
      </c>
      <c r="BT125" s="261" t="s">
        <v>442</v>
      </c>
      <c r="BU125" s="261" t="s">
        <v>442</v>
      </c>
      <c r="BV125" s="261" t="s">
        <v>442</v>
      </c>
      <c r="BW125" s="261" t="s">
        <v>442</v>
      </c>
      <c r="BX125" s="261" t="s">
        <v>442</v>
      </c>
      <c r="BY125" s="261" t="s">
        <v>442</v>
      </c>
      <c r="BZ125" s="261" t="s">
        <v>442</v>
      </c>
      <c r="CA125" s="261" t="s">
        <v>442</v>
      </c>
      <c r="CB125" s="261" t="s">
        <v>442</v>
      </c>
      <c r="CC125" s="290">
        <v>6200</v>
      </c>
      <c r="CD125" s="261" t="s">
        <v>442</v>
      </c>
      <c r="CE125" s="261" t="s">
        <v>442</v>
      </c>
      <c r="CF125" s="261" t="s">
        <v>442</v>
      </c>
      <c r="CG125" s="261" t="s">
        <v>442</v>
      </c>
      <c r="CH125" s="261" t="s">
        <v>442</v>
      </c>
      <c r="CI125" s="261" t="s">
        <v>442</v>
      </c>
      <c r="CJ125" s="261" t="s">
        <v>442</v>
      </c>
      <c r="CK125" s="261" t="s">
        <v>442</v>
      </c>
      <c r="CL125" s="261" t="s">
        <v>442</v>
      </c>
      <c r="CM125" s="261" t="s">
        <v>442</v>
      </c>
      <c r="CN125" s="261" t="s">
        <v>442</v>
      </c>
      <c r="CO125" s="261" t="s">
        <v>442</v>
      </c>
      <c r="CP125" s="261" t="s">
        <v>442</v>
      </c>
      <c r="CQ125" s="261" t="s">
        <v>442</v>
      </c>
      <c r="CR125" s="261" t="s">
        <v>588</v>
      </c>
      <c r="CS125" s="261" t="s">
        <v>433</v>
      </c>
      <c r="CT125" s="261" t="s">
        <v>442</v>
      </c>
      <c r="CU125" s="261" t="s">
        <v>594</v>
      </c>
      <c r="CV125" s="261" t="s">
        <v>442</v>
      </c>
      <c r="CW125" s="261" t="s">
        <v>442</v>
      </c>
      <c r="CX125" s="293">
        <f t="shared" si="33"/>
        <v>0.46728416888584406</v>
      </c>
      <c r="CY125" s="289">
        <v>1085988</v>
      </c>
      <c r="CZ125" s="287">
        <v>45008</v>
      </c>
      <c r="DA125" s="293">
        <v>0.69265085212191857</v>
      </c>
      <c r="DB125" s="261" t="s">
        <v>442</v>
      </c>
      <c r="DC125" s="261" t="s">
        <v>442</v>
      </c>
      <c r="DD125" s="261" t="s">
        <v>577</v>
      </c>
    </row>
    <row r="126" spans="1:108">
      <c r="A126" s="264" t="s">
        <v>380</v>
      </c>
      <c r="B126" s="284">
        <v>1563</v>
      </c>
      <c r="C126" s="284">
        <f t="shared" si="17"/>
        <v>1563</v>
      </c>
      <c r="D126" s="285">
        <v>0</v>
      </c>
      <c r="E126" s="286">
        <f t="shared" si="18"/>
        <v>0</v>
      </c>
      <c r="F126" s="287">
        <v>45869</v>
      </c>
      <c r="G126" s="285" t="s">
        <v>159</v>
      </c>
      <c r="H126" s="285" t="s">
        <v>573</v>
      </c>
      <c r="I126" s="261">
        <v>2021</v>
      </c>
      <c r="J126" s="261" t="s">
        <v>574</v>
      </c>
      <c r="K126" s="261" t="s">
        <v>575</v>
      </c>
      <c r="L126" s="288">
        <v>132240</v>
      </c>
      <c r="M126" s="261" t="s">
        <v>576</v>
      </c>
      <c r="N126" s="261" t="s">
        <v>577</v>
      </c>
      <c r="O126" s="261" t="s">
        <v>578</v>
      </c>
      <c r="P126" s="287">
        <v>42412</v>
      </c>
      <c r="Q126" s="287" t="s">
        <v>579</v>
      </c>
      <c r="R126" s="261" t="s">
        <v>577</v>
      </c>
      <c r="S126" s="261" t="s">
        <v>580</v>
      </c>
      <c r="T126" s="261">
        <v>95</v>
      </c>
      <c r="U126" s="288">
        <v>0</v>
      </c>
      <c r="V126" s="289">
        <v>0</v>
      </c>
      <c r="W126" s="261" t="str">
        <f t="shared" si="19"/>
        <v>PERF</v>
      </c>
      <c r="X126" s="261" t="s">
        <v>581</v>
      </c>
      <c r="Y126" s="261" t="s">
        <v>581</v>
      </c>
      <c r="Z126" s="261" t="s">
        <v>573</v>
      </c>
      <c r="AA126" s="264" t="s">
        <v>380</v>
      </c>
      <c r="AB126" s="286">
        <f t="shared" si="20"/>
        <v>1563</v>
      </c>
      <c r="AC126" s="286">
        <v>7457</v>
      </c>
      <c r="AD126" s="286">
        <f t="shared" si="21"/>
        <v>7457</v>
      </c>
      <c r="AE126" s="261" t="s">
        <v>582</v>
      </c>
      <c r="AF126" s="261" t="s">
        <v>583</v>
      </c>
      <c r="AG126" s="290">
        <v>660393</v>
      </c>
      <c r="AH126" s="261" t="s">
        <v>583</v>
      </c>
      <c r="AI126" s="291">
        <v>42283</v>
      </c>
      <c r="AJ126" s="261" t="s">
        <v>584</v>
      </c>
      <c r="AK126" s="292">
        <v>45688</v>
      </c>
      <c r="AL126" s="292" t="s">
        <v>585</v>
      </c>
      <c r="AM126" s="292" t="s">
        <v>442</v>
      </c>
      <c r="AN126" s="261" t="s">
        <v>442</v>
      </c>
      <c r="AO126" s="261" t="s">
        <v>442</v>
      </c>
      <c r="AP126" s="261" t="s">
        <v>442</v>
      </c>
      <c r="AQ126" s="261" t="s">
        <v>442</v>
      </c>
      <c r="AR126" s="290">
        <v>66</v>
      </c>
      <c r="AS126" s="287">
        <f t="shared" si="31"/>
        <v>47849</v>
      </c>
      <c r="AT126" s="261">
        <v>180</v>
      </c>
      <c r="AU126" s="261" t="s">
        <v>442</v>
      </c>
      <c r="AV126" s="290">
        <v>485895</v>
      </c>
      <c r="AW126" s="290">
        <v>301218.24</v>
      </c>
      <c r="AX126" s="261" t="s">
        <v>442</v>
      </c>
      <c r="AY126" s="261" t="s">
        <v>442</v>
      </c>
      <c r="AZ126" s="290">
        <v>485895</v>
      </c>
      <c r="BA126" s="261">
        <v>100</v>
      </c>
      <c r="BB126" s="261" t="s">
        <v>442</v>
      </c>
      <c r="BC126" s="261" t="s">
        <v>586</v>
      </c>
      <c r="BD126" s="261" t="s">
        <v>586</v>
      </c>
      <c r="BE126" s="289">
        <v>6569</v>
      </c>
      <c r="BF126" s="261" t="s">
        <v>442</v>
      </c>
      <c r="BG126" s="261" t="s">
        <v>442</v>
      </c>
      <c r="BH126" s="261" t="s">
        <v>587</v>
      </c>
      <c r="BI126" s="293">
        <v>0.14749999999999999</v>
      </c>
      <c r="BJ126" s="261" t="s">
        <v>596</v>
      </c>
      <c r="BK126" s="261" t="s">
        <v>442</v>
      </c>
      <c r="BL126" s="294">
        <f t="shared" si="32"/>
        <v>7.3399999999999993E-2</v>
      </c>
      <c r="BM126" s="261" t="s">
        <v>442</v>
      </c>
      <c r="BN126" s="261" t="s">
        <v>442</v>
      </c>
      <c r="BO126" s="261" t="s">
        <v>442</v>
      </c>
      <c r="BP126" s="261" t="s">
        <v>442</v>
      </c>
      <c r="BQ126" s="261" t="s">
        <v>442</v>
      </c>
      <c r="BR126" s="261" t="s">
        <v>442</v>
      </c>
      <c r="BS126" s="261" t="s">
        <v>442</v>
      </c>
      <c r="BT126" s="261" t="s">
        <v>442</v>
      </c>
      <c r="BU126" s="261" t="s">
        <v>442</v>
      </c>
      <c r="BV126" s="261" t="s">
        <v>442</v>
      </c>
      <c r="BW126" s="261" t="s">
        <v>442</v>
      </c>
      <c r="BX126" s="261" t="s">
        <v>442</v>
      </c>
      <c r="BY126" s="261" t="s">
        <v>442</v>
      </c>
      <c r="BZ126" s="261" t="s">
        <v>442</v>
      </c>
      <c r="CA126" s="261" t="s">
        <v>442</v>
      </c>
      <c r="CB126" s="261" t="s">
        <v>442</v>
      </c>
      <c r="CC126" s="290">
        <v>0</v>
      </c>
      <c r="CD126" s="261" t="s">
        <v>442</v>
      </c>
      <c r="CE126" s="261" t="s">
        <v>442</v>
      </c>
      <c r="CF126" s="261" t="s">
        <v>442</v>
      </c>
      <c r="CG126" s="261" t="s">
        <v>442</v>
      </c>
      <c r="CH126" s="261" t="s">
        <v>442</v>
      </c>
      <c r="CI126" s="261" t="s">
        <v>442</v>
      </c>
      <c r="CJ126" s="261" t="s">
        <v>442</v>
      </c>
      <c r="CK126" s="261" t="s">
        <v>442</v>
      </c>
      <c r="CL126" s="261" t="s">
        <v>442</v>
      </c>
      <c r="CM126" s="261" t="s">
        <v>442</v>
      </c>
      <c r="CN126" s="261" t="s">
        <v>442</v>
      </c>
      <c r="CO126" s="261" t="s">
        <v>442</v>
      </c>
      <c r="CP126" s="261" t="s">
        <v>442</v>
      </c>
      <c r="CQ126" s="261" t="s">
        <v>442</v>
      </c>
      <c r="CR126" s="261" t="s">
        <v>588</v>
      </c>
      <c r="CS126" s="261" t="s">
        <v>433</v>
      </c>
      <c r="CT126" s="261" t="s">
        <v>442</v>
      </c>
      <c r="CU126" s="261" t="s">
        <v>589</v>
      </c>
      <c r="CV126" s="261" t="s">
        <v>442</v>
      </c>
      <c r="CW126" s="261" t="s">
        <v>442</v>
      </c>
      <c r="CX126" s="293">
        <f t="shared" si="33"/>
        <v>0.63413147629258315</v>
      </c>
      <c r="CY126" s="289">
        <v>766237</v>
      </c>
      <c r="CZ126" s="287">
        <v>44803</v>
      </c>
      <c r="DA126" s="293">
        <v>0.7367120440926066</v>
      </c>
      <c r="DB126" s="261" t="s">
        <v>442</v>
      </c>
      <c r="DC126" s="261" t="s">
        <v>442</v>
      </c>
      <c r="DD126" s="261" t="s">
        <v>577</v>
      </c>
    </row>
    <row r="127" spans="1:108">
      <c r="A127" s="264" t="s">
        <v>380</v>
      </c>
      <c r="B127" s="284">
        <v>1891</v>
      </c>
      <c r="C127" s="284">
        <f t="shared" si="17"/>
        <v>1891</v>
      </c>
      <c r="D127" s="285">
        <v>10063</v>
      </c>
      <c r="E127" s="286">
        <f t="shared" si="18"/>
        <v>10063</v>
      </c>
      <c r="F127" s="287">
        <v>45869</v>
      </c>
      <c r="G127" s="285" t="s">
        <v>159</v>
      </c>
      <c r="H127" s="285" t="s">
        <v>573</v>
      </c>
      <c r="I127" s="261">
        <v>2021</v>
      </c>
      <c r="J127" s="261" t="s">
        <v>574</v>
      </c>
      <c r="K127" s="261" t="s">
        <v>575</v>
      </c>
      <c r="L127" s="288">
        <v>521549</v>
      </c>
      <c r="M127" s="261" t="s">
        <v>576</v>
      </c>
      <c r="N127" s="261" t="s">
        <v>577</v>
      </c>
      <c r="O127" s="261" t="s">
        <v>578</v>
      </c>
      <c r="P127" s="287">
        <v>43433</v>
      </c>
      <c r="Q127" s="287" t="s">
        <v>579</v>
      </c>
      <c r="R127" s="261" t="s">
        <v>577</v>
      </c>
      <c r="S127" s="261" t="s">
        <v>580</v>
      </c>
      <c r="T127" s="261">
        <v>69</v>
      </c>
      <c r="U127" s="288">
        <v>0</v>
      </c>
      <c r="V127" s="289">
        <v>0</v>
      </c>
      <c r="W127" s="261" t="str">
        <f t="shared" si="19"/>
        <v>PERF</v>
      </c>
      <c r="X127" s="261" t="s">
        <v>581</v>
      </c>
      <c r="Y127" s="261" t="s">
        <v>581</v>
      </c>
      <c r="Z127" s="261" t="s">
        <v>573</v>
      </c>
      <c r="AA127" s="264" t="s">
        <v>380</v>
      </c>
      <c r="AB127" s="286">
        <f t="shared" si="20"/>
        <v>1891</v>
      </c>
      <c r="AC127" s="286">
        <v>7878</v>
      </c>
      <c r="AD127" s="286">
        <f t="shared" si="21"/>
        <v>7878</v>
      </c>
      <c r="AE127" s="261" t="s">
        <v>582</v>
      </c>
      <c r="AF127" s="261" t="s">
        <v>583</v>
      </c>
      <c r="AG127" s="290">
        <v>2083008</v>
      </c>
      <c r="AH127" s="261" t="s">
        <v>583</v>
      </c>
      <c r="AI127" s="291">
        <v>43329</v>
      </c>
      <c r="AJ127" s="261" t="s">
        <v>584</v>
      </c>
      <c r="AK127" s="292">
        <v>45688</v>
      </c>
      <c r="AL127" s="292" t="s">
        <v>585</v>
      </c>
      <c r="AM127" s="292" t="s">
        <v>442</v>
      </c>
      <c r="AN127" s="261" t="s">
        <v>442</v>
      </c>
      <c r="AO127" s="261" t="s">
        <v>442</v>
      </c>
      <c r="AP127" s="261" t="s">
        <v>442</v>
      </c>
      <c r="AQ127" s="261" t="s">
        <v>442</v>
      </c>
      <c r="AR127" s="290">
        <v>99</v>
      </c>
      <c r="AS127" s="287">
        <f t="shared" si="31"/>
        <v>48839</v>
      </c>
      <c r="AT127" s="261">
        <v>180</v>
      </c>
      <c r="AU127" s="261" t="s">
        <v>442</v>
      </c>
      <c r="AV127" s="290">
        <v>1241447</v>
      </c>
      <c r="AW127" s="290">
        <v>975262</v>
      </c>
      <c r="AX127" s="261" t="s">
        <v>442</v>
      </c>
      <c r="AY127" s="261" t="s">
        <v>442</v>
      </c>
      <c r="AZ127" s="290">
        <v>1241447</v>
      </c>
      <c r="BA127" s="261">
        <v>100</v>
      </c>
      <c r="BB127" s="261" t="s">
        <v>442</v>
      </c>
      <c r="BC127" s="261" t="s">
        <v>586</v>
      </c>
      <c r="BD127" s="261" t="s">
        <v>586</v>
      </c>
      <c r="BE127" s="289">
        <v>16496</v>
      </c>
      <c r="BF127" s="261" t="s">
        <v>442</v>
      </c>
      <c r="BG127" s="261" t="s">
        <v>442</v>
      </c>
      <c r="BH127" s="261" t="s">
        <v>587</v>
      </c>
      <c r="BI127" s="293">
        <v>0.14249999999999999</v>
      </c>
      <c r="BJ127" s="261" t="s">
        <v>596</v>
      </c>
      <c r="BK127" s="261" t="s">
        <v>442</v>
      </c>
      <c r="BL127" s="294">
        <f t="shared" si="32"/>
        <v>6.8399999999999989E-2</v>
      </c>
      <c r="BM127" s="261" t="s">
        <v>442</v>
      </c>
      <c r="BN127" s="261" t="s">
        <v>442</v>
      </c>
      <c r="BO127" s="261" t="s">
        <v>442</v>
      </c>
      <c r="BP127" s="261" t="s">
        <v>442</v>
      </c>
      <c r="BQ127" s="261" t="s">
        <v>442</v>
      </c>
      <c r="BR127" s="261" t="s">
        <v>442</v>
      </c>
      <c r="BS127" s="261" t="s">
        <v>442</v>
      </c>
      <c r="BT127" s="261" t="s">
        <v>442</v>
      </c>
      <c r="BU127" s="261" t="s">
        <v>442</v>
      </c>
      <c r="BV127" s="261" t="s">
        <v>442</v>
      </c>
      <c r="BW127" s="261" t="s">
        <v>442</v>
      </c>
      <c r="BX127" s="261" t="s">
        <v>442</v>
      </c>
      <c r="BY127" s="261" t="s">
        <v>442</v>
      </c>
      <c r="BZ127" s="261" t="s">
        <v>442</v>
      </c>
      <c r="CA127" s="261" t="s">
        <v>442</v>
      </c>
      <c r="CB127" s="261" t="s">
        <v>442</v>
      </c>
      <c r="CC127" s="290">
        <v>0</v>
      </c>
      <c r="CD127" s="261" t="s">
        <v>442</v>
      </c>
      <c r="CE127" s="261" t="s">
        <v>442</v>
      </c>
      <c r="CF127" s="261" t="s">
        <v>442</v>
      </c>
      <c r="CG127" s="261" t="s">
        <v>442</v>
      </c>
      <c r="CH127" s="261" t="s">
        <v>442</v>
      </c>
      <c r="CI127" s="261" t="s">
        <v>442</v>
      </c>
      <c r="CJ127" s="261" t="s">
        <v>442</v>
      </c>
      <c r="CK127" s="261" t="s">
        <v>442</v>
      </c>
      <c r="CL127" s="261" t="s">
        <v>442</v>
      </c>
      <c r="CM127" s="261" t="s">
        <v>442</v>
      </c>
      <c r="CN127" s="261" t="s">
        <v>442</v>
      </c>
      <c r="CO127" s="261" t="s">
        <v>442</v>
      </c>
      <c r="CP127" s="261" t="s">
        <v>442</v>
      </c>
      <c r="CQ127" s="261" t="s">
        <v>442</v>
      </c>
      <c r="CR127" s="261" t="s">
        <v>588</v>
      </c>
      <c r="CS127" s="261" t="s">
        <v>433</v>
      </c>
      <c r="CT127" s="261" t="s">
        <v>442</v>
      </c>
      <c r="CU127" s="261" t="s">
        <v>589</v>
      </c>
      <c r="CV127" s="261" t="s">
        <v>442</v>
      </c>
      <c r="CW127" s="261" t="s">
        <v>442</v>
      </c>
      <c r="CX127" s="293">
        <f t="shared" si="33"/>
        <v>0.5917916918719196</v>
      </c>
      <c r="CY127" s="289">
        <v>2097777</v>
      </c>
      <c r="CZ127" s="287">
        <v>45735</v>
      </c>
      <c r="DA127" s="293">
        <v>0.55904237404273405</v>
      </c>
      <c r="DB127" s="261" t="s">
        <v>442</v>
      </c>
      <c r="DC127" s="261" t="s">
        <v>442</v>
      </c>
      <c r="DD127" s="261" t="s">
        <v>577</v>
      </c>
    </row>
    <row r="128" spans="1:108">
      <c r="A128" s="264" t="s">
        <v>380</v>
      </c>
      <c r="B128" s="284">
        <v>1302</v>
      </c>
      <c r="C128" s="284">
        <f t="shared" si="17"/>
        <v>1302</v>
      </c>
      <c r="D128" s="285">
        <v>8937</v>
      </c>
      <c r="E128" s="286">
        <f t="shared" si="18"/>
        <v>8937</v>
      </c>
      <c r="F128" s="287">
        <v>45869</v>
      </c>
      <c r="G128" s="285" t="s">
        <v>159</v>
      </c>
      <c r="H128" s="285" t="s">
        <v>573</v>
      </c>
      <c r="I128" s="261">
        <v>2021</v>
      </c>
      <c r="J128" s="261" t="s">
        <v>574</v>
      </c>
      <c r="K128" s="261" t="s">
        <v>575</v>
      </c>
      <c r="L128" s="288">
        <v>650448</v>
      </c>
      <c r="M128" s="261" t="s">
        <v>576</v>
      </c>
      <c r="N128" s="261" t="s">
        <v>577</v>
      </c>
      <c r="O128" s="261" t="s">
        <v>578</v>
      </c>
      <c r="P128" s="287">
        <v>41577</v>
      </c>
      <c r="Q128" s="287" t="s">
        <v>579</v>
      </c>
      <c r="R128" s="261" t="s">
        <v>577</v>
      </c>
      <c r="S128" s="261" t="s">
        <v>580</v>
      </c>
      <c r="T128" s="261">
        <v>132</v>
      </c>
      <c r="U128" s="288">
        <v>0</v>
      </c>
      <c r="V128" s="289">
        <v>0</v>
      </c>
      <c r="W128" s="261" t="str">
        <f t="shared" si="19"/>
        <v>PERF</v>
      </c>
      <c r="X128" s="261" t="s">
        <v>581</v>
      </c>
      <c r="Y128" s="261" t="s">
        <v>581</v>
      </c>
      <c r="Z128" s="261" t="s">
        <v>573</v>
      </c>
      <c r="AA128" s="264" t="s">
        <v>380</v>
      </c>
      <c r="AB128" s="286">
        <f t="shared" si="20"/>
        <v>1302</v>
      </c>
      <c r="AC128" s="286">
        <v>7232</v>
      </c>
      <c r="AD128" s="286">
        <f t="shared" si="21"/>
        <v>7232</v>
      </c>
      <c r="AE128" s="261" t="s">
        <v>582</v>
      </c>
      <c r="AF128" s="261" t="s">
        <v>583</v>
      </c>
      <c r="AG128" s="290">
        <v>1819542</v>
      </c>
      <c r="AH128" s="261" t="s">
        <v>583</v>
      </c>
      <c r="AI128" s="291">
        <v>41473</v>
      </c>
      <c r="AJ128" s="261" t="s">
        <v>584</v>
      </c>
      <c r="AK128" s="292">
        <v>45688</v>
      </c>
      <c r="AL128" s="292" t="s">
        <v>585</v>
      </c>
      <c r="AM128" s="292" t="s">
        <v>442</v>
      </c>
      <c r="AN128" s="261" t="s">
        <v>442</v>
      </c>
      <c r="AO128" s="261" t="s">
        <v>442</v>
      </c>
      <c r="AP128" s="261" t="s">
        <v>442</v>
      </c>
      <c r="AQ128" s="261" t="s">
        <v>442</v>
      </c>
      <c r="AR128" s="290">
        <v>38</v>
      </c>
      <c r="AS128" s="287">
        <f t="shared" si="31"/>
        <v>47009</v>
      </c>
      <c r="AT128" s="261">
        <v>180</v>
      </c>
      <c r="AU128" s="261" t="s">
        <v>442</v>
      </c>
      <c r="AV128" s="290">
        <v>1424888</v>
      </c>
      <c r="AW128" s="290">
        <v>563677.03</v>
      </c>
      <c r="AX128" s="261" t="s">
        <v>442</v>
      </c>
      <c r="AY128" s="261" t="s">
        <v>442</v>
      </c>
      <c r="AZ128" s="290">
        <v>1424888</v>
      </c>
      <c r="BA128" s="261">
        <v>100</v>
      </c>
      <c r="BB128" s="261" t="s">
        <v>442</v>
      </c>
      <c r="BC128" s="261" t="s">
        <v>586</v>
      </c>
      <c r="BD128" s="261" t="s">
        <v>586</v>
      </c>
      <c r="BE128" s="289">
        <v>17640</v>
      </c>
      <c r="BF128" s="261" t="s">
        <v>442</v>
      </c>
      <c r="BG128" s="261" t="s">
        <v>442</v>
      </c>
      <c r="BH128" s="261" t="s">
        <v>587</v>
      </c>
      <c r="BI128" s="293">
        <v>0.14249999999999999</v>
      </c>
      <c r="BJ128" s="261" t="s">
        <v>596</v>
      </c>
      <c r="BK128" s="261" t="s">
        <v>442</v>
      </c>
      <c r="BL128" s="294">
        <f t="shared" si="32"/>
        <v>6.8399999999999989E-2</v>
      </c>
      <c r="BM128" s="261" t="s">
        <v>442</v>
      </c>
      <c r="BN128" s="261" t="s">
        <v>442</v>
      </c>
      <c r="BO128" s="261" t="s">
        <v>442</v>
      </c>
      <c r="BP128" s="261" t="s">
        <v>442</v>
      </c>
      <c r="BQ128" s="261" t="s">
        <v>442</v>
      </c>
      <c r="BR128" s="261" t="s">
        <v>442</v>
      </c>
      <c r="BS128" s="261" t="s">
        <v>442</v>
      </c>
      <c r="BT128" s="261" t="s">
        <v>442</v>
      </c>
      <c r="BU128" s="261" t="s">
        <v>442</v>
      </c>
      <c r="BV128" s="261" t="s">
        <v>442</v>
      </c>
      <c r="BW128" s="261" t="s">
        <v>442</v>
      </c>
      <c r="BX128" s="261" t="s">
        <v>442</v>
      </c>
      <c r="BY128" s="261" t="s">
        <v>442</v>
      </c>
      <c r="BZ128" s="261" t="s">
        <v>442</v>
      </c>
      <c r="CA128" s="261" t="s">
        <v>442</v>
      </c>
      <c r="CB128" s="261" t="s">
        <v>442</v>
      </c>
      <c r="CC128" s="290">
        <v>0</v>
      </c>
      <c r="CD128" s="261" t="s">
        <v>442</v>
      </c>
      <c r="CE128" s="261" t="s">
        <v>442</v>
      </c>
      <c r="CF128" s="261" t="s">
        <v>442</v>
      </c>
      <c r="CG128" s="261" t="s">
        <v>442</v>
      </c>
      <c r="CH128" s="261" t="s">
        <v>442</v>
      </c>
      <c r="CI128" s="261" t="s">
        <v>442</v>
      </c>
      <c r="CJ128" s="261" t="s">
        <v>442</v>
      </c>
      <c r="CK128" s="261" t="s">
        <v>442</v>
      </c>
      <c r="CL128" s="261" t="s">
        <v>442</v>
      </c>
      <c r="CM128" s="261" t="s">
        <v>442</v>
      </c>
      <c r="CN128" s="261" t="s">
        <v>442</v>
      </c>
      <c r="CO128" s="261" t="s">
        <v>442</v>
      </c>
      <c r="CP128" s="261" t="s">
        <v>442</v>
      </c>
      <c r="CQ128" s="261" t="s">
        <v>442</v>
      </c>
      <c r="CR128" s="261" t="s">
        <v>588</v>
      </c>
      <c r="CS128" s="261" t="s">
        <v>433</v>
      </c>
      <c r="CT128" s="261" t="s">
        <v>442</v>
      </c>
      <c r="CU128" s="261" t="s">
        <v>589</v>
      </c>
      <c r="CV128" s="261" t="s">
        <v>442</v>
      </c>
      <c r="CW128" s="261" t="s">
        <v>442</v>
      </c>
      <c r="CX128" s="293">
        <f t="shared" si="33"/>
        <v>0.61218914995258922</v>
      </c>
      <c r="CY128" s="289">
        <v>2327529</v>
      </c>
      <c r="CZ128" s="287">
        <v>45482</v>
      </c>
      <c r="DA128" s="293">
        <v>0.78310234578197546</v>
      </c>
      <c r="DB128" s="261" t="s">
        <v>442</v>
      </c>
      <c r="DC128" s="261" t="s">
        <v>442</v>
      </c>
      <c r="DD128" s="261" t="s">
        <v>577</v>
      </c>
    </row>
    <row r="129" spans="1:108">
      <c r="A129" s="264" t="s">
        <v>380</v>
      </c>
      <c r="B129" s="284">
        <v>2538</v>
      </c>
      <c r="C129" s="284">
        <f t="shared" si="17"/>
        <v>2538</v>
      </c>
      <c r="D129" s="285">
        <v>11438</v>
      </c>
      <c r="E129" s="286">
        <f t="shared" si="18"/>
        <v>11438</v>
      </c>
      <c r="F129" s="287">
        <v>45869</v>
      </c>
      <c r="G129" s="285" t="s">
        <v>159</v>
      </c>
      <c r="H129" s="285" t="s">
        <v>573</v>
      </c>
      <c r="I129" s="261">
        <v>2021</v>
      </c>
      <c r="J129" s="261" t="s">
        <v>574</v>
      </c>
      <c r="K129" s="261" t="s">
        <v>575</v>
      </c>
      <c r="L129" s="288">
        <v>9128088</v>
      </c>
      <c r="M129" s="261" t="s">
        <v>576</v>
      </c>
      <c r="N129" s="261" t="s">
        <v>577</v>
      </c>
      <c r="O129" s="261" t="s">
        <v>578</v>
      </c>
      <c r="P129" s="287">
        <v>45558</v>
      </c>
      <c r="Q129" s="287" t="s">
        <v>590</v>
      </c>
      <c r="R129" s="261" t="s">
        <v>577</v>
      </c>
      <c r="S129" s="261" t="s">
        <v>580</v>
      </c>
      <c r="T129" s="261">
        <v>7</v>
      </c>
      <c r="U129" s="288">
        <v>0</v>
      </c>
      <c r="V129" s="289">
        <v>0</v>
      </c>
      <c r="W129" s="261" t="str">
        <f t="shared" si="19"/>
        <v>PERF</v>
      </c>
      <c r="X129" s="261" t="s">
        <v>581</v>
      </c>
      <c r="Y129" s="261" t="s">
        <v>581</v>
      </c>
      <c r="Z129" s="261" t="s">
        <v>573</v>
      </c>
      <c r="AA129" s="264" t="s">
        <v>380</v>
      </c>
      <c r="AB129" s="286">
        <f t="shared" si="20"/>
        <v>2538</v>
      </c>
      <c r="AC129" s="286">
        <v>9299</v>
      </c>
      <c r="AD129" s="286">
        <f t="shared" si="21"/>
        <v>9299</v>
      </c>
      <c r="AE129" s="261" t="s">
        <v>597</v>
      </c>
      <c r="AF129" s="261" t="s">
        <v>583</v>
      </c>
      <c r="AG129" s="290">
        <v>9500000</v>
      </c>
      <c r="AH129" s="261" t="s">
        <v>583</v>
      </c>
      <c r="AI129" s="291">
        <v>45418</v>
      </c>
      <c r="AJ129" s="261" t="s">
        <v>584</v>
      </c>
      <c r="AK129" s="292">
        <v>45688</v>
      </c>
      <c r="AL129" s="292" t="s">
        <v>585</v>
      </c>
      <c r="AM129" s="292" t="s">
        <v>442</v>
      </c>
      <c r="AN129" s="261" t="s">
        <v>442</v>
      </c>
      <c r="AO129" s="261" t="s">
        <v>442</v>
      </c>
      <c r="AP129" s="261" t="s">
        <v>442</v>
      </c>
      <c r="AQ129" s="261" t="s">
        <v>442</v>
      </c>
      <c r="AR129" s="290">
        <v>169</v>
      </c>
      <c r="AS129" s="287">
        <f t="shared" si="31"/>
        <v>50939</v>
      </c>
      <c r="AT129" s="261">
        <v>180</v>
      </c>
      <c r="AU129" s="261" t="s">
        <v>442</v>
      </c>
      <c r="AV129" s="290">
        <v>5985000</v>
      </c>
      <c r="AW129" s="290">
        <v>5902824.7300000004</v>
      </c>
      <c r="AX129" s="261" t="s">
        <v>442</v>
      </c>
      <c r="AY129" s="261" t="s">
        <v>442</v>
      </c>
      <c r="AZ129" s="290">
        <v>5985000</v>
      </c>
      <c r="BA129" s="261">
        <v>100</v>
      </c>
      <c r="BB129" s="261" t="s">
        <v>442</v>
      </c>
      <c r="BC129" s="261" t="s">
        <v>586</v>
      </c>
      <c r="BD129" s="261" t="s">
        <v>586</v>
      </c>
      <c r="BE129" s="289">
        <v>80192</v>
      </c>
      <c r="BF129" s="261" t="s">
        <v>442</v>
      </c>
      <c r="BG129" s="261" t="s">
        <v>442</v>
      </c>
      <c r="BH129" s="261" t="s">
        <v>587</v>
      </c>
      <c r="BI129" s="293">
        <v>0.1421</v>
      </c>
      <c r="BJ129" s="261" t="s">
        <v>591</v>
      </c>
      <c r="BK129" s="261" t="s">
        <v>442</v>
      </c>
      <c r="BL129" s="294">
        <f t="shared" si="32"/>
        <v>6.8000000000000005E-2</v>
      </c>
      <c r="BM129" s="261" t="s">
        <v>442</v>
      </c>
      <c r="BN129" s="261" t="s">
        <v>442</v>
      </c>
      <c r="BO129" s="261" t="s">
        <v>442</v>
      </c>
      <c r="BP129" s="261" t="s">
        <v>442</v>
      </c>
      <c r="BQ129" s="261" t="s">
        <v>442</v>
      </c>
      <c r="BR129" s="261" t="s">
        <v>442</v>
      </c>
      <c r="BS129" s="261" t="s">
        <v>442</v>
      </c>
      <c r="BT129" s="261" t="s">
        <v>442</v>
      </c>
      <c r="BU129" s="261" t="s">
        <v>442</v>
      </c>
      <c r="BV129" s="261" t="s">
        <v>442</v>
      </c>
      <c r="BW129" s="261" t="s">
        <v>442</v>
      </c>
      <c r="BX129" s="261" t="s">
        <v>442</v>
      </c>
      <c r="BY129" s="261" t="s">
        <v>442</v>
      </c>
      <c r="BZ129" s="261" t="s">
        <v>442</v>
      </c>
      <c r="CA129" s="261" t="s">
        <v>442</v>
      </c>
      <c r="CB129" s="261" t="s">
        <v>442</v>
      </c>
      <c r="CC129" s="290">
        <v>0</v>
      </c>
      <c r="CD129" s="261" t="s">
        <v>442</v>
      </c>
      <c r="CE129" s="261" t="s">
        <v>442</v>
      </c>
      <c r="CF129" s="261" t="s">
        <v>442</v>
      </c>
      <c r="CG129" s="261" t="s">
        <v>442</v>
      </c>
      <c r="CH129" s="261" t="s">
        <v>442</v>
      </c>
      <c r="CI129" s="261" t="s">
        <v>442</v>
      </c>
      <c r="CJ129" s="261" t="s">
        <v>442</v>
      </c>
      <c r="CK129" s="261" t="s">
        <v>442</v>
      </c>
      <c r="CL129" s="261" t="s">
        <v>442</v>
      </c>
      <c r="CM129" s="261" t="s">
        <v>442</v>
      </c>
      <c r="CN129" s="261" t="s">
        <v>442</v>
      </c>
      <c r="CO129" s="261" t="s">
        <v>442</v>
      </c>
      <c r="CP129" s="261" t="s">
        <v>442</v>
      </c>
      <c r="CQ129" s="261" t="s">
        <v>442</v>
      </c>
      <c r="CR129" s="261" t="s">
        <v>588</v>
      </c>
      <c r="CS129" s="261" t="s">
        <v>433</v>
      </c>
      <c r="CT129" s="261" t="s">
        <v>442</v>
      </c>
      <c r="CU129" s="261" t="s">
        <v>589</v>
      </c>
      <c r="CV129" s="261" t="s">
        <v>442</v>
      </c>
      <c r="CW129" s="261" t="s">
        <v>442</v>
      </c>
      <c r="CX129" s="293">
        <f t="shared" si="33"/>
        <v>0.21</v>
      </c>
      <c r="CY129" s="289">
        <v>28500000</v>
      </c>
      <c r="CZ129" s="287">
        <v>45418</v>
      </c>
      <c r="DA129" s="293">
        <v>0.63</v>
      </c>
      <c r="DB129" s="261" t="s">
        <v>442</v>
      </c>
      <c r="DC129" s="261" t="s">
        <v>442</v>
      </c>
      <c r="DD129" s="261" t="s">
        <v>577</v>
      </c>
    </row>
    <row r="130" spans="1:108">
      <c r="A130" s="264" t="s">
        <v>380</v>
      </c>
      <c r="B130" s="284">
        <v>1938</v>
      </c>
      <c r="C130" s="284">
        <f t="shared" si="17"/>
        <v>1938</v>
      </c>
      <c r="D130" s="285">
        <v>10143</v>
      </c>
      <c r="E130" s="286">
        <f t="shared" si="18"/>
        <v>10143</v>
      </c>
      <c r="F130" s="287">
        <v>45869</v>
      </c>
      <c r="G130" s="285" t="s">
        <v>159</v>
      </c>
      <c r="H130" s="285" t="s">
        <v>573</v>
      </c>
      <c r="I130" s="261">
        <v>2021</v>
      </c>
      <c r="J130" s="261" t="s">
        <v>574</v>
      </c>
      <c r="K130" s="261" t="s">
        <v>575</v>
      </c>
      <c r="L130" s="288">
        <v>1224360</v>
      </c>
      <c r="M130" s="261" t="s">
        <v>576</v>
      </c>
      <c r="N130" s="261" t="s">
        <v>577</v>
      </c>
      <c r="O130" s="261" t="s">
        <v>578</v>
      </c>
      <c r="P130" s="287">
        <v>43557</v>
      </c>
      <c r="Q130" s="287" t="s">
        <v>592</v>
      </c>
      <c r="R130" s="261" t="s">
        <v>577</v>
      </c>
      <c r="S130" s="261" t="s">
        <v>580</v>
      </c>
      <c r="T130" s="261">
        <v>2</v>
      </c>
      <c r="U130" s="288">
        <v>0</v>
      </c>
      <c r="V130" s="289">
        <v>0</v>
      </c>
      <c r="W130" s="261" t="str">
        <f t="shared" si="19"/>
        <v>PERF</v>
      </c>
      <c r="X130" s="261" t="s">
        <v>581</v>
      </c>
      <c r="Y130" s="261" t="s">
        <v>581</v>
      </c>
      <c r="Z130" s="261" t="s">
        <v>573</v>
      </c>
      <c r="AA130" s="264" t="s">
        <v>380</v>
      </c>
      <c r="AB130" s="286">
        <f t="shared" si="20"/>
        <v>1938</v>
      </c>
      <c r="AC130" s="286">
        <v>7968</v>
      </c>
      <c r="AD130" s="286">
        <f t="shared" si="21"/>
        <v>7968</v>
      </c>
      <c r="AE130" s="261" t="s">
        <v>582</v>
      </c>
      <c r="AF130" s="261" t="s">
        <v>583</v>
      </c>
      <c r="AG130" s="290">
        <v>5279053</v>
      </c>
      <c r="AH130" s="261" t="s">
        <v>583</v>
      </c>
      <c r="AI130" s="291">
        <v>43482</v>
      </c>
      <c r="AJ130" s="261" t="s">
        <v>584</v>
      </c>
      <c r="AK130" s="292">
        <v>45688</v>
      </c>
      <c r="AL130" s="292" t="s">
        <v>585</v>
      </c>
      <c r="AM130" s="292" t="s">
        <v>442</v>
      </c>
      <c r="AN130" s="261" t="s">
        <v>442</v>
      </c>
      <c r="AO130" s="261" t="s">
        <v>442</v>
      </c>
      <c r="AP130" s="261" t="s">
        <v>442</v>
      </c>
      <c r="AQ130" s="261" t="s">
        <v>442</v>
      </c>
      <c r="AR130" s="290">
        <v>103</v>
      </c>
      <c r="AS130" s="287">
        <f t="shared" si="31"/>
        <v>48959</v>
      </c>
      <c r="AT130" s="261">
        <v>180</v>
      </c>
      <c r="AU130" s="261" t="s">
        <v>442</v>
      </c>
      <c r="AV130" s="290">
        <v>3411415</v>
      </c>
      <c r="AW130" s="290">
        <v>2695536.22</v>
      </c>
      <c r="AX130" s="261" t="s">
        <v>442</v>
      </c>
      <c r="AY130" s="261" t="s">
        <v>442</v>
      </c>
      <c r="AZ130" s="290">
        <v>3411415</v>
      </c>
      <c r="BA130" s="261">
        <v>100</v>
      </c>
      <c r="BB130" s="261" t="s">
        <v>442</v>
      </c>
      <c r="BC130" s="261" t="s">
        <v>586</v>
      </c>
      <c r="BD130" s="261" t="s">
        <v>586</v>
      </c>
      <c r="BE130" s="289">
        <v>43627</v>
      </c>
      <c r="BF130" s="261" t="s">
        <v>442</v>
      </c>
      <c r="BG130" s="261" t="s">
        <v>442</v>
      </c>
      <c r="BH130" s="261" t="s">
        <v>587</v>
      </c>
      <c r="BI130" s="293">
        <v>0.13550000000000001</v>
      </c>
      <c r="BJ130" s="261" t="s">
        <v>596</v>
      </c>
      <c r="BK130" s="261" t="s">
        <v>442</v>
      </c>
      <c r="BL130" s="294">
        <f t="shared" si="32"/>
        <v>6.140000000000001E-2</v>
      </c>
      <c r="BM130" s="261" t="s">
        <v>442</v>
      </c>
      <c r="BN130" s="261" t="s">
        <v>442</v>
      </c>
      <c r="BO130" s="261" t="s">
        <v>442</v>
      </c>
      <c r="BP130" s="261" t="s">
        <v>442</v>
      </c>
      <c r="BQ130" s="261" t="s">
        <v>442</v>
      </c>
      <c r="BR130" s="261" t="s">
        <v>442</v>
      </c>
      <c r="BS130" s="261" t="s">
        <v>442</v>
      </c>
      <c r="BT130" s="261" t="s">
        <v>442</v>
      </c>
      <c r="BU130" s="261" t="s">
        <v>442</v>
      </c>
      <c r="BV130" s="261" t="s">
        <v>442</v>
      </c>
      <c r="BW130" s="261" t="s">
        <v>442</v>
      </c>
      <c r="BX130" s="261" t="s">
        <v>442</v>
      </c>
      <c r="BY130" s="261" t="s">
        <v>442</v>
      </c>
      <c r="BZ130" s="261" t="s">
        <v>442</v>
      </c>
      <c r="CA130" s="261" t="s">
        <v>442</v>
      </c>
      <c r="CB130" s="261" t="s">
        <v>442</v>
      </c>
      <c r="CC130" s="290">
        <v>0</v>
      </c>
      <c r="CD130" s="261" t="s">
        <v>442</v>
      </c>
      <c r="CE130" s="261" t="s">
        <v>442</v>
      </c>
      <c r="CF130" s="261" t="s">
        <v>442</v>
      </c>
      <c r="CG130" s="261" t="s">
        <v>442</v>
      </c>
      <c r="CH130" s="261" t="s">
        <v>442</v>
      </c>
      <c r="CI130" s="261" t="s">
        <v>442</v>
      </c>
      <c r="CJ130" s="261" t="s">
        <v>442</v>
      </c>
      <c r="CK130" s="261" t="s">
        <v>442</v>
      </c>
      <c r="CL130" s="261" t="s">
        <v>442</v>
      </c>
      <c r="CM130" s="261" t="s">
        <v>442</v>
      </c>
      <c r="CN130" s="261" t="s">
        <v>442</v>
      </c>
      <c r="CO130" s="261" t="s">
        <v>442</v>
      </c>
      <c r="CP130" s="261" t="s">
        <v>442</v>
      </c>
      <c r="CQ130" s="261" t="s">
        <v>442</v>
      </c>
      <c r="CR130" s="261" t="s">
        <v>588</v>
      </c>
      <c r="CS130" s="261" t="s">
        <v>433</v>
      </c>
      <c r="CT130" s="261" t="s">
        <v>442</v>
      </c>
      <c r="CU130" s="261" t="s">
        <v>589</v>
      </c>
      <c r="CV130" s="261" t="s">
        <v>442</v>
      </c>
      <c r="CW130" s="261" t="s">
        <v>442</v>
      </c>
      <c r="CX130" s="293">
        <f t="shared" si="33"/>
        <v>0.62594770642201836</v>
      </c>
      <c r="CY130" s="289">
        <v>5450000</v>
      </c>
      <c r="CZ130" s="287">
        <v>45736</v>
      </c>
      <c r="DA130" s="293">
        <v>0.64621722873401721</v>
      </c>
      <c r="DB130" s="261" t="s">
        <v>442</v>
      </c>
      <c r="DC130" s="261" t="s">
        <v>442</v>
      </c>
      <c r="DD130" s="261" t="s">
        <v>577</v>
      </c>
    </row>
    <row r="131" spans="1:108">
      <c r="A131" s="264" t="s">
        <v>380</v>
      </c>
      <c r="B131" s="284">
        <v>1244</v>
      </c>
      <c r="C131" s="284">
        <f t="shared" ref="C131:C194" si="34">B131</f>
        <v>1244</v>
      </c>
      <c r="D131" s="285">
        <v>0</v>
      </c>
      <c r="E131" s="286">
        <f t="shared" ref="E131:E194" si="35">D131</f>
        <v>0</v>
      </c>
      <c r="F131" s="287">
        <v>45869</v>
      </c>
      <c r="G131" s="285" t="s">
        <v>159</v>
      </c>
      <c r="H131" s="285" t="s">
        <v>573</v>
      </c>
      <c r="I131" s="261">
        <v>2021</v>
      </c>
      <c r="J131" s="261" t="s">
        <v>574</v>
      </c>
      <c r="K131" s="261" t="s">
        <v>575</v>
      </c>
      <c r="L131" s="288">
        <v>453720</v>
      </c>
      <c r="M131" s="261" t="s">
        <v>576</v>
      </c>
      <c r="N131" s="261" t="s">
        <v>577</v>
      </c>
      <c r="O131" s="261" t="s">
        <v>578</v>
      </c>
      <c r="P131" s="287">
        <v>41338</v>
      </c>
      <c r="Q131" s="287" t="s">
        <v>579</v>
      </c>
      <c r="R131" s="261" t="s">
        <v>577</v>
      </c>
      <c r="S131" s="261" t="s">
        <v>580</v>
      </c>
      <c r="T131" s="261">
        <v>130</v>
      </c>
      <c r="U131" s="288">
        <v>0</v>
      </c>
      <c r="V131" s="289">
        <v>0</v>
      </c>
      <c r="W131" s="261" t="str">
        <f t="shared" ref="W131:W194" si="36">IF(V131&gt;0,"ARRE","PERF")</f>
        <v>PERF</v>
      </c>
      <c r="X131" s="261" t="s">
        <v>581</v>
      </c>
      <c r="Y131" s="261" t="s">
        <v>581</v>
      </c>
      <c r="Z131" s="261" t="s">
        <v>573</v>
      </c>
      <c r="AA131" s="264" t="s">
        <v>380</v>
      </c>
      <c r="AB131" s="286">
        <f t="shared" ref="AB131:AB194" si="37">C131</f>
        <v>1244</v>
      </c>
      <c r="AC131" s="286">
        <v>7135</v>
      </c>
      <c r="AD131" s="286">
        <f t="shared" ref="AD131:AD194" si="38">AC131</f>
        <v>7135</v>
      </c>
      <c r="AE131" s="261" t="s">
        <v>582</v>
      </c>
      <c r="AF131" s="261" t="s">
        <v>583</v>
      </c>
      <c r="AG131" s="290">
        <v>1082728</v>
      </c>
      <c r="AH131" s="261" t="s">
        <v>583</v>
      </c>
      <c r="AI131" s="291">
        <v>40263</v>
      </c>
      <c r="AJ131" s="261" t="s">
        <v>584</v>
      </c>
      <c r="AK131" s="292">
        <v>45688</v>
      </c>
      <c r="AL131" s="292" t="s">
        <v>585</v>
      </c>
      <c r="AM131" s="292" t="s">
        <v>442</v>
      </c>
      <c r="AN131" s="261" t="s">
        <v>442</v>
      </c>
      <c r="AO131" s="261" t="s">
        <v>442</v>
      </c>
      <c r="AP131" s="261" t="s">
        <v>442</v>
      </c>
      <c r="AQ131" s="261" t="s">
        <v>442</v>
      </c>
      <c r="AR131" s="290">
        <v>31</v>
      </c>
      <c r="AS131" s="287">
        <f t="shared" si="31"/>
        <v>46799</v>
      </c>
      <c r="AT131" s="261">
        <v>180</v>
      </c>
      <c r="AU131" s="261" t="s">
        <v>442</v>
      </c>
      <c r="AV131" s="290">
        <v>658558.81000000006</v>
      </c>
      <c r="AW131" s="290">
        <v>258437.85</v>
      </c>
      <c r="AX131" s="261" t="s">
        <v>442</v>
      </c>
      <c r="AY131" s="261" t="s">
        <v>442</v>
      </c>
      <c r="AZ131" s="290">
        <v>658558.81000000006</v>
      </c>
      <c r="BA131" s="261">
        <v>100</v>
      </c>
      <c r="BB131" s="261" t="s">
        <v>442</v>
      </c>
      <c r="BC131" s="261" t="s">
        <v>586</v>
      </c>
      <c r="BD131" s="261" t="s">
        <v>586</v>
      </c>
      <c r="BE131" s="289">
        <v>9675</v>
      </c>
      <c r="BF131" s="261" t="s">
        <v>442</v>
      </c>
      <c r="BG131" s="261" t="s">
        <v>442</v>
      </c>
      <c r="BH131" s="261" t="s">
        <v>587</v>
      </c>
      <c r="BI131" s="293">
        <v>0.14249999999999999</v>
      </c>
      <c r="BJ131" s="261" t="s">
        <v>596</v>
      </c>
      <c r="BK131" s="261" t="s">
        <v>442</v>
      </c>
      <c r="BL131" s="294">
        <f t="shared" si="32"/>
        <v>6.8399999999999989E-2</v>
      </c>
      <c r="BM131" s="261" t="s">
        <v>442</v>
      </c>
      <c r="BN131" s="261" t="s">
        <v>442</v>
      </c>
      <c r="BO131" s="261" t="s">
        <v>442</v>
      </c>
      <c r="BP131" s="261" t="s">
        <v>442</v>
      </c>
      <c r="BQ131" s="261" t="s">
        <v>442</v>
      </c>
      <c r="BR131" s="261" t="s">
        <v>442</v>
      </c>
      <c r="BS131" s="261" t="s">
        <v>442</v>
      </c>
      <c r="BT131" s="261" t="s">
        <v>442</v>
      </c>
      <c r="BU131" s="261" t="s">
        <v>442</v>
      </c>
      <c r="BV131" s="261" t="s">
        <v>442</v>
      </c>
      <c r="BW131" s="261" t="s">
        <v>442</v>
      </c>
      <c r="BX131" s="261" t="s">
        <v>442</v>
      </c>
      <c r="BY131" s="261" t="s">
        <v>442</v>
      </c>
      <c r="BZ131" s="261" t="s">
        <v>442</v>
      </c>
      <c r="CA131" s="261" t="s">
        <v>442</v>
      </c>
      <c r="CB131" s="261" t="s">
        <v>442</v>
      </c>
      <c r="CC131" s="290">
        <v>0</v>
      </c>
      <c r="CD131" s="261" t="s">
        <v>442</v>
      </c>
      <c r="CE131" s="261" t="s">
        <v>442</v>
      </c>
      <c r="CF131" s="261" t="s">
        <v>442</v>
      </c>
      <c r="CG131" s="261" t="s">
        <v>442</v>
      </c>
      <c r="CH131" s="261" t="s">
        <v>442</v>
      </c>
      <c r="CI131" s="261" t="s">
        <v>442</v>
      </c>
      <c r="CJ131" s="261" t="s">
        <v>442</v>
      </c>
      <c r="CK131" s="261" t="s">
        <v>442</v>
      </c>
      <c r="CL131" s="261" t="s">
        <v>442</v>
      </c>
      <c r="CM131" s="261" t="s">
        <v>442</v>
      </c>
      <c r="CN131" s="261" t="s">
        <v>442</v>
      </c>
      <c r="CO131" s="261" t="s">
        <v>442</v>
      </c>
      <c r="CP131" s="261" t="s">
        <v>442</v>
      </c>
      <c r="CQ131" s="261" t="s">
        <v>442</v>
      </c>
      <c r="CR131" s="261" t="s">
        <v>588</v>
      </c>
      <c r="CS131" s="261" t="s">
        <v>433</v>
      </c>
      <c r="CT131" s="261" t="s">
        <v>442</v>
      </c>
      <c r="CU131" s="261" t="s">
        <v>589</v>
      </c>
      <c r="CV131" s="261" t="s">
        <v>442</v>
      </c>
      <c r="CW131" s="261" t="s">
        <v>442</v>
      </c>
      <c r="CX131" s="293">
        <f t="shared" si="33"/>
        <v>0.29875500829271656</v>
      </c>
      <c r="CY131" s="289">
        <v>2204344</v>
      </c>
      <c r="CZ131" s="287">
        <v>45058</v>
      </c>
      <c r="DA131" s="293">
        <v>0.73382976983877901</v>
      </c>
      <c r="DB131" s="261" t="s">
        <v>442</v>
      </c>
      <c r="DC131" s="261" t="s">
        <v>442</v>
      </c>
      <c r="DD131" s="261" t="s">
        <v>577</v>
      </c>
    </row>
    <row r="132" spans="1:108">
      <c r="A132" s="264" t="s">
        <v>380</v>
      </c>
      <c r="B132" s="284">
        <v>2524</v>
      </c>
      <c r="C132" s="284">
        <f t="shared" si="34"/>
        <v>2524</v>
      </c>
      <c r="D132" s="285">
        <v>11412</v>
      </c>
      <c r="E132" s="286">
        <f t="shared" si="35"/>
        <v>11412</v>
      </c>
      <c r="F132" s="287">
        <v>45869</v>
      </c>
      <c r="G132" s="285" t="s">
        <v>159</v>
      </c>
      <c r="H132" s="285" t="s">
        <v>573</v>
      </c>
      <c r="I132" s="261">
        <v>2021</v>
      </c>
      <c r="J132" s="261" t="s">
        <v>574</v>
      </c>
      <c r="K132" s="261" t="s">
        <v>575</v>
      </c>
      <c r="L132" s="288">
        <v>1017468</v>
      </c>
      <c r="M132" s="261" t="s">
        <v>576</v>
      </c>
      <c r="N132" s="261" t="s">
        <v>577</v>
      </c>
      <c r="O132" s="261" t="s">
        <v>578</v>
      </c>
      <c r="P132" s="287">
        <v>45540</v>
      </c>
      <c r="Q132" s="287" t="s">
        <v>579</v>
      </c>
      <c r="R132" s="261" t="s">
        <v>577</v>
      </c>
      <c r="S132" s="261" t="s">
        <v>580</v>
      </c>
      <c r="T132" s="261">
        <v>4</v>
      </c>
      <c r="U132" s="288">
        <v>0</v>
      </c>
      <c r="V132" s="289">
        <v>0</v>
      </c>
      <c r="W132" s="261" t="str">
        <f t="shared" si="36"/>
        <v>PERF</v>
      </c>
      <c r="X132" s="261" t="s">
        <v>581</v>
      </c>
      <c r="Y132" s="261" t="s">
        <v>581</v>
      </c>
      <c r="Z132" s="261" t="s">
        <v>573</v>
      </c>
      <c r="AA132" s="264" t="s">
        <v>380</v>
      </c>
      <c r="AB132" s="286">
        <f t="shared" si="37"/>
        <v>2524</v>
      </c>
      <c r="AC132" s="286">
        <v>9289</v>
      </c>
      <c r="AD132" s="286">
        <f t="shared" si="38"/>
        <v>9289</v>
      </c>
      <c r="AE132" s="261" t="s">
        <v>582</v>
      </c>
      <c r="AF132" s="261" t="s">
        <v>583</v>
      </c>
      <c r="AG132" s="290">
        <v>4732000</v>
      </c>
      <c r="AH132" s="261" t="s">
        <v>583</v>
      </c>
      <c r="AI132" s="291">
        <v>45377</v>
      </c>
      <c r="AJ132" s="261" t="s">
        <v>584</v>
      </c>
      <c r="AK132" s="292">
        <v>45688</v>
      </c>
      <c r="AL132" s="292" t="s">
        <v>585</v>
      </c>
      <c r="AM132" s="292" t="s">
        <v>442</v>
      </c>
      <c r="AN132" s="261" t="s">
        <v>442</v>
      </c>
      <c r="AO132" s="261" t="s">
        <v>442</v>
      </c>
      <c r="AP132" s="261" t="s">
        <v>442</v>
      </c>
      <c r="AQ132" s="261" t="s">
        <v>442</v>
      </c>
      <c r="AR132" s="290">
        <v>169</v>
      </c>
      <c r="AS132" s="287">
        <f t="shared" si="31"/>
        <v>50939</v>
      </c>
      <c r="AT132" s="261">
        <v>180</v>
      </c>
      <c r="AU132" s="261" t="s">
        <v>442</v>
      </c>
      <c r="AV132" s="290">
        <v>2753429</v>
      </c>
      <c r="AW132" s="290">
        <v>2719542.08</v>
      </c>
      <c r="AX132" s="261" t="s">
        <v>442</v>
      </c>
      <c r="AY132" s="261" t="s">
        <v>442</v>
      </c>
      <c r="AZ132" s="290">
        <v>2753429</v>
      </c>
      <c r="BA132" s="261">
        <v>100</v>
      </c>
      <c r="BB132" s="261" t="s">
        <v>442</v>
      </c>
      <c r="BC132" s="261" t="s">
        <v>586</v>
      </c>
      <c r="BD132" s="261" t="s">
        <v>586</v>
      </c>
      <c r="BE132" s="289">
        <v>38733</v>
      </c>
      <c r="BF132" s="261" t="s">
        <v>442</v>
      </c>
      <c r="BG132" s="261" t="s">
        <v>442</v>
      </c>
      <c r="BH132" s="261" t="s">
        <v>587</v>
      </c>
      <c r="BI132" s="293">
        <v>0.15210000000000001</v>
      </c>
      <c r="BJ132" s="261" t="s">
        <v>591</v>
      </c>
      <c r="BK132" s="261" t="s">
        <v>442</v>
      </c>
      <c r="BL132" s="294">
        <f t="shared" si="32"/>
        <v>7.8000000000000014E-2</v>
      </c>
      <c r="BM132" s="261" t="s">
        <v>442</v>
      </c>
      <c r="BN132" s="261" t="s">
        <v>442</v>
      </c>
      <c r="BO132" s="261" t="s">
        <v>442</v>
      </c>
      <c r="BP132" s="261" t="s">
        <v>442</v>
      </c>
      <c r="BQ132" s="261" t="s">
        <v>442</v>
      </c>
      <c r="BR132" s="261" t="s">
        <v>442</v>
      </c>
      <c r="BS132" s="261" t="s">
        <v>442</v>
      </c>
      <c r="BT132" s="261" t="s">
        <v>442</v>
      </c>
      <c r="BU132" s="261" t="s">
        <v>442</v>
      </c>
      <c r="BV132" s="261" t="s">
        <v>442</v>
      </c>
      <c r="BW132" s="261" t="s">
        <v>442</v>
      </c>
      <c r="BX132" s="261" t="s">
        <v>442</v>
      </c>
      <c r="BY132" s="261" t="s">
        <v>442</v>
      </c>
      <c r="BZ132" s="261" t="s">
        <v>442</v>
      </c>
      <c r="CA132" s="261" t="s">
        <v>442</v>
      </c>
      <c r="CB132" s="261" t="s">
        <v>442</v>
      </c>
      <c r="CC132" s="290">
        <v>0</v>
      </c>
      <c r="CD132" s="261" t="s">
        <v>442</v>
      </c>
      <c r="CE132" s="261" t="s">
        <v>442</v>
      </c>
      <c r="CF132" s="261" t="s">
        <v>442</v>
      </c>
      <c r="CG132" s="261" t="s">
        <v>442</v>
      </c>
      <c r="CH132" s="261" t="s">
        <v>442</v>
      </c>
      <c r="CI132" s="261" t="s">
        <v>442</v>
      </c>
      <c r="CJ132" s="261" t="s">
        <v>442</v>
      </c>
      <c r="CK132" s="261" t="s">
        <v>442</v>
      </c>
      <c r="CL132" s="261" t="s">
        <v>442</v>
      </c>
      <c r="CM132" s="261" t="s">
        <v>442</v>
      </c>
      <c r="CN132" s="261" t="s">
        <v>442</v>
      </c>
      <c r="CO132" s="261" t="s">
        <v>442</v>
      </c>
      <c r="CP132" s="261" t="s">
        <v>442</v>
      </c>
      <c r="CQ132" s="261" t="s">
        <v>442</v>
      </c>
      <c r="CR132" s="261" t="s">
        <v>588</v>
      </c>
      <c r="CS132" s="261" t="s">
        <v>433</v>
      </c>
      <c r="CT132" s="261" t="s">
        <v>442</v>
      </c>
      <c r="CU132" s="261" t="s">
        <v>589</v>
      </c>
      <c r="CV132" s="261" t="s">
        <v>442</v>
      </c>
      <c r="CW132" s="261" t="s">
        <v>442</v>
      </c>
      <c r="CX132" s="293">
        <f t="shared" si="33"/>
        <v>0.58187426035502954</v>
      </c>
      <c r="CY132" s="289">
        <v>4732000</v>
      </c>
      <c r="CZ132" s="287">
        <v>45377</v>
      </c>
      <c r="DA132" s="293">
        <v>0.58657354184277266</v>
      </c>
      <c r="DB132" s="261" t="s">
        <v>442</v>
      </c>
      <c r="DC132" s="261" t="s">
        <v>442</v>
      </c>
      <c r="DD132" s="261" t="s">
        <v>577</v>
      </c>
    </row>
    <row r="133" spans="1:108">
      <c r="A133" s="264" t="s">
        <v>380</v>
      </c>
      <c r="B133" s="284">
        <v>1518</v>
      </c>
      <c r="C133" s="284">
        <f t="shared" si="34"/>
        <v>1518</v>
      </c>
      <c r="D133" s="285">
        <v>9034</v>
      </c>
      <c r="E133" s="286">
        <f t="shared" si="35"/>
        <v>9034</v>
      </c>
      <c r="F133" s="287">
        <v>45869</v>
      </c>
      <c r="G133" s="285" t="s">
        <v>159</v>
      </c>
      <c r="H133" s="285" t="s">
        <v>573</v>
      </c>
      <c r="I133" s="261">
        <v>2021</v>
      </c>
      <c r="J133" s="261" t="s">
        <v>574</v>
      </c>
      <c r="K133" s="261" t="s">
        <v>575</v>
      </c>
      <c r="L133" s="288">
        <v>494256</v>
      </c>
      <c r="M133" s="261" t="s">
        <v>576</v>
      </c>
      <c r="N133" s="261" t="s">
        <v>577</v>
      </c>
      <c r="O133" s="261" t="s">
        <v>578</v>
      </c>
      <c r="P133" s="287">
        <v>42283</v>
      </c>
      <c r="Q133" s="287" t="s">
        <v>579</v>
      </c>
      <c r="R133" s="261" t="s">
        <v>577</v>
      </c>
      <c r="S133" s="261" t="s">
        <v>580</v>
      </c>
      <c r="T133" s="261">
        <v>112</v>
      </c>
      <c r="U133" s="288">
        <v>0</v>
      </c>
      <c r="V133" s="289">
        <v>0</v>
      </c>
      <c r="W133" s="261" t="str">
        <f t="shared" si="36"/>
        <v>PERF</v>
      </c>
      <c r="X133" s="261" t="s">
        <v>581</v>
      </c>
      <c r="Y133" s="261" t="s">
        <v>581</v>
      </c>
      <c r="Z133" s="261" t="s">
        <v>573</v>
      </c>
      <c r="AA133" s="264" t="s">
        <v>380</v>
      </c>
      <c r="AB133" s="286">
        <f t="shared" si="37"/>
        <v>1518</v>
      </c>
      <c r="AC133" s="286">
        <v>7371</v>
      </c>
      <c r="AD133" s="286">
        <f t="shared" si="38"/>
        <v>7371</v>
      </c>
      <c r="AE133" s="261" t="s">
        <v>582</v>
      </c>
      <c r="AF133" s="261" t="s">
        <v>583</v>
      </c>
      <c r="AG133" s="290">
        <v>1241763</v>
      </c>
      <c r="AH133" s="261" t="s">
        <v>583</v>
      </c>
      <c r="AI133" s="291">
        <v>42243</v>
      </c>
      <c r="AJ133" s="261" t="s">
        <v>584</v>
      </c>
      <c r="AK133" s="292">
        <v>45688</v>
      </c>
      <c r="AL133" s="292" t="s">
        <v>585</v>
      </c>
      <c r="AM133" s="292" t="s">
        <v>442</v>
      </c>
      <c r="AN133" s="261" t="s">
        <v>442</v>
      </c>
      <c r="AO133" s="261" t="s">
        <v>442</v>
      </c>
      <c r="AP133" s="261" t="s">
        <v>442</v>
      </c>
      <c r="AQ133" s="261" t="s">
        <v>442</v>
      </c>
      <c r="AR133" s="290">
        <v>62</v>
      </c>
      <c r="AS133" s="287">
        <f t="shared" si="31"/>
        <v>47729</v>
      </c>
      <c r="AT133" s="261">
        <v>180</v>
      </c>
      <c r="AU133" s="261" t="s">
        <v>442</v>
      </c>
      <c r="AV133" s="290">
        <v>879814</v>
      </c>
      <c r="AW133" s="290">
        <v>518059.31</v>
      </c>
      <c r="AX133" s="261" t="s">
        <v>442</v>
      </c>
      <c r="AY133" s="261" t="s">
        <v>442</v>
      </c>
      <c r="AZ133" s="290">
        <v>879814</v>
      </c>
      <c r="BA133" s="261">
        <v>100</v>
      </c>
      <c r="BB133" s="261" t="s">
        <v>442</v>
      </c>
      <c r="BC133" s="261" t="s">
        <v>586</v>
      </c>
      <c r="BD133" s="261" t="s">
        <v>586</v>
      </c>
      <c r="BE133" s="289">
        <v>11631</v>
      </c>
      <c r="BF133" s="261" t="s">
        <v>442</v>
      </c>
      <c r="BG133" s="261" t="s">
        <v>442</v>
      </c>
      <c r="BH133" s="261" t="s">
        <v>587</v>
      </c>
      <c r="BI133" s="293">
        <v>0.14249999999999999</v>
      </c>
      <c r="BJ133" s="261" t="s">
        <v>596</v>
      </c>
      <c r="BK133" s="261" t="s">
        <v>442</v>
      </c>
      <c r="BL133" s="294">
        <f t="shared" si="32"/>
        <v>6.8399999999999989E-2</v>
      </c>
      <c r="BM133" s="261" t="s">
        <v>442</v>
      </c>
      <c r="BN133" s="261" t="s">
        <v>442</v>
      </c>
      <c r="BO133" s="261" t="s">
        <v>442</v>
      </c>
      <c r="BP133" s="261" t="s">
        <v>442</v>
      </c>
      <c r="BQ133" s="261" t="s">
        <v>442</v>
      </c>
      <c r="BR133" s="261" t="s">
        <v>442</v>
      </c>
      <c r="BS133" s="261" t="s">
        <v>442</v>
      </c>
      <c r="BT133" s="261" t="s">
        <v>442</v>
      </c>
      <c r="BU133" s="261" t="s">
        <v>442</v>
      </c>
      <c r="BV133" s="261" t="s">
        <v>442</v>
      </c>
      <c r="BW133" s="261" t="s">
        <v>442</v>
      </c>
      <c r="BX133" s="261" t="s">
        <v>442</v>
      </c>
      <c r="BY133" s="261" t="s">
        <v>442</v>
      </c>
      <c r="BZ133" s="261" t="s">
        <v>442</v>
      </c>
      <c r="CA133" s="261" t="s">
        <v>442</v>
      </c>
      <c r="CB133" s="261" t="s">
        <v>442</v>
      </c>
      <c r="CC133" s="290">
        <v>6467</v>
      </c>
      <c r="CD133" s="261" t="s">
        <v>442</v>
      </c>
      <c r="CE133" s="261" t="s">
        <v>442</v>
      </c>
      <c r="CF133" s="261" t="s">
        <v>442</v>
      </c>
      <c r="CG133" s="261" t="s">
        <v>442</v>
      </c>
      <c r="CH133" s="261" t="s">
        <v>442</v>
      </c>
      <c r="CI133" s="261" t="s">
        <v>442</v>
      </c>
      <c r="CJ133" s="261" t="s">
        <v>442</v>
      </c>
      <c r="CK133" s="261" t="s">
        <v>442</v>
      </c>
      <c r="CL133" s="261" t="s">
        <v>442</v>
      </c>
      <c r="CM133" s="261" t="s">
        <v>442</v>
      </c>
      <c r="CN133" s="261" t="s">
        <v>442</v>
      </c>
      <c r="CO133" s="261" t="s">
        <v>442</v>
      </c>
      <c r="CP133" s="261" t="s">
        <v>442</v>
      </c>
      <c r="CQ133" s="261" t="s">
        <v>442</v>
      </c>
      <c r="CR133" s="261" t="s">
        <v>588</v>
      </c>
      <c r="CS133" s="261" t="s">
        <v>433</v>
      </c>
      <c r="CT133" s="261" t="s">
        <v>442</v>
      </c>
      <c r="CU133" s="261" t="s">
        <v>589</v>
      </c>
      <c r="CV133" s="261" t="s">
        <v>442</v>
      </c>
      <c r="CW133" s="261" t="s">
        <v>442</v>
      </c>
      <c r="CX133" s="293">
        <f t="shared" si="33"/>
        <v>0.42692299107251169</v>
      </c>
      <c r="CY133" s="289">
        <v>2060826</v>
      </c>
      <c r="CZ133" s="287">
        <v>44741</v>
      </c>
      <c r="DA133" s="293">
        <v>0.69984325601639996</v>
      </c>
      <c r="DB133" s="261" t="s">
        <v>442</v>
      </c>
      <c r="DC133" s="261" t="s">
        <v>442</v>
      </c>
      <c r="DD133" s="261" t="s">
        <v>577</v>
      </c>
    </row>
    <row r="134" spans="1:108">
      <c r="A134" s="264" t="s">
        <v>380</v>
      </c>
      <c r="B134" s="284">
        <v>2448</v>
      </c>
      <c r="C134" s="284">
        <f t="shared" si="34"/>
        <v>2448</v>
      </c>
      <c r="D134" s="285">
        <v>11193</v>
      </c>
      <c r="E134" s="286">
        <f t="shared" si="35"/>
        <v>11193</v>
      </c>
      <c r="F134" s="287">
        <v>45869</v>
      </c>
      <c r="G134" s="285" t="s">
        <v>159</v>
      </c>
      <c r="H134" s="285" t="s">
        <v>573</v>
      </c>
      <c r="I134" s="261">
        <v>2021</v>
      </c>
      <c r="J134" s="261" t="s">
        <v>574</v>
      </c>
      <c r="K134" s="261" t="s">
        <v>575</v>
      </c>
      <c r="L134" s="288">
        <v>253920</v>
      </c>
      <c r="M134" s="261" t="s">
        <v>576</v>
      </c>
      <c r="N134" s="261" t="s">
        <v>577</v>
      </c>
      <c r="O134" s="261" t="s">
        <v>578</v>
      </c>
      <c r="P134" s="287">
        <v>45330</v>
      </c>
      <c r="Q134" s="287" t="s">
        <v>592</v>
      </c>
      <c r="R134" s="261" t="s">
        <v>577</v>
      </c>
      <c r="S134" s="261" t="s">
        <v>580</v>
      </c>
      <c r="T134" s="261">
        <v>14</v>
      </c>
      <c r="U134" s="288">
        <v>0</v>
      </c>
      <c r="V134" s="289">
        <v>0</v>
      </c>
      <c r="W134" s="261" t="str">
        <f t="shared" si="36"/>
        <v>PERF</v>
      </c>
      <c r="X134" s="261" t="s">
        <v>581</v>
      </c>
      <c r="Y134" s="261" t="s">
        <v>581</v>
      </c>
      <c r="Z134" s="261" t="s">
        <v>573</v>
      </c>
      <c r="AA134" s="264" t="s">
        <v>380</v>
      </c>
      <c r="AB134" s="286">
        <f t="shared" si="37"/>
        <v>2448</v>
      </c>
      <c r="AC134" s="286">
        <v>26</v>
      </c>
      <c r="AD134" s="286">
        <f t="shared" si="38"/>
        <v>26</v>
      </c>
      <c r="AE134" s="261" t="s">
        <v>582</v>
      </c>
      <c r="AF134" s="261" t="s">
        <v>583</v>
      </c>
      <c r="AG134" s="290">
        <v>653871</v>
      </c>
      <c r="AH134" s="261" t="s">
        <v>583</v>
      </c>
      <c r="AI134" s="291">
        <v>45071</v>
      </c>
      <c r="AJ134" s="261" t="s">
        <v>584</v>
      </c>
      <c r="AK134" s="292">
        <v>45688</v>
      </c>
      <c r="AL134" s="292" t="s">
        <v>585</v>
      </c>
      <c r="AM134" s="292" t="s">
        <v>442</v>
      </c>
      <c r="AN134" s="261" t="s">
        <v>442</v>
      </c>
      <c r="AO134" s="261" t="s">
        <v>442</v>
      </c>
      <c r="AP134" s="261" t="s">
        <v>442</v>
      </c>
      <c r="AQ134" s="261" t="s">
        <v>442</v>
      </c>
      <c r="AR134" s="290">
        <v>162</v>
      </c>
      <c r="AS134" s="287">
        <f t="shared" si="31"/>
        <v>50729</v>
      </c>
      <c r="AT134" s="261">
        <v>180</v>
      </c>
      <c r="AU134" s="261" t="s">
        <v>442</v>
      </c>
      <c r="AV134" s="290">
        <v>368000</v>
      </c>
      <c r="AW134" s="290">
        <v>330915.07</v>
      </c>
      <c r="AX134" s="261" t="s">
        <v>442</v>
      </c>
      <c r="AY134" s="261" t="s">
        <v>442</v>
      </c>
      <c r="AZ134" s="290">
        <v>368000</v>
      </c>
      <c r="BA134" s="261">
        <v>100</v>
      </c>
      <c r="BB134" s="261" t="s">
        <v>442</v>
      </c>
      <c r="BC134" s="261" t="s">
        <v>586</v>
      </c>
      <c r="BD134" s="261" t="s">
        <v>586</v>
      </c>
      <c r="BE134" s="289">
        <v>4772</v>
      </c>
      <c r="BF134" s="261" t="s">
        <v>442</v>
      </c>
      <c r="BG134" s="261" t="s">
        <v>442</v>
      </c>
      <c r="BH134" s="261" t="s">
        <v>587</v>
      </c>
      <c r="BI134" s="293">
        <v>0.15210000000000001</v>
      </c>
      <c r="BJ134" s="261" t="s">
        <v>591</v>
      </c>
      <c r="BK134" s="261" t="s">
        <v>442</v>
      </c>
      <c r="BL134" s="294">
        <f t="shared" si="32"/>
        <v>7.8000000000000014E-2</v>
      </c>
      <c r="BM134" s="261" t="s">
        <v>442</v>
      </c>
      <c r="BN134" s="261" t="s">
        <v>442</v>
      </c>
      <c r="BO134" s="261" t="s">
        <v>442</v>
      </c>
      <c r="BP134" s="261" t="s">
        <v>442</v>
      </c>
      <c r="BQ134" s="261" t="s">
        <v>442</v>
      </c>
      <c r="BR134" s="261" t="s">
        <v>442</v>
      </c>
      <c r="BS134" s="261" t="s">
        <v>442</v>
      </c>
      <c r="BT134" s="261" t="s">
        <v>442</v>
      </c>
      <c r="BU134" s="261" t="s">
        <v>442</v>
      </c>
      <c r="BV134" s="261" t="s">
        <v>442</v>
      </c>
      <c r="BW134" s="261" t="s">
        <v>442</v>
      </c>
      <c r="BX134" s="261" t="s">
        <v>442</v>
      </c>
      <c r="BY134" s="261" t="s">
        <v>442</v>
      </c>
      <c r="BZ134" s="261" t="s">
        <v>442</v>
      </c>
      <c r="CA134" s="261" t="s">
        <v>442</v>
      </c>
      <c r="CB134" s="261" t="s">
        <v>442</v>
      </c>
      <c r="CC134" s="290">
        <v>0</v>
      </c>
      <c r="CD134" s="261" t="s">
        <v>442</v>
      </c>
      <c r="CE134" s="261" t="s">
        <v>442</v>
      </c>
      <c r="CF134" s="261" t="s">
        <v>442</v>
      </c>
      <c r="CG134" s="261" t="s">
        <v>442</v>
      </c>
      <c r="CH134" s="261" t="s">
        <v>442</v>
      </c>
      <c r="CI134" s="261" t="s">
        <v>442</v>
      </c>
      <c r="CJ134" s="261" t="s">
        <v>442</v>
      </c>
      <c r="CK134" s="261" t="s">
        <v>442</v>
      </c>
      <c r="CL134" s="261" t="s">
        <v>442</v>
      </c>
      <c r="CM134" s="261" t="s">
        <v>442</v>
      </c>
      <c r="CN134" s="261" t="s">
        <v>442</v>
      </c>
      <c r="CO134" s="261" t="s">
        <v>442</v>
      </c>
      <c r="CP134" s="261" t="s">
        <v>442</v>
      </c>
      <c r="CQ134" s="261" t="s">
        <v>442</v>
      </c>
      <c r="CR134" s="261" t="s">
        <v>588</v>
      </c>
      <c r="CS134" s="261" t="s">
        <v>433</v>
      </c>
      <c r="CT134" s="261" t="s">
        <v>442</v>
      </c>
      <c r="CU134" s="261" t="s">
        <v>589</v>
      </c>
      <c r="CV134" s="261" t="s">
        <v>442</v>
      </c>
      <c r="CW134" s="261" t="s">
        <v>442</v>
      </c>
      <c r="CX134" s="293">
        <f t="shared" si="33"/>
        <v>0.56280214293033337</v>
      </c>
      <c r="CY134" s="289">
        <v>653871</v>
      </c>
      <c r="CZ134" s="287">
        <v>45071</v>
      </c>
      <c r="DA134" s="293">
        <v>0.56280214293033337</v>
      </c>
      <c r="DB134" s="261" t="s">
        <v>442</v>
      </c>
      <c r="DC134" s="261" t="s">
        <v>442</v>
      </c>
      <c r="DD134" s="261" t="s">
        <v>577</v>
      </c>
    </row>
    <row r="135" spans="1:108">
      <c r="A135" s="264" t="s">
        <v>380</v>
      </c>
      <c r="B135" s="284">
        <v>1662</v>
      </c>
      <c r="C135" s="284">
        <f t="shared" si="34"/>
        <v>1662</v>
      </c>
      <c r="D135" s="285">
        <v>8723</v>
      </c>
      <c r="E135" s="286">
        <f t="shared" si="35"/>
        <v>8723</v>
      </c>
      <c r="F135" s="287">
        <v>45869</v>
      </c>
      <c r="G135" s="285" t="s">
        <v>159</v>
      </c>
      <c r="H135" s="285" t="s">
        <v>573</v>
      </c>
      <c r="I135" s="261">
        <v>2021</v>
      </c>
      <c r="J135" s="261" t="s">
        <v>574</v>
      </c>
      <c r="K135" s="261" t="s">
        <v>575</v>
      </c>
      <c r="L135" s="288">
        <v>309120</v>
      </c>
      <c r="M135" s="261" t="s">
        <v>576</v>
      </c>
      <c r="N135" s="261" t="s">
        <v>577</v>
      </c>
      <c r="O135" s="261" t="s">
        <v>578</v>
      </c>
      <c r="P135" s="287">
        <v>42713</v>
      </c>
      <c r="Q135" s="287" t="s">
        <v>579</v>
      </c>
      <c r="R135" s="261" t="s">
        <v>577</v>
      </c>
      <c r="S135" s="261" t="s">
        <v>580</v>
      </c>
      <c r="T135" s="261">
        <v>93</v>
      </c>
      <c r="U135" s="288">
        <v>0</v>
      </c>
      <c r="V135" s="289">
        <v>0</v>
      </c>
      <c r="W135" s="261" t="str">
        <f t="shared" si="36"/>
        <v>PERF</v>
      </c>
      <c r="X135" s="261" t="s">
        <v>581</v>
      </c>
      <c r="Y135" s="261" t="s">
        <v>581</v>
      </c>
      <c r="Z135" s="261" t="s">
        <v>573</v>
      </c>
      <c r="AA135" s="264" t="s">
        <v>380</v>
      </c>
      <c r="AB135" s="286">
        <f t="shared" si="37"/>
        <v>1662</v>
      </c>
      <c r="AC135" s="286">
        <v>7473</v>
      </c>
      <c r="AD135" s="286">
        <f t="shared" si="38"/>
        <v>7473</v>
      </c>
      <c r="AE135" s="261" t="s">
        <v>582</v>
      </c>
      <c r="AF135" s="261" t="s">
        <v>583</v>
      </c>
      <c r="AG135" s="290">
        <v>930433</v>
      </c>
      <c r="AH135" s="261" t="s">
        <v>583</v>
      </c>
      <c r="AI135" s="291">
        <v>42310</v>
      </c>
      <c r="AJ135" s="261" t="s">
        <v>584</v>
      </c>
      <c r="AK135" s="292">
        <v>45688</v>
      </c>
      <c r="AL135" s="292" t="s">
        <v>585</v>
      </c>
      <c r="AM135" s="292" t="s">
        <v>442</v>
      </c>
      <c r="AN135" s="261" t="s">
        <v>442</v>
      </c>
      <c r="AO135" s="261" t="s">
        <v>442</v>
      </c>
      <c r="AP135" s="261" t="s">
        <v>442</v>
      </c>
      <c r="AQ135" s="261" t="s">
        <v>442</v>
      </c>
      <c r="AR135" s="290">
        <v>76</v>
      </c>
      <c r="AS135" s="287">
        <f t="shared" si="31"/>
        <v>48149</v>
      </c>
      <c r="AT135" s="261">
        <v>180</v>
      </c>
      <c r="AU135" s="261" t="s">
        <v>442</v>
      </c>
      <c r="AV135" s="290">
        <v>891471</v>
      </c>
      <c r="AW135" s="290">
        <v>624507.71</v>
      </c>
      <c r="AX135" s="261" t="s">
        <v>442</v>
      </c>
      <c r="AY135" s="261" t="s">
        <v>442</v>
      </c>
      <c r="AZ135" s="290">
        <v>891471</v>
      </c>
      <c r="BA135" s="261">
        <v>100</v>
      </c>
      <c r="BB135" s="261" t="s">
        <v>442</v>
      </c>
      <c r="BC135" s="261" t="s">
        <v>586</v>
      </c>
      <c r="BD135" s="261" t="s">
        <v>586</v>
      </c>
      <c r="BE135" s="289">
        <v>12653</v>
      </c>
      <c r="BF135" s="261" t="s">
        <v>442</v>
      </c>
      <c r="BG135" s="261" t="s">
        <v>442</v>
      </c>
      <c r="BH135" s="261" t="s">
        <v>587</v>
      </c>
      <c r="BI135" s="293">
        <v>0.1525</v>
      </c>
      <c r="BJ135" s="261" t="s">
        <v>596</v>
      </c>
      <c r="BK135" s="261" t="s">
        <v>442</v>
      </c>
      <c r="BL135" s="294">
        <f t="shared" si="32"/>
        <v>7.8399999999999997E-2</v>
      </c>
      <c r="BM135" s="261" t="s">
        <v>442</v>
      </c>
      <c r="BN135" s="261" t="s">
        <v>442</v>
      </c>
      <c r="BO135" s="261" t="s">
        <v>442</v>
      </c>
      <c r="BP135" s="261" t="s">
        <v>442</v>
      </c>
      <c r="BQ135" s="261" t="s">
        <v>442</v>
      </c>
      <c r="BR135" s="261" t="s">
        <v>442</v>
      </c>
      <c r="BS135" s="261" t="s">
        <v>442</v>
      </c>
      <c r="BT135" s="261" t="s">
        <v>442</v>
      </c>
      <c r="BU135" s="261" t="s">
        <v>442</v>
      </c>
      <c r="BV135" s="261" t="s">
        <v>442</v>
      </c>
      <c r="BW135" s="261" t="s">
        <v>442</v>
      </c>
      <c r="BX135" s="261" t="s">
        <v>442</v>
      </c>
      <c r="BY135" s="261" t="s">
        <v>442</v>
      </c>
      <c r="BZ135" s="261" t="s">
        <v>442</v>
      </c>
      <c r="CA135" s="261" t="s">
        <v>442</v>
      </c>
      <c r="CB135" s="261" t="s">
        <v>442</v>
      </c>
      <c r="CC135" s="290">
        <v>0</v>
      </c>
      <c r="CD135" s="261" t="s">
        <v>442</v>
      </c>
      <c r="CE135" s="261" t="s">
        <v>442</v>
      </c>
      <c r="CF135" s="261" t="s">
        <v>442</v>
      </c>
      <c r="CG135" s="261" t="s">
        <v>442</v>
      </c>
      <c r="CH135" s="261" t="s">
        <v>442</v>
      </c>
      <c r="CI135" s="261" t="s">
        <v>442</v>
      </c>
      <c r="CJ135" s="261" t="s">
        <v>442</v>
      </c>
      <c r="CK135" s="261" t="s">
        <v>442</v>
      </c>
      <c r="CL135" s="261" t="s">
        <v>442</v>
      </c>
      <c r="CM135" s="261" t="s">
        <v>442</v>
      </c>
      <c r="CN135" s="261" t="s">
        <v>442</v>
      </c>
      <c r="CO135" s="261" t="s">
        <v>442</v>
      </c>
      <c r="CP135" s="261" t="s">
        <v>442</v>
      </c>
      <c r="CQ135" s="261" t="s">
        <v>442</v>
      </c>
      <c r="CR135" s="261" t="s">
        <v>588</v>
      </c>
      <c r="CS135" s="261" t="s">
        <v>433</v>
      </c>
      <c r="CT135" s="261" t="s">
        <v>442</v>
      </c>
      <c r="CU135" s="261" t="s">
        <v>589</v>
      </c>
      <c r="CV135" s="261" t="s">
        <v>442</v>
      </c>
      <c r="CW135" s="261" t="s">
        <v>442</v>
      </c>
      <c r="CX135" s="293">
        <f t="shared" si="33"/>
        <v>0.59431400000000001</v>
      </c>
      <c r="CY135" s="289">
        <v>1500000</v>
      </c>
      <c r="CZ135" s="287">
        <v>45107</v>
      </c>
      <c r="DA135" s="293">
        <v>0.70348610102098119</v>
      </c>
      <c r="DB135" s="261" t="s">
        <v>442</v>
      </c>
      <c r="DC135" s="261" t="s">
        <v>442</v>
      </c>
      <c r="DD135" s="261" t="s">
        <v>577</v>
      </c>
    </row>
    <row r="136" spans="1:108">
      <c r="A136" s="264" t="s">
        <v>380</v>
      </c>
      <c r="B136" s="284">
        <v>1893</v>
      </c>
      <c r="C136" s="284">
        <f t="shared" si="34"/>
        <v>1893</v>
      </c>
      <c r="D136" s="285">
        <v>10039</v>
      </c>
      <c r="E136" s="286">
        <f t="shared" si="35"/>
        <v>10039</v>
      </c>
      <c r="F136" s="287">
        <v>45869</v>
      </c>
      <c r="G136" s="285" t="s">
        <v>159</v>
      </c>
      <c r="H136" s="285" t="s">
        <v>573</v>
      </c>
      <c r="I136" s="261">
        <v>2021</v>
      </c>
      <c r="J136" s="261" t="s">
        <v>574</v>
      </c>
      <c r="K136" s="261" t="s">
        <v>575</v>
      </c>
      <c r="L136" s="288">
        <v>3819693</v>
      </c>
      <c r="M136" s="261" t="s">
        <v>576</v>
      </c>
      <c r="N136" s="261" t="s">
        <v>577</v>
      </c>
      <c r="O136" s="261" t="s">
        <v>578</v>
      </c>
      <c r="P136" s="287">
        <v>43427</v>
      </c>
      <c r="Q136" s="287" t="s">
        <v>592</v>
      </c>
      <c r="R136" s="261" t="s">
        <v>577</v>
      </c>
      <c r="S136" s="261" t="s">
        <v>580</v>
      </c>
      <c r="T136" s="261">
        <v>75</v>
      </c>
      <c r="U136" s="288">
        <v>0</v>
      </c>
      <c r="V136" s="289">
        <v>0</v>
      </c>
      <c r="W136" s="261" t="str">
        <f t="shared" si="36"/>
        <v>PERF</v>
      </c>
      <c r="X136" s="261" t="s">
        <v>581</v>
      </c>
      <c r="Y136" s="261" t="s">
        <v>581</v>
      </c>
      <c r="Z136" s="261" t="s">
        <v>573</v>
      </c>
      <c r="AA136" s="264" t="s">
        <v>380</v>
      </c>
      <c r="AB136" s="286">
        <f t="shared" si="37"/>
        <v>1893</v>
      </c>
      <c r="AC136" s="286">
        <v>7892</v>
      </c>
      <c r="AD136" s="286">
        <f t="shared" si="38"/>
        <v>7892</v>
      </c>
      <c r="AE136" s="261" t="s">
        <v>582</v>
      </c>
      <c r="AF136" s="261" t="s">
        <v>583</v>
      </c>
      <c r="AG136" s="290">
        <v>16930798</v>
      </c>
      <c r="AH136" s="261" t="s">
        <v>583</v>
      </c>
      <c r="AI136" s="291">
        <v>43361</v>
      </c>
      <c r="AJ136" s="261" t="s">
        <v>584</v>
      </c>
      <c r="AK136" s="292">
        <v>45688</v>
      </c>
      <c r="AL136" s="292" t="s">
        <v>585</v>
      </c>
      <c r="AM136" s="292" t="s">
        <v>442</v>
      </c>
      <c r="AN136" s="261" t="s">
        <v>442</v>
      </c>
      <c r="AO136" s="261" t="s">
        <v>442</v>
      </c>
      <c r="AP136" s="261" t="s">
        <v>442</v>
      </c>
      <c r="AQ136" s="261" t="s">
        <v>442</v>
      </c>
      <c r="AR136" s="290">
        <v>99</v>
      </c>
      <c r="AS136" s="287">
        <f t="shared" si="31"/>
        <v>48839</v>
      </c>
      <c r="AT136" s="261">
        <v>180</v>
      </c>
      <c r="AU136" s="261" t="s">
        <v>442</v>
      </c>
      <c r="AV136" s="290">
        <v>9692989</v>
      </c>
      <c r="AW136" s="290">
        <v>7499454.4299999997</v>
      </c>
      <c r="AX136" s="261" t="s">
        <v>442</v>
      </c>
      <c r="AY136" s="261" t="s">
        <v>442</v>
      </c>
      <c r="AZ136" s="290">
        <v>9692989</v>
      </c>
      <c r="BA136" s="261">
        <v>100</v>
      </c>
      <c r="BB136" s="261" t="s">
        <v>442</v>
      </c>
      <c r="BC136" s="261" t="s">
        <v>586</v>
      </c>
      <c r="BD136" s="261" t="s">
        <v>586</v>
      </c>
      <c r="BE136" s="289">
        <v>127506</v>
      </c>
      <c r="BF136" s="261" t="s">
        <v>442</v>
      </c>
      <c r="BG136" s="261" t="s">
        <v>442</v>
      </c>
      <c r="BH136" s="261" t="s">
        <v>587</v>
      </c>
      <c r="BI136" s="293">
        <v>0.14249999999999999</v>
      </c>
      <c r="BJ136" s="261" t="s">
        <v>596</v>
      </c>
      <c r="BK136" s="261" t="s">
        <v>442</v>
      </c>
      <c r="BL136" s="294">
        <f t="shared" si="32"/>
        <v>6.8399999999999989E-2</v>
      </c>
      <c r="BM136" s="261" t="s">
        <v>442</v>
      </c>
      <c r="BN136" s="261" t="s">
        <v>442</v>
      </c>
      <c r="BO136" s="261" t="s">
        <v>442</v>
      </c>
      <c r="BP136" s="261" t="s">
        <v>442</v>
      </c>
      <c r="BQ136" s="261" t="s">
        <v>442</v>
      </c>
      <c r="BR136" s="261" t="s">
        <v>442</v>
      </c>
      <c r="BS136" s="261" t="s">
        <v>442</v>
      </c>
      <c r="BT136" s="261" t="s">
        <v>442</v>
      </c>
      <c r="BU136" s="261" t="s">
        <v>442</v>
      </c>
      <c r="BV136" s="261" t="s">
        <v>442</v>
      </c>
      <c r="BW136" s="261" t="s">
        <v>442</v>
      </c>
      <c r="BX136" s="261" t="s">
        <v>442</v>
      </c>
      <c r="BY136" s="261" t="s">
        <v>442</v>
      </c>
      <c r="BZ136" s="261" t="s">
        <v>442</v>
      </c>
      <c r="CA136" s="261" t="s">
        <v>442</v>
      </c>
      <c r="CB136" s="261" t="s">
        <v>442</v>
      </c>
      <c r="CC136" s="290">
        <v>0</v>
      </c>
      <c r="CD136" s="261" t="s">
        <v>442</v>
      </c>
      <c r="CE136" s="261" t="s">
        <v>442</v>
      </c>
      <c r="CF136" s="261" t="s">
        <v>442</v>
      </c>
      <c r="CG136" s="261" t="s">
        <v>442</v>
      </c>
      <c r="CH136" s="261" t="s">
        <v>442</v>
      </c>
      <c r="CI136" s="261" t="s">
        <v>442</v>
      </c>
      <c r="CJ136" s="261" t="s">
        <v>442</v>
      </c>
      <c r="CK136" s="261" t="s">
        <v>442</v>
      </c>
      <c r="CL136" s="261" t="s">
        <v>442</v>
      </c>
      <c r="CM136" s="261" t="s">
        <v>442</v>
      </c>
      <c r="CN136" s="261" t="s">
        <v>442</v>
      </c>
      <c r="CO136" s="261" t="s">
        <v>442</v>
      </c>
      <c r="CP136" s="261" t="s">
        <v>442</v>
      </c>
      <c r="CQ136" s="261" t="s">
        <v>442</v>
      </c>
      <c r="CR136" s="261" t="s">
        <v>588</v>
      </c>
      <c r="CS136" s="261" t="s">
        <v>433</v>
      </c>
      <c r="CT136" s="261" t="s">
        <v>442</v>
      </c>
      <c r="CU136" s="261" t="s">
        <v>589</v>
      </c>
      <c r="CV136" s="261" t="s">
        <v>442</v>
      </c>
      <c r="CW136" s="261" t="s">
        <v>442</v>
      </c>
      <c r="CX136" s="293">
        <f t="shared" si="33"/>
        <v>0.56274304715749124</v>
      </c>
      <c r="CY136" s="289">
        <v>17224538</v>
      </c>
      <c r="CZ136" s="287">
        <v>45705</v>
      </c>
      <c r="DA136" s="293">
        <v>0.57240061779251661</v>
      </c>
      <c r="DB136" s="261" t="s">
        <v>442</v>
      </c>
      <c r="DC136" s="261" t="s">
        <v>442</v>
      </c>
      <c r="DD136" s="261" t="s">
        <v>577</v>
      </c>
    </row>
    <row r="137" spans="1:108">
      <c r="A137" s="264" t="s">
        <v>380</v>
      </c>
      <c r="B137" s="284">
        <v>1932</v>
      </c>
      <c r="C137" s="284">
        <f t="shared" si="34"/>
        <v>1932</v>
      </c>
      <c r="D137" s="285">
        <v>10066</v>
      </c>
      <c r="E137" s="286">
        <f t="shared" si="35"/>
        <v>10066</v>
      </c>
      <c r="F137" s="287">
        <v>45869</v>
      </c>
      <c r="G137" s="285" t="s">
        <v>159</v>
      </c>
      <c r="H137" s="285" t="s">
        <v>573</v>
      </c>
      <c r="I137" s="261">
        <v>2021</v>
      </c>
      <c r="J137" s="261" t="s">
        <v>574</v>
      </c>
      <c r="K137" s="261" t="s">
        <v>575</v>
      </c>
      <c r="L137" s="288">
        <v>463536</v>
      </c>
      <c r="M137" s="261" t="s">
        <v>576</v>
      </c>
      <c r="N137" s="261" t="s">
        <v>577</v>
      </c>
      <c r="O137" s="261" t="s">
        <v>578</v>
      </c>
      <c r="P137" s="287">
        <v>43542</v>
      </c>
      <c r="Q137" s="287" t="s">
        <v>579</v>
      </c>
      <c r="R137" s="261" t="s">
        <v>577</v>
      </c>
      <c r="S137" s="261" t="s">
        <v>580</v>
      </c>
      <c r="T137" s="261">
        <v>41</v>
      </c>
      <c r="U137" s="288">
        <v>0</v>
      </c>
      <c r="V137" s="289">
        <v>0</v>
      </c>
      <c r="W137" s="261" t="str">
        <f t="shared" si="36"/>
        <v>PERF</v>
      </c>
      <c r="X137" s="261" t="s">
        <v>581</v>
      </c>
      <c r="Y137" s="261" t="s">
        <v>581</v>
      </c>
      <c r="Z137" s="261" t="s">
        <v>573</v>
      </c>
      <c r="AA137" s="264" t="s">
        <v>380</v>
      </c>
      <c r="AB137" s="286">
        <f t="shared" si="37"/>
        <v>1932</v>
      </c>
      <c r="AC137" s="286">
        <v>7887</v>
      </c>
      <c r="AD137" s="286">
        <f t="shared" si="38"/>
        <v>7887</v>
      </c>
      <c r="AE137" s="261" t="s">
        <v>582</v>
      </c>
      <c r="AF137" s="261" t="s">
        <v>583</v>
      </c>
      <c r="AG137" s="290">
        <v>2106442</v>
      </c>
      <c r="AH137" s="261" t="s">
        <v>583</v>
      </c>
      <c r="AI137" s="291">
        <v>43350</v>
      </c>
      <c r="AJ137" s="261" t="s">
        <v>584</v>
      </c>
      <c r="AK137" s="292">
        <v>45688</v>
      </c>
      <c r="AL137" s="292" t="s">
        <v>585</v>
      </c>
      <c r="AM137" s="292" t="s">
        <v>442</v>
      </c>
      <c r="AN137" s="261" t="s">
        <v>442</v>
      </c>
      <c r="AO137" s="261" t="s">
        <v>442</v>
      </c>
      <c r="AP137" s="261" t="s">
        <v>442</v>
      </c>
      <c r="AQ137" s="261" t="s">
        <v>442</v>
      </c>
      <c r="AR137" s="290">
        <v>103</v>
      </c>
      <c r="AS137" s="287">
        <f t="shared" si="31"/>
        <v>48959</v>
      </c>
      <c r="AT137" s="261">
        <v>180</v>
      </c>
      <c r="AU137" s="261" t="s">
        <v>442</v>
      </c>
      <c r="AV137" s="290">
        <v>1285001</v>
      </c>
      <c r="AW137" s="290">
        <v>1027676.78</v>
      </c>
      <c r="AX137" s="261" t="s">
        <v>442</v>
      </c>
      <c r="AY137" s="261" t="s">
        <v>442</v>
      </c>
      <c r="AZ137" s="290">
        <v>1285001</v>
      </c>
      <c r="BA137" s="261">
        <v>100</v>
      </c>
      <c r="BB137" s="261" t="s">
        <v>442</v>
      </c>
      <c r="BC137" s="261" t="s">
        <v>586</v>
      </c>
      <c r="BD137" s="261" t="s">
        <v>586</v>
      </c>
      <c r="BE137" s="289">
        <v>17712</v>
      </c>
      <c r="BF137" s="261" t="s">
        <v>442</v>
      </c>
      <c r="BG137" s="261" t="s">
        <v>442</v>
      </c>
      <c r="BH137" s="261" t="s">
        <v>587</v>
      </c>
      <c r="BI137" s="293">
        <v>0.1525</v>
      </c>
      <c r="BJ137" s="261" t="s">
        <v>596</v>
      </c>
      <c r="BK137" s="261" t="s">
        <v>442</v>
      </c>
      <c r="BL137" s="294">
        <f t="shared" si="32"/>
        <v>7.8399999999999997E-2</v>
      </c>
      <c r="BM137" s="261" t="s">
        <v>442</v>
      </c>
      <c r="BN137" s="261" t="s">
        <v>442</v>
      </c>
      <c r="BO137" s="261" t="s">
        <v>442</v>
      </c>
      <c r="BP137" s="261" t="s">
        <v>442</v>
      </c>
      <c r="BQ137" s="261" t="s">
        <v>442</v>
      </c>
      <c r="BR137" s="261" t="s">
        <v>442</v>
      </c>
      <c r="BS137" s="261" t="s">
        <v>442</v>
      </c>
      <c r="BT137" s="261" t="s">
        <v>442</v>
      </c>
      <c r="BU137" s="261" t="s">
        <v>442</v>
      </c>
      <c r="BV137" s="261" t="s">
        <v>442</v>
      </c>
      <c r="BW137" s="261" t="s">
        <v>442</v>
      </c>
      <c r="BX137" s="261" t="s">
        <v>442</v>
      </c>
      <c r="BY137" s="261" t="s">
        <v>442</v>
      </c>
      <c r="BZ137" s="261" t="s">
        <v>442</v>
      </c>
      <c r="CA137" s="261" t="s">
        <v>442</v>
      </c>
      <c r="CB137" s="261" t="s">
        <v>442</v>
      </c>
      <c r="CC137" s="290">
        <v>0</v>
      </c>
      <c r="CD137" s="261" t="s">
        <v>442</v>
      </c>
      <c r="CE137" s="261" t="s">
        <v>442</v>
      </c>
      <c r="CF137" s="261" t="s">
        <v>442</v>
      </c>
      <c r="CG137" s="261" t="s">
        <v>442</v>
      </c>
      <c r="CH137" s="261" t="s">
        <v>442</v>
      </c>
      <c r="CI137" s="261" t="s">
        <v>442</v>
      </c>
      <c r="CJ137" s="261" t="s">
        <v>442</v>
      </c>
      <c r="CK137" s="261" t="s">
        <v>442</v>
      </c>
      <c r="CL137" s="261" t="s">
        <v>442</v>
      </c>
      <c r="CM137" s="261" t="s">
        <v>442</v>
      </c>
      <c r="CN137" s="261" t="s">
        <v>442</v>
      </c>
      <c r="CO137" s="261" t="s">
        <v>442</v>
      </c>
      <c r="CP137" s="261" t="s">
        <v>442</v>
      </c>
      <c r="CQ137" s="261" t="s">
        <v>442</v>
      </c>
      <c r="CR137" s="261" t="s">
        <v>588</v>
      </c>
      <c r="CS137" s="261" t="s">
        <v>433</v>
      </c>
      <c r="CT137" s="261" t="s">
        <v>442</v>
      </c>
      <c r="CU137" s="261" t="s">
        <v>589</v>
      </c>
      <c r="CV137" s="261" t="s">
        <v>442</v>
      </c>
      <c r="CW137" s="261" t="s">
        <v>442</v>
      </c>
      <c r="CX137" s="293">
        <f t="shared" si="33"/>
        <v>0.62802023738657764</v>
      </c>
      <c r="CY137" s="289">
        <v>2046114</v>
      </c>
      <c r="CZ137" s="287">
        <v>45727</v>
      </c>
      <c r="DA137" s="293">
        <v>0.60653910002884004</v>
      </c>
      <c r="DB137" s="261" t="s">
        <v>442</v>
      </c>
      <c r="DC137" s="261" t="s">
        <v>442</v>
      </c>
      <c r="DD137" s="261" t="s">
        <v>577</v>
      </c>
    </row>
    <row r="138" spans="1:108">
      <c r="A138" s="264" t="s">
        <v>380</v>
      </c>
      <c r="B138" s="284">
        <v>2516</v>
      </c>
      <c r="C138" s="284">
        <f t="shared" si="34"/>
        <v>2516</v>
      </c>
      <c r="D138" s="285">
        <v>10381</v>
      </c>
      <c r="E138" s="286">
        <f t="shared" si="35"/>
        <v>10381</v>
      </c>
      <c r="F138" s="287">
        <v>45869</v>
      </c>
      <c r="G138" s="285" t="s">
        <v>159</v>
      </c>
      <c r="H138" s="285" t="s">
        <v>573</v>
      </c>
      <c r="I138" s="261">
        <v>2021</v>
      </c>
      <c r="J138" s="261" t="s">
        <v>574</v>
      </c>
      <c r="K138" s="261" t="s">
        <v>575</v>
      </c>
      <c r="L138" s="288">
        <v>910247</v>
      </c>
      <c r="M138" s="261" t="s">
        <v>576</v>
      </c>
      <c r="N138" s="261" t="s">
        <v>577</v>
      </c>
      <c r="O138" s="261" t="s">
        <v>578</v>
      </c>
      <c r="P138" s="287">
        <v>45506</v>
      </c>
      <c r="Q138" s="287" t="s">
        <v>579</v>
      </c>
      <c r="R138" s="261" t="s">
        <v>577</v>
      </c>
      <c r="S138" s="261" t="s">
        <v>580</v>
      </c>
      <c r="T138" s="261">
        <v>2</v>
      </c>
      <c r="U138" s="288">
        <v>0</v>
      </c>
      <c r="V138" s="289">
        <v>0</v>
      </c>
      <c r="W138" s="261" t="str">
        <f t="shared" si="36"/>
        <v>PERF</v>
      </c>
      <c r="X138" s="261" t="s">
        <v>581</v>
      </c>
      <c r="Y138" s="261" t="s">
        <v>581</v>
      </c>
      <c r="Z138" s="261" t="s">
        <v>573</v>
      </c>
      <c r="AA138" s="264" t="s">
        <v>380</v>
      </c>
      <c r="AB138" s="286">
        <f t="shared" si="37"/>
        <v>2516</v>
      </c>
      <c r="AC138" s="286">
        <v>9301</v>
      </c>
      <c r="AD138" s="286">
        <f t="shared" si="38"/>
        <v>9301</v>
      </c>
      <c r="AE138" s="261" t="s">
        <v>582</v>
      </c>
      <c r="AF138" s="261" t="s">
        <v>583</v>
      </c>
      <c r="AG138" s="290">
        <v>4447375</v>
      </c>
      <c r="AH138" s="261" t="s">
        <v>583</v>
      </c>
      <c r="AI138" s="291">
        <v>45418</v>
      </c>
      <c r="AJ138" s="261" t="s">
        <v>584</v>
      </c>
      <c r="AK138" s="292">
        <v>45688</v>
      </c>
      <c r="AL138" s="292" t="s">
        <v>585</v>
      </c>
      <c r="AM138" s="292" t="s">
        <v>442</v>
      </c>
      <c r="AN138" s="261" t="s">
        <v>442</v>
      </c>
      <c r="AO138" s="261" t="s">
        <v>442</v>
      </c>
      <c r="AP138" s="261" t="s">
        <v>442</v>
      </c>
      <c r="AQ138" s="261" t="s">
        <v>442</v>
      </c>
      <c r="AR138" s="290">
        <v>168</v>
      </c>
      <c r="AS138" s="287">
        <f t="shared" si="31"/>
        <v>50909</v>
      </c>
      <c r="AT138" s="261">
        <v>180</v>
      </c>
      <c r="AU138" s="261" t="s">
        <v>442</v>
      </c>
      <c r="AV138" s="290">
        <v>2685985</v>
      </c>
      <c r="AW138" s="290">
        <v>2549935.84</v>
      </c>
      <c r="AX138" s="261" t="s">
        <v>442</v>
      </c>
      <c r="AY138" s="261" t="s">
        <v>442</v>
      </c>
      <c r="AZ138" s="290">
        <v>2685985</v>
      </c>
      <c r="BA138" s="261">
        <v>100</v>
      </c>
      <c r="BB138" s="261" t="s">
        <v>442</v>
      </c>
      <c r="BC138" s="261" t="s">
        <v>586</v>
      </c>
      <c r="BD138" s="261" t="s">
        <v>586</v>
      </c>
      <c r="BE138" s="289">
        <v>36379</v>
      </c>
      <c r="BF138" s="261" t="s">
        <v>442</v>
      </c>
      <c r="BG138" s="261" t="s">
        <v>442</v>
      </c>
      <c r="BH138" s="261" t="s">
        <v>587</v>
      </c>
      <c r="BI138" s="293">
        <v>0.15210000000000001</v>
      </c>
      <c r="BJ138" s="261" t="s">
        <v>591</v>
      </c>
      <c r="BK138" s="261" t="s">
        <v>442</v>
      </c>
      <c r="BL138" s="294">
        <f t="shared" si="32"/>
        <v>7.8000000000000014E-2</v>
      </c>
      <c r="BM138" s="261" t="s">
        <v>442</v>
      </c>
      <c r="BN138" s="261" t="s">
        <v>442</v>
      </c>
      <c r="BO138" s="261" t="s">
        <v>442</v>
      </c>
      <c r="BP138" s="261" t="s">
        <v>442</v>
      </c>
      <c r="BQ138" s="261" t="s">
        <v>442</v>
      </c>
      <c r="BR138" s="261" t="s">
        <v>442</v>
      </c>
      <c r="BS138" s="261" t="s">
        <v>442</v>
      </c>
      <c r="BT138" s="261" t="s">
        <v>442</v>
      </c>
      <c r="BU138" s="261" t="s">
        <v>442</v>
      </c>
      <c r="BV138" s="261" t="s">
        <v>442</v>
      </c>
      <c r="BW138" s="261" t="s">
        <v>442</v>
      </c>
      <c r="BX138" s="261" t="s">
        <v>442</v>
      </c>
      <c r="BY138" s="261" t="s">
        <v>442</v>
      </c>
      <c r="BZ138" s="261" t="s">
        <v>442</v>
      </c>
      <c r="CA138" s="261" t="s">
        <v>442</v>
      </c>
      <c r="CB138" s="261" t="s">
        <v>442</v>
      </c>
      <c r="CC138" s="290">
        <v>0</v>
      </c>
      <c r="CD138" s="261" t="s">
        <v>442</v>
      </c>
      <c r="CE138" s="261">
        <v>45658</v>
      </c>
      <c r="CF138" s="261" t="s">
        <v>442</v>
      </c>
      <c r="CG138" s="261" t="s">
        <v>442</v>
      </c>
      <c r="CH138" s="261" t="s">
        <v>442</v>
      </c>
      <c r="CI138" s="261" t="s">
        <v>442</v>
      </c>
      <c r="CJ138" s="261" t="s">
        <v>442</v>
      </c>
      <c r="CK138" s="261" t="s">
        <v>442</v>
      </c>
      <c r="CL138" s="261" t="s">
        <v>442</v>
      </c>
      <c r="CM138" s="261" t="s">
        <v>442</v>
      </c>
      <c r="CN138" s="261" t="s">
        <v>442</v>
      </c>
      <c r="CO138" s="261" t="s">
        <v>442</v>
      </c>
      <c r="CP138" s="261" t="s">
        <v>442</v>
      </c>
      <c r="CQ138" s="261" t="s">
        <v>442</v>
      </c>
      <c r="CR138" s="261" t="s">
        <v>588</v>
      </c>
      <c r="CS138" s="261" t="s">
        <v>433</v>
      </c>
      <c r="CT138" s="261" t="s">
        <v>442</v>
      </c>
      <c r="CU138" s="261" t="s">
        <v>589</v>
      </c>
      <c r="CV138" s="261" t="s">
        <v>442</v>
      </c>
      <c r="CW138" s="261" t="s">
        <v>442</v>
      </c>
      <c r="CX138" s="293">
        <f t="shared" si="33"/>
        <v>0.72823188594404298</v>
      </c>
      <c r="CY138" s="289">
        <v>3688365</v>
      </c>
      <c r="CZ138" s="287">
        <v>45607</v>
      </c>
      <c r="DA138" s="293">
        <v>0.72823188594404298</v>
      </c>
      <c r="DB138" s="261" t="s">
        <v>442</v>
      </c>
      <c r="DC138" s="261" t="s">
        <v>442</v>
      </c>
      <c r="DD138" s="261" t="s">
        <v>577</v>
      </c>
    </row>
    <row r="139" spans="1:108">
      <c r="A139" s="264" t="s">
        <v>380</v>
      </c>
      <c r="B139" s="284">
        <v>2013</v>
      </c>
      <c r="C139" s="284">
        <f t="shared" si="34"/>
        <v>2013</v>
      </c>
      <c r="D139" s="285">
        <v>10079</v>
      </c>
      <c r="E139" s="286">
        <f t="shared" si="35"/>
        <v>10079</v>
      </c>
      <c r="F139" s="287">
        <v>45869</v>
      </c>
      <c r="G139" s="285" t="s">
        <v>159</v>
      </c>
      <c r="H139" s="285" t="s">
        <v>573</v>
      </c>
      <c r="I139" s="261">
        <v>2021</v>
      </c>
      <c r="J139" s="261" t="s">
        <v>574</v>
      </c>
      <c r="K139" s="261" t="s">
        <v>575</v>
      </c>
      <c r="L139" s="288">
        <v>548304</v>
      </c>
      <c r="M139" s="261" t="s">
        <v>576</v>
      </c>
      <c r="N139" s="261" t="s">
        <v>577</v>
      </c>
      <c r="O139" s="261" t="s">
        <v>578</v>
      </c>
      <c r="P139" s="287">
        <v>43752</v>
      </c>
      <c r="Q139" s="287" t="s">
        <v>592</v>
      </c>
      <c r="R139" s="261" t="s">
        <v>577</v>
      </c>
      <c r="S139" s="261" t="s">
        <v>580</v>
      </c>
      <c r="T139" s="261">
        <v>64</v>
      </c>
      <c r="U139" s="288">
        <v>0</v>
      </c>
      <c r="V139" s="289">
        <v>0</v>
      </c>
      <c r="W139" s="261" t="str">
        <f t="shared" si="36"/>
        <v>PERF</v>
      </c>
      <c r="X139" s="261" t="s">
        <v>581</v>
      </c>
      <c r="Y139" s="261" t="s">
        <v>581</v>
      </c>
      <c r="Z139" s="261" t="s">
        <v>573</v>
      </c>
      <c r="AA139" s="264" t="s">
        <v>380</v>
      </c>
      <c r="AB139" s="286">
        <f t="shared" si="37"/>
        <v>2013</v>
      </c>
      <c r="AC139" s="286">
        <v>7923</v>
      </c>
      <c r="AD139" s="286">
        <f t="shared" si="38"/>
        <v>7923</v>
      </c>
      <c r="AE139" s="261" t="s">
        <v>582</v>
      </c>
      <c r="AF139" s="261" t="s">
        <v>583</v>
      </c>
      <c r="AG139" s="290">
        <v>3577918</v>
      </c>
      <c r="AH139" s="261" t="s">
        <v>583</v>
      </c>
      <c r="AI139" s="291">
        <v>43396</v>
      </c>
      <c r="AJ139" s="261" t="s">
        <v>584</v>
      </c>
      <c r="AK139" s="292">
        <v>45688</v>
      </c>
      <c r="AL139" s="292" t="s">
        <v>585</v>
      </c>
      <c r="AM139" s="292" t="s">
        <v>442</v>
      </c>
      <c r="AN139" s="261" t="s">
        <v>442</v>
      </c>
      <c r="AO139" s="261" t="s">
        <v>442</v>
      </c>
      <c r="AP139" s="261" t="s">
        <v>442</v>
      </c>
      <c r="AQ139" s="261" t="s">
        <v>442</v>
      </c>
      <c r="AR139" s="290">
        <v>110</v>
      </c>
      <c r="AS139" s="287">
        <f t="shared" si="31"/>
        <v>49169</v>
      </c>
      <c r="AT139" s="261">
        <v>180</v>
      </c>
      <c r="AU139" s="261" t="s">
        <v>442</v>
      </c>
      <c r="AV139" s="290">
        <v>1930638</v>
      </c>
      <c r="AW139" s="290">
        <v>1203131.3899999999</v>
      </c>
      <c r="AX139" s="261" t="s">
        <v>442</v>
      </c>
      <c r="AY139" s="261" t="s">
        <v>442</v>
      </c>
      <c r="AZ139" s="290">
        <v>1930638</v>
      </c>
      <c r="BA139" s="261">
        <v>100</v>
      </c>
      <c r="BB139" s="261" t="s">
        <v>442</v>
      </c>
      <c r="BC139" s="261" t="s">
        <v>586</v>
      </c>
      <c r="BD139" s="261" t="s">
        <v>586</v>
      </c>
      <c r="BE139" s="289">
        <v>19758</v>
      </c>
      <c r="BF139" s="261" t="s">
        <v>442</v>
      </c>
      <c r="BG139" s="261" t="s">
        <v>442</v>
      </c>
      <c r="BH139" s="261" t="s">
        <v>587</v>
      </c>
      <c r="BI139" s="293">
        <v>0.14749999999999999</v>
      </c>
      <c r="BJ139" s="261" t="s">
        <v>596</v>
      </c>
      <c r="BK139" s="261" t="s">
        <v>442</v>
      </c>
      <c r="BL139" s="294">
        <f t="shared" si="32"/>
        <v>7.3399999999999993E-2</v>
      </c>
      <c r="BM139" s="261" t="s">
        <v>442</v>
      </c>
      <c r="BN139" s="261" t="s">
        <v>442</v>
      </c>
      <c r="BO139" s="261" t="s">
        <v>442</v>
      </c>
      <c r="BP139" s="261" t="s">
        <v>442</v>
      </c>
      <c r="BQ139" s="261" t="s">
        <v>442</v>
      </c>
      <c r="BR139" s="261" t="s">
        <v>442</v>
      </c>
      <c r="BS139" s="261" t="s">
        <v>442</v>
      </c>
      <c r="BT139" s="261" t="s">
        <v>442</v>
      </c>
      <c r="BU139" s="261" t="s">
        <v>442</v>
      </c>
      <c r="BV139" s="261" t="s">
        <v>442</v>
      </c>
      <c r="BW139" s="261" t="s">
        <v>442</v>
      </c>
      <c r="BX139" s="261" t="s">
        <v>442</v>
      </c>
      <c r="BY139" s="261" t="s">
        <v>442</v>
      </c>
      <c r="BZ139" s="261" t="s">
        <v>442</v>
      </c>
      <c r="CA139" s="261" t="s">
        <v>442</v>
      </c>
      <c r="CB139" s="261" t="s">
        <v>442</v>
      </c>
      <c r="CC139" s="290">
        <v>0</v>
      </c>
      <c r="CD139" s="261" t="s">
        <v>442</v>
      </c>
      <c r="CE139" s="261" t="s">
        <v>442</v>
      </c>
      <c r="CF139" s="261" t="s">
        <v>442</v>
      </c>
      <c r="CG139" s="261" t="s">
        <v>442</v>
      </c>
      <c r="CH139" s="261" t="s">
        <v>442</v>
      </c>
      <c r="CI139" s="261" t="s">
        <v>442</v>
      </c>
      <c r="CJ139" s="261" t="s">
        <v>442</v>
      </c>
      <c r="CK139" s="261" t="s">
        <v>442</v>
      </c>
      <c r="CL139" s="261" t="s">
        <v>442</v>
      </c>
      <c r="CM139" s="261" t="s">
        <v>442</v>
      </c>
      <c r="CN139" s="261" t="s">
        <v>442</v>
      </c>
      <c r="CO139" s="261" t="s">
        <v>442</v>
      </c>
      <c r="CP139" s="261" t="s">
        <v>442</v>
      </c>
      <c r="CQ139" s="261" t="s">
        <v>442</v>
      </c>
      <c r="CR139" s="261" t="s">
        <v>588</v>
      </c>
      <c r="CS139" s="261" t="s">
        <v>433</v>
      </c>
      <c r="CT139" s="261" t="s">
        <v>442</v>
      </c>
      <c r="CU139" s="261" t="s">
        <v>589</v>
      </c>
      <c r="CV139" s="261" t="s">
        <v>442</v>
      </c>
      <c r="CW139" s="261" t="s">
        <v>442</v>
      </c>
      <c r="CX139" s="293">
        <f t="shared" si="33"/>
        <v>0.60332437500000002</v>
      </c>
      <c r="CY139" s="289">
        <v>3200000</v>
      </c>
      <c r="CZ139" s="287">
        <v>44942</v>
      </c>
      <c r="DA139" s="293">
        <v>0.54035586208517949</v>
      </c>
      <c r="DB139" s="261" t="s">
        <v>442</v>
      </c>
      <c r="DC139" s="261" t="s">
        <v>442</v>
      </c>
      <c r="DD139" s="261" t="s">
        <v>577</v>
      </c>
    </row>
    <row r="140" spans="1:108">
      <c r="A140" s="264" t="s">
        <v>380</v>
      </c>
      <c r="B140" s="284">
        <v>1889</v>
      </c>
      <c r="C140" s="284">
        <f t="shared" si="34"/>
        <v>1889</v>
      </c>
      <c r="D140" s="285">
        <v>10066</v>
      </c>
      <c r="E140" s="286">
        <f t="shared" si="35"/>
        <v>10066</v>
      </c>
      <c r="F140" s="287">
        <v>45869</v>
      </c>
      <c r="G140" s="285" t="s">
        <v>159</v>
      </c>
      <c r="H140" s="285" t="s">
        <v>573</v>
      </c>
      <c r="I140" s="261">
        <v>2021</v>
      </c>
      <c r="J140" s="261" t="s">
        <v>574</v>
      </c>
      <c r="K140" s="261" t="s">
        <v>575</v>
      </c>
      <c r="L140" s="288">
        <v>247056</v>
      </c>
      <c r="M140" s="261" t="s">
        <v>576</v>
      </c>
      <c r="N140" s="261" t="s">
        <v>577</v>
      </c>
      <c r="O140" s="261" t="s">
        <v>578</v>
      </c>
      <c r="P140" s="287">
        <v>43424</v>
      </c>
      <c r="Q140" s="287" t="s">
        <v>592</v>
      </c>
      <c r="R140" s="261" t="s">
        <v>577</v>
      </c>
      <c r="S140" s="261" t="s">
        <v>580</v>
      </c>
      <c r="T140" s="261">
        <v>49</v>
      </c>
      <c r="U140" s="288">
        <v>0</v>
      </c>
      <c r="V140" s="289">
        <v>0</v>
      </c>
      <c r="W140" s="261" t="str">
        <f t="shared" si="36"/>
        <v>PERF</v>
      </c>
      <c r="X140" s="261" t="s">
        <v>581</v>
      </c>
      <c r="Y140" s="261" t="s">
        <v>581</v>
      </c>
      <c r="Z140" s="261" t="s">
        <v>573</v>
      </c>
      <c r="AA140" s="264" t="s">
        <v>380</v>
      </c>
      <c r="AB140" s="286">
        <f t="shared" si="37"/>
        <v>1889</v>
      </c>
      <c r="AC140" s="286">
        <v>7884</v>
      </c>
      <c r="AD140" s="286">
        <f t="shared" si="38"/>
        <v>7884</v>
      </c>
      <c r="AE140" s="261" t="s">
        <v>582</v>
      </c>
      <c r="AF140" s="261" t="s">
        <v>583</v>
      </c>
      <c r="AG140" s="290">
        <v>1204082</v>
      </c>
      <c r="AH140" s="261" t="s">
        <v>583</v>
      </c>
      <c r="AI140" s="291">
        <v>43336</v>
      </c>
      <c r="AJ140" s="261" t="s">
        <v>584</v>
      </c>
      <c r="AK140" s="292">
        <v>45688</v>
      </c>
      <c r="AL140" s="292" t="s">
        <v>585</v>
      </c>
      <c r="AM140" s="292" t="s">
        <v>442</v>
      </c>
      <c r="AN140" s="261" t="s">
        <v>442</v>
      </c>
      <c r="AO140" s="261" t="s">
        <v>442</v>
      </c>
      <c r="AP140" s="261" t="s">
        <v>442</v>
      </c>
      <c r="AQ140" s="261" t="s">
        <v>442</v>
      </c>
      <c r="AR140" s="290">
        <v>99</v>
      </c>
      <c r="AS140" s="287">
        <f t="shared" si="31"/>
        <v>48839</v>
      </c>
      <c r="AT140" s="261">
        <v>180</v>
      </c>
      <c r="AU140" s="261" t="s">
        <v>442</v>
      </c>
      <c r="AV140" s="290">
        <v>905376</v>
      </c>
      <c r="AW140" s="290">
        <v>714264.29</v>
      </c>
      <c r="AX140" s="261" t="s">
        <v>442</v>
      </c>
      <c r="AY140" s="261" t="s">
        <v>442</v>
      </c>
      <c r="AZ140" s="290">
        <v>905376</v>
      </c>
      <c r="BA140" s="261">
        <v>100</v>
      </c>
      <c r="BB140" s="261" t="s">
        <v>442</v>
      </c>
      <c r="BC140" s="261" t="s">
        <v>586</v>
      </c>
      <c r="BD140" s="261" t="s">
        <v>586</v>
      </c>
      <c r="BE140" s="289">
        <v>12145</v>
      </c>
      <c r="BF140" s="261" t="s">
        <v>442</v>
      </c>
      <c r="BG140" s="261" t="s">
        <v>442</v>
      </c>
      <c r="BH140" s="261" t="s">
        <v>587</v>
      </c>
      <c r="BI140" s="293">
        <v>0.14249999999999999</v>
      </c>
      <c r="BJ140" s="261" t="s">
        <v>596</v>
      </c>
      <c r="BK140" s="261" t="s">
        <v>442</v>
      </c>
      <c r="BL140" s="294">
        <f t="shared" si="32"/>
        <v>6.8399999999999989E-2</v>
      </c>
      <c r="BM140" s="261" t="s">
        <v>442</v>
      </c>
      <c r="BN140" s="261" t="s">
        <v>442</v>
      </c>
      <c r="BO140" s="261" t="s">
        <v>442</v>
      </c>
      <c r="BP140" s="261" t="s">
        <v>442</v>
      </c>
      <c r="BQ140" s="261" t="s">
        <v>442</v>
      </c>
      <c r="BR140" s="261" t="s">
        <v>442</v>
      </c>
      <c r="BS140" s="261" t="s">
        <v>442</v>
      </c>
      <c r="BT140" s="261" t="s">
        <v>442</v>
      </c>
      <c r="BU140" s="261" t="s">
        <v>442</v>
      </c>
      <c r="BV140" s="261" t="s">
        <v>442</v>
      </c>
      <c r="BW140" s="261" t="s">
        <v>442</v>
      </c>
      <c r="BX140" s="261" t="s">
        <v>442</v>
      </c>
      <c r="BY140" s="261" t="s">
        <v>442</v>
      </c>
      <c r="BZ140" s="261" t="s">
        <v>442</v>
      </c>
      <c r="CA140" s="261" t="s">
        <v>442</v>
      </c>
      <c r="CB140" s="261" t="s">
        <v>442</v>
      </c>
      <c r="CC140" s="290">
        <v>0</v>
      </c>
      <c r="CD140" s="261" t="s">
        <v>442</v>
      </c>
      <c r="CE140" s="261" t="s">
        <v>442</v>
      </c>
      <c r="CF140" s="261" t="s">
        <v>442</v>
      </c>
      <c r="CG140" s="261" t="s">
        <v>442</v>
      </c>
      <c r="CH140" s="261" t="s">
        <v>442</v>
      </c>
      <c r="CI140" s="261" t="s">
        <v>442</v>
      </c>
      <c r="CJ140" s="261" t="s">
        <v>442</v>
      </c>
      <c r="CK140" s="261" t="s">
        <v>442</v>
      </c>
      <c r="CL140" s="261" t="s">
        <v>442</v>
      </c>
      <c r="CM140" s="261" t="s">
        <v>442</v>
      </c>
      <c r="CN140" s="261" t="s">
        <v>442</v>
      </c>
      <c r="CO140" s="261" t="s">
        <v>442</v>
      </c>
      <c r="CP140" s="261" t="s">
        <v>442</v>
      </c>
      <c r="CQ140" s="261" t="s">
        <v>442</v>
      </c>
      <c r="CR140" s="261" t="s">
        <v>588</v>
      </c>
      <c r="CS140" s="261" t="s">
        <v>433</v>
      </c>
      <c r="CT140" s="261" t="s">
        <v>442</v>
      </c>
      <c r="CU140" s="261" t="s">
        <v>589</v>
      </c>
      <c r="CV140" s="261" t="s">
        <v>442</v>
      </c>
      <c r="CW140" s="261" t="s">
        <v>442</v>
      </c>
      <c r="CX140" s="293">
        <f t="shared" si="33"/>
        <v>1.0686218850215465</v>
      </c>
      <c r="CY140" s="289">
        <v>847237</v>
      </c>
      <c r="CZ140" s="287">
        <v>45727</v>
      </c>
      <c r="DA140" s="293">
        <v>0.74355912087948595</v>
      </c>
      <c r="DB140" s="261" t="s">
        <v>442</v>
      </c>
      <c r="DC140" s="261" t="s">
        <v>442</v>
      </c>
      <c r="DD140" s="261" t="s">
        <v>577</v>
      </c>
    </row>
    <row r="141" spans="1:108">
      <c r="A141" s="264" t="s">
        <v>380</v>
      </c>
      <c r="B141" s="284">
        <v>1300</v>
      </c>
      <c r="C141" s="284">
        <f t="shared" si="34"/>
        <v>1300</v>
      </c>
      <c r="D141" s="285">
        <v>0</v>
      </c>
      <c r="E141" s="286">
        <f t="shared" si="35"/>
        <v>0</v>
      </c>
      <c r="F141" s="287">
        <v>45869</v>
      </c>
      <c r="G141" s="285" t="s">
        <v>159</v>
      </c>
      <c r="H141" s="285" t="s">
        <v>573</v>
      </c>
      <c r="I141" s="261">
        <v>2021</v>
      </c>
      <c r="J141" s="261" t="s">
        <v>574</v>
      </c>
      <c r="K141" s="261" t="s">
        <v>575</v>
      </c>
      <c r="L141" s="288">
        <v>757290</v>
      </c>
      <c r="M141" s="261" t="s">
        <v>576</v>
      </c>
      <c r="N141" s="261" t="s">
        <v>577</v>
      </c>
      <c r="O141" s="261" t="s">
        <v>578</v>
      </c>
      <c r="P141" s="287">
        <v>41568</v>
      </c>
      <c r="Q141" s="287" t="s">
        <v>590</v>
      </c>
      <c r="R141" s="261" t="s">
        <v>577</v>
      </c>
      <c r="S141" s="261" t="s">
        <v>580</v>
      </c>
      <c r="T141" s="261">
        <v>135</v>
      </c>
      <c r="U141" s="288">
        <v>0</v>
      </c>
      <c r="V141" s="289">
        <v>0</v>
      </c>
      <c r="W141" s="261" t="str">
        <f t="shared" si="36"/>
        <v>PERF</v>
      </c>
      <c r="X141" s="261" t="s">
        <v>581</v>
      </c>
      <c r="Y141" s="261" t="s">
        <v>581</v>
      </c>
      <c r="Z141" s="261" t="s">
        <v>573</v>
      </c>
      <c r="AA141" s="264" t="s">
        <v>380</v>
      </c>
      <c r="AB141" s="286">
        <f t="shared" si="37"/>
        <v>1300</v>
      </c>
      <c r="AC141" s="286">
        <v>7201</v>
      </c>
      <c r="AD141" s="286">
        <f t="shared" si="38"/>
        <v>7201</v>
      </c>
      <c r="AE141" s="261" t="s">
        <v>582</v>
      </c>
      <c r="AF141" s="261" t="s">
        <v>583</v>
      </c>
      <c r="AG141" s="290">
        <v>1888446</v>
      </c>
      <c r="AH141" s="261" t="s">
        <v>583</v>
      </c>
      <c r="AI141" s="291">
        <v>41424</v>
      </c>
      <c r="AJ141" s="261" t="s">
        <v>584</v>
      </c>
      <c r="AK141" s="292">
        <v>45688</v>
      </c>
      <c r="AL141" s="292" t="s">
        <v>585</v>
      </c>
      <c r="AM141" s="292" t="s">
        <v>442</v>
      </c>
      <c r="AN141" s="261" t="s">
        <v>442</v>
      </c>
      <c r="AO141" s="261" t="s">
        <v>442</v>
      </c>
      <c r="AP141" s="261" t="s">
        <v>442</v>
      </c>
      <c r="AQ141" s="261" t="s">
        <v>442</v>
      </c>
      <c r="AR141" s="290">
        <v>38</v>
      </c>
      <c r="AS141" s="287">
        <f t="shared" si="31"/>
        <v>47009</v>
      </c>
      <c r="AT141" s="261">
        <v>180</v>
      </c>
      <c r="AU141" s="261" t="s">
        <v>442</v>
      </c>
      <c r="AV141" s="290">
        <v>1073691</v>
      </c>
      <c r="AW141" s="290">
        <v>437087.18</v>
      </c>
      <c r="AX141" s="261" t="s">
        <v>442</v>
      </c>
      <c r="AY141" s="261" t="s">
        <v>442</v>
      </c>
      <c r="AZ141" s="290">
        <v>1073691</v>
      </c>
      <c r="BA141" s="261">
        <v>100</v>
      </c>
      <c r="BB141" s="261" t="s">
        <v>442</v>
      </c>
      <c r="BC141" s="261" t="s">
        <v>586</v>
      </c>
      <c r="BD141" s="261" t="s">
        <v>586</v>
      </c>
      <c r="BE141" s="289">
        <v>13952</v>
      </c>
      <c r="BF141" s="261" t="s">
        <v>442</v>
      </c>
      <c r="BG141" s="261" t="s">
        <v>442</v>
      </c>
      <c r="BH141" s="261" t="s">
        <v>587</v>
      </c>
      <c r="BI141" s="293">
        <v>0.14249999999999999</v>
      </c>
      <c r="BJ141" s="261" t="s">
        <v>596</v>
      </c>
      <c r="BK141" s="261" t="s">
        <v>442</v>
      </c>
      <c r="BL141" s="294">
        <f t="shared" si="32"/>
        <v>6.8399999999999989E-2</v>
      </c>
      <c r="BM141" s="261" t="s">
        <v>442</v>
      </c>
      <c r="BN141" s="261" t="s">
        <v>442</v>
      </c>
      <c r="BO141" s="261" t="s">
        <v>442</v>
      </c>
      <c r="BP141" s="261" t="s">
        <v>442</v>
      </c>
      <c r="BQ141" s="261" t="s">
        <v>442</v>
      </c>
      <c r="BR141" s="261" t="s">
        <v>442</v>
      </c>
      <c r="BS141" s="261" t="s">
        <v>442</v>
      </c>
      <c r="BT141" s="261" t="s">
        <v>442</v>
      </c>
      <c r="BU141" s="261" t="s">
        <v>442</v>
      </c>
      <c r="BV141" s="261" t="s">
        <v>442</v>
      </c>
      <c r="BW141" s="261" t="s">
        <v>442</v>
      </c>
      <c r="BX141" s="261" t="s">
        <v>442</v>
      </c>
      <c r="BY141" s="261" t="s">
        <v>442</v>
      </c>
      <c r="BZ141" s="261" t="s">
        <v>442</v>
      </c>
      <c r="CA141" s="261" t="s">
        <v>442</v>
      </c>
      <c r="CB141" s="261" t="s">
        <v>442</v>
      </c>
      <c r="CC141" s="290">
        <v>0</v>
      </c>
      <c r="CD141" s="261" t="s">
        <v>442</v>
      </c>
      <c r="CE141" s="261" t="s">
        <v>442</v>
      </c>
      <c r="CF141" s="261" t="s">
        <v>442</v>
      </c>
      <c r="CG141" s="261" t="s">
        <v>442</v>
      </c>
      <c r="CH141" s="261" t="s">
        <v>442</v>
      </c>
      <c r="CI141" s="261" t="s">
        <v>442</v>
      </c>
      <c r="CJ141" s="261" t="s">
        <v>442</v>
      </c>
      <c r="CK141" s="261" t="s">
        <v>442</v>
      </c>
      <c r="CL141" s="261" t="s">
        <v>442</v>
      </c>
      <c r="CM141" s="261" t="s">
        <v>442</v>
      </c>
      <c r="CN141" s="261" t="s">
        <v>442</v>
      </c>
      <c r="CO141" s="261" t="s">
        <v>442</v>
      </c>
      <c r="CP141" s="261" t="s">
        <v>442</v>
      </c>
      <c r="CQ141" s="261" t="s">
        <v>442</v>
      </c>
      <c r="CR141" s="261" t="s">
        <v>588</v>
      </c>
      <c r="CS141" s="261" t="s">
        <v>433</v>
      </c>
      <c r="CT141" s="261" t="s">
        <v>442</v>
      </c>
      <c r="CU141" s="261" t="s">
        <v>589</v>
      </c>
      <c r="CV141" s="261" t="s">
        <v>442</v>
      </c>
      <c r="CW141" s="261" t="s">
        <v>442</v>
      </c>
      <c r="CX141" s="293">
        <f t="shared" si="33"/>
        <v>0.34757810132778083</v>
      </c>
      <c r="CY141" s="289">
        <v>3089064</v>
      </c>
      <c r="CZ141" s="287">
        <v>45798</v>
      </c>
      <c r="DA141" s="293">
        <v>0.55221486944554365</v>
      </c>
      <c r="DB141" s="261" t="s">
        <v>442</v>
      </c>
      <c r="DC141" s="261" t="s">
        <v>442</v>
      </c>
      <c r="DD141" s="261" t="s">
        <v>577</v>
      </c>
    </row>
    <row r="142" spans="1:108">
      <c r="A142" s="264" t="s">
        <v>380</v>
      </c>
      <c r="B142" s="284">
        <v>2502</v>
      </c>
      <c r="C142" s="284">
        <f t="shared" si="34"/>
        <v>2502</v>
      </c>
      <c r="D142" s="285">
        <v>11282</v>
      </c>
      <c r="E142" s="286">
        <f t="shared" si="35"/>
        <v>11282</v>
      </c>
      <c r="F142" s="287">
        <v>45869</v>
      </c>
      <c r="G142" s="285" t="s">
        <v>159</v>
      </c>
      <c r="H142" s="285" t="s">
        <v>573</v>
      </c>
      <c r="I142" s="261">
        <v>2021</v>
      </c>
      <c r="J142" s="261" t="s">
        <v>574</v>
      </c>
      <c r="K142" s="261" t="s">
        <v>575</v>
      </c>
      <c r="L142" s="288">
        <v>3328560</v>
      </c>
      <c r="M142" s="261" t="s">
        <v>576</v>
      </c>
      <c r="N142" s="261" t="s">
        <v>577</v>
      </c>
      <c r="O142" s="261" t="s">
        <v>578</v>
      </c>
      <c r="P142" s="287">
        <v>45471</v>
      </c>
      <c r="Q142" s="287" t="s">
        <v>579</v>
      </c>
      <c r="R142" s="261" t="s">
        <v>577</v>
      </c>
      <c r="S142" s="261" t="s">
        <v>580</v>
      </c>
      <c r="T142" s="261">
        <v>10</v>
      </c>
      <c r="U142" s="288">
        <v>0</v>
      </c>
      <c r="V142" s="289">
        <v>0</v>
      </c>
      <c r="W142" s="261" t="str">
        <f t="shared" si="36"/>
        <v>PERF</v>
      </c>
      <c r="X142" s="261" t="s">
        <v>581</v>
      </c>
      <c r="Y142" s="261" t="s">
        <v>581</v>
      </c>
      <c r="Z142" s="261" t="s">
        <v>573</v>
      </c>
      <c r="AA142" s="264" t="s">
        <v>380</v>
      </c>
      <c r="AB142" s="286">
        <f t="shared" si="37"/>
        <v>2502</v>
      </c>
      <c r="AC142" s="286">
        <v>210</v>
      </c>
      <c r="AD142" s="286">
        <f t="shared" si="38"/>
        <v>210</v>
      </c>
      <c r="AE142" s="261" t="s">
        <v>582</v>
      </c>
      <c r="AF142" s="261" t="s">
        <v>583</v>
      </c>
      <c r="AG142" s="290">
        <v>9947508</v>
      </c>
      <c r="AH142" s="261" t="s">
        <v>583</v>
      </c>
      <c r="AI142" s="291">
        <v>45208</v>
      </c>
      <c r="AJ142" s="261" t="s">
        <v>584</v>
      </c>
      <c r="AK142" s="292">
        <v>45688</v>
      </c>
      <c r="AL142" s="292" t="s">
        <v>585</v>
      </c>
      <c r="AM142" s="292" t="s">
        <v>442</v>
      </c>
      <c r="AN142" s="261" t="s">
        <v>442</v>
      </c>
      <c r="AO142" s="261" t="s">
        <v>442</v>
      </c>
      <c r="AP142" s="261" t="s">
        <v>442</v>
      </c>
      <c r="AQ142" s="261" t="s">
        <v>442</v>
      </c>
      <c r="AR142" s="290">
        <v>166</v>
      </c>
      <c r="AS142" s="287">
        <f t="shared" si="31"/>
        <v>50849</v>
      </c>
      <c r="AT142" s="261">
        <v>180</v>
      </c>
      <c r="AU142" s="261" t="s">
        <v>442</v>
      </c>
      <c r="AV142" s="290">
        <v>1427045</v>
      </c>
      <c r="AW142" s="290">
        <v>443331.4</v>
      </c>
      <c r="AX142" s="261" t="s">
        <v>442</v>
      </c>
      <c r="AY142" s="261" t="s">
        <v>442</v>
      </c>
      <c r="AZ142" s="290">
        <v>1427045</v>
      </c>
      <c r="BA142" s="261">
        <v>100</v>
      </c>
      <c r="BB142" s="261" t="s">
        <v>442</v>
      </c>
      <c r="BC142" s="261" t="s">
        <v>586</v>
      </c>
      <c r="BD142" s="261" t="s">
        <v>586</v>
      </c>
      <c r="BE142" s="289">
        <v>6057</v>
      </c>
      <c r="BF142" s="261" t="s">
        <v>442</v>
      </c>
      <c r="BG142" s="261" t="s">
        <v>442</v>
      </c>
      <c r="BH142" s="261" t="s">
        <v>587</v>
      </c>
      <c r="BI142" s="293">
        <v>0.1421</v>
      </c>
      <c r="BJ142" s="261" t="s">
        <v>591</v>
      </c>
      <c r="BK142" s="261" t="s">
        <v>442</v>
      </c>
      <c r="BL142" s="294">
        <f t="shared" si="32"/>
        <v>6.8000000000000005E-2</v>
      </c>
      <c r="BM142" s="261" t="s">
        <v>442</v>
      </c>
      <c r="BN142" s="261" t="s">
        <v>442</v>
      </c>
      <c r="BO142" s="261" t="s">
        <v>442</v>
      </c>
      <c r="BP142" s="261" t="s">
        <v>442</v>
      </c>
      <c r="BQ142" s="261" t="s">
        <v>442</v>
      </c>
      <c r="BR142" s="261" t="s">
        <v>442</v>
      </c>
      <c r="BS142" s="261" t="s">
        <v>442</v>
      </c>
      <c r="BT142" s="261" t="s">
        <v>442</v>
      </c>
      <c r="BU142" s="261" t="s">
        <v>442</v>
      </c>
      <c r="BV142" s="261" t="s">
        <v>442</v>
      </c>
      <c r="BW142" s="261" t="s">
        <v>442</v>
      </c>
      <c r="BX142" s="261" t="s">
        <v>442</v>
      </c>
      <c r="BY142" s="261" t="s">
        <v>442</v>
      </c>
      <c r="BZ142" s="261" t="s">
        <v>442</v>
      </c>
      <c r="CA142" s="261" t="s">
        <v>442</v>
      </c>
      <c r="CB142" s="261" t="s">
        <v>442</v>
      </c>
      <c r="CC142" s="290">
        <v>80000</v>
      </c>
      <c r="CD142" s="261" t="s">
        <v>442</v>
      </c>
      <c r="CE142" s="261" t="s">
        <v>442</v>
      </c>
      <c r="CF142" s="261" t="s">
        <v>442</v>
      </c>
      <c r="CG142" s="261" t="s">
        <v>442</v>
      </c>
      <c r="CH142" s="261" t="s">
        <v>442</v>
      </c>
      <c r="CI142" s="261" t="s">
        <v>442</v>
      </c>
      <c r="CJ142" s="261" t="s">
        <v>442</v>
      </c>
      <c r="CK142" s="261" t="s">
        <v>442</v>
      </c>
      <c r="CL142" s="261" t="s">
        <v>442</v>
      </c>
      <c r="CM142" s="261" t="s">
        <v>442</v>
      </c>
      <c r="CN142" s="261" t="s">
        <v>442</v>
      </c>
      <c r="CO142" s="261" t="s">
        <v>442</v>
      </c>
      <c r="CP142" s="261" t="s">
        <v>442</v>
      </c>
      <c r="CQ142" s="261" t="s">
        <v>442</v>
      </c>
      <c r="CR142" s="261" t="s">
        <v>588</v>
      </c>
      <c r="CS142" s="261" t="s">
        <v>433</v>
      </c>
      <c r="CT142" s="261" t="s">
        <v>442</v>
      </c>
      <c r="CU142" s="261" t="s">
        <v>589</v>
      </c>
      <c r="CV142" s="261" t="s">
        <v>442</v>
      </c>
      <c r="CW142" s="261" t="s">
        <v>442</v>
      </c>
      <c r="CX142" s="293">
        <f t="shared" si="33"/>
        <v>0.14345753730482047</v>
      </c>
      <c r="CY142" s="289">
        <v>9947508</v>
      </c>
      <c r="CZ142" s="287">
        <v>45208</v>
      </c>
      <c r="DA142" s="293">
        <v>0.14345753730482047</v>
      </c>
      <c r="DB142" s="261" t="s">
        <v>442</v>
      </c>
      <c r="DC142" s="261" t="s">
        <v>442</v>
      </c>
      <c r="DD142" s="261" t="s">
        <v>577</v>
      </c>
    </row>
    <row r="143" spans="1:108">
      <c r="A143" s="264" t="s">
        <v>380</v>
      </c>
      <c r="B143" s="284">
        <v>1760</v>
      </c>
      <c r="C143" s="284">
        <f t="shared" si="34"/>
        <v>1760</v>
      </c>
      <c r="D143" s="285">
        <v>0</v>
      </c>
      <c r="E143" s="286">
        <f t="shared" si="35"/>
        <v>0</v>
      </c>
      <c r="F143" s="287">
        <v>45869</v>
      </c>
      <c r="G143" s="285" t="s">
        <v>159</v>
      </c>
      <c r="H143" s="285" t="s">
        <v>573</v>
      </c>
      <c r="I143" s="261">
        <v>2021</v>
      </c>
      <c r="J143" s="261" t="s">
        <v>574</v>
      </c>
      <c r="K143" s="261" t="s">
        <v>575</v>
      </c>
      <c r="L143" s="288">
        <v>279744</v>
      </c>
      <c r="M143" s="261" t="s">
        <v>576</v>
      </c>
      <c r="N143" s="261" t="s">
        <v>577</v>
      </c>
      <c r="O143" s="261" t="s">
        <v>578</v>
      </c>
      <c r="P143" s="287">
        <v>43073</v>
      </c>
      <c r="Q143" s="287" t="s">
        <v>579</v>
      </c>
      <c r="R143" s="261" t="s">
        <v>577</v>
      </c>
      <c r="S143" s="261" t="s">
        <v>580</v>
      </c>
      <c r="T143" s="261">
        <v>89</v>
      </c>
      <c r="U143" s="288">
        <v>0</v>
      </c>
      <c r="V143" s="289">
        <v>0</v>
      </c>
      <c r="W143" s="261" t="str">
        <f t="shared" si="36"/>
        <v>PERF</v>
      </c>
      <c r="X143" s="261" t="s">
        <v>581</v>
      </c>
      <c r="Y143" s="261" t="s">
        <v>581</v>
      </c>
      <c r="Z143" s="261" t="s">
        <v>573</v>
      </c>
      <c r="AA143" s="264" t="s">
        <v>380</v>
      </c>
      <c r="AB143" s="286">
        <f t="shared" si="37"/>
        <v>1760</v>
      </c>
      <c r="AC143" s="286">
        <v>7700</v>
      </c>
      <c r="AD143" s="286">
        <f t="shared" si="38"/>
        <v>7700</v>
      </c>
      <c r="AE143" s="261" t="s">
        <v>582</v>
      </c>
      <c r="AF143" s="261" t="s">
        <v>583</v>
      </c>
      <c r="AG143" s="290">
        <v>1137237</v>
      </c>
      <c r="AH143" s="261" t="s">
        <v>583</v>
      </c>
      <c r="AI143" s="291">
        <v>42927</v>
      </c>
      <c r="AJ143" s="261" t="s">
        <v>584</v>
      </c>
      <c r="AK143" s="292">
        <v>45688</v>
      </c>
      <c r="AL143" s="292" t="s">
        <v>585</v>
      </c>
      <c r="AM143" s="292" t="s">
        <v>442</v>
      </c>
      <c r="AN143" s="261" t="s">
        <v>442</v>
      </c>
      <c r="AO143" s="261" t="s">
        <v>442</v>
      </c>
      <c r="AP143" s="261" t="s">
        <v>442</v>
      </c>
      <c r="AQ143" s="261" t="s">
        <v>442</v>
      </c>
      <c r="AR143" s="290">
        <v>88</v>
      </c>
      <c r="AS143" s="287">
        <f t="shared" si="31"/>
        <v>48509</v>
      </c>
      <c r="AT143" s="261">
        <v>180</v>
      </c>
      <c r="AU143" s="261" t="s">
        <v>442</v>
      </c>
      <c r="AV143" s="290">
        <v>812419</v>
      </c>
      <c r="AW143" s="290">
        <v>598810.86</v>
      </c>
      <c r="AX143" s="261" t="s">
        <v>442</v>
      </c>
      <c r="AY143" s="261" t="s">
        <v>442</v>
      </c>
      <c r="AZ143" s="290">
        <v>812419</v>
      </c>
      <c r="BA143" s="261">
        <v>100</v>
      </c>
      <c r="BB143" s="261" t="s">
        <v>442</v>
      </c>
      <c r="BC143" s="261" t="s">
        <v>586</v>
      </c>
      <c r="BD143" s="261" t="s">
        <v>586</v>
      </c>
      <c r="BE143" s="289">
        <v>10847</v>
      </c>
      <c r="BF143" s="261" t="s">
        <v>442</v>
      </c>
      <c r="BG143" s="261" t="s">
        <v>442</v>
      </c>
      <c r="BH143" s="261" t="s">
        <v>587</v>
      </c>
      <c r="BI143" s="293">
        <v>0.14249999999999999</v>
      </c>
      <c r="BJ143" s="261" t="s">
        <v>596</v>
      </c>
      <c r="BK143" s="261" t="s">
        <v>442</v>
      </c>
      <c r="BL143" s="294">
        <f t="shared" si="32"/>
        <v>6.8399999999999989E-2</v>
      </c>
      <c r="BM143" s="261" t="s">
        <v>442</v>
      </c>
      <c r="BN143" s="261" t="s">
        <v>442</v>
      </c>
      <c r="BO143" s="261" t="s">
        <v>442</v>
      </c>
      <c r="BP143" s="261" t="s">
        <v>442</v>
      </c>
      <c r="BQ143" s="261" t="s">
        <v>442</v>
      </c>
      <c r="BR143" s="261" t="s">
        <v>442</v>
      </c>
      <c r="BS143" s="261" t="s">
        <v>442</v>
      </c>
      <c r="BT143" s="261" t="s">
        <v>442</v>
      </c>
      <c r="BU143" s="261" t="s">
        <v>442</v>
      </c>
      <c r="BV143" s="261" t="s">
        <v>442</v>
      </c>
      <c r="BW143" s="261" t="s">
        <v>442</v>
      </c>
      <c r="BX143" s="261" t="s">
        <v>442</v>
      </c>
      <c r="BY143" s="261" t="s">
        <v>442</v>
      </c>
      <c r="BZ143" s="261" t="s">
        <v>442</v>
      </c>
      <c r="CA143" s="261" t="s">
        <v>442</v>
      </c>
      <c r="CB143" s="261" t="s">
        <v>442</v>
      </c>
      <c r="CC143" s="290">
        <v>0</v>
      </c>
      <c r="CD143" s="261" t="s">
        <v>442</v>
      </c>
      <c r="CE143" s="261" t="s">
        <v>442</v>
      </c>
      <c r="CF143" s="261" t="s">
        <v>442</v>
      </c>
      <c r="CG143" s="261" t="s">
        <v>442</v>
      </c>
      <c r="CH143" s="261" t="s">
        <v>442</v>
      </c>
      <c r="CI143" s="261" t="s">
        <v>442</v>
      </c>
      <c r="CJ143" s="261" t="s">
        <v>442</v>
      </c>
      <c r="CK143" s="261" t="s">
        <v>442</v>
      </c>
      <c r="CL143" s="261" t="s">
        <v>442</v>
      </c>
      <c r="CM143" s="261" t="s">
        <v>442</v>
      </c>
      <c r="CN143" s="261" t="s">
        <v>442</v>
      </c>
      <c r="CO143" s="261" t="s">
        <v>442</v>
      </c>
      <c r="CP143" s="261" t="s">
        <v>442</v>
      </c>
      <c r="CQ143" s="261" t="s">
        <v>442</v>
      </c>
      <c r="CR143" s="261" t="s">
        <v>588</v>
      </c>
      <c r="CS143" s="261" t="s">
        <v>433</v>
      </c>
      <c r="CT143" s="261" t="s">
        <v>442</v>
      </c>
      <c r="CU143" s="261" t="s">
        <v>589</v>
      </c>
      <c r="CV143" s="261" t="s">
        <v>442</v>
      </c>
      <c r="CW143" s="261" t="s">
        <v>442</v>
      </c>
      <c r="CX143" s="293">
        <f t="shared" si="33"/>
        <v>0.58029928571428568</v>
      </c>
      <c r="CY143" s="289">
        <v>1400000</v>
      </c>
      <c r="CZ143" s="287">
        <v>45272</v>
      </c>
      <c r="DA143" s="293">
        <v>0.72418226139790598</v>
      </c>
      <c r="DB143" s="261" t="s">
        <v>442</v>
      </c>
      <c r="DC143" s="261" t="s">
        <v>442</v>
      </c>
      <c r="DD143" s="261" t="s">
        <v>577</v>
      </c>
    </row>
    <row r="144" spans="1:108">
      <c r="A144" s="264" t="s">
        <v>380</v>
      </c>
      <c r="B144" s="284">
        <v>1822</v>
      </c>
      <c r="C144" s="284">
        <f t="shared" si="34"/>
        <v>1822</v>
      </c>
      <c r="D144" s="285">
        <v>9590</v>
      </c>
      <c r="E144" s="286">
        <f t="shared" si="35"/>
        <v>9590</v>
      </c>
      <c r="F144" s="287">
        <v>45869</v>
      </c>
      <c r="G144" s="285" t="s">
        <v>159</v>
      </c>
      <c r="H144" s="285" t="s">
        <v>573</v>
      </c>
      <c r="I144" s="261">
        <v>2021</v>
      </c>
      <c r="J144" s="261" t="s">
        <v>574</v>
      </c>
      <c r="K144" s="261" t="s">
        <v>575</v>
      </c>
      <c r="L144" s="288">
        <v>1381338</v>
      </c>
      <c r="M144" s="261" t="s">
        <v>576</v>
      </c>
      <c r="N144" s="261" t="s">
        <v>577</v>
      </c>
      <c r="O144" s="261" t="s">
        <v>578</v>
      </c>
      <c r="P144" s="287">
        <v>43255</v>
      </c>
      <c r="Q144" s="287" t="s">
        <v>579</v>
      </c>
      <c r="R144" s="261" t="s">
        <v>577</v>
      </c>
      <c r="S144" s="261" t="s">
        <v>580</v>
      </c>
      <c r="T144" s="261">
        <v>27</v>
      </c>
      <c r="U144" s="288">
        <v>0</v>
      </c>
      <c r="V144" s="289">
        <v>0</v>
      </c>
      <c r="W144" s="261" t="str">
        <f t="shared" si="36"/>
        <v>PERF</v>
      </c>
      <c r="X144" s="261" t="s">
        <v>581</v>
      </c>
      <c r="Y144" s="261" t="s">
        <v>581</v>
      </c>
      <c r="Z144" s="261" t="s">
        <v>573</v>
      </c>
      <c r="AA144" s="264" t="s">
        <v>380</v>
      </c>
      <c r="AB144" s="286">
        <f t="shared" si="37"/>
        <v>1822</v>
      </c>
      <c r="AC144" s="286">
        <v>7753</v>
      </c>
      <c r="AD144" s="286">
        <f t="shared" si="38"/>
        <v>7753</v>
      </c>
      <c r="AE144" s="261" t="s">
        <v>582</v>
      </c>
      <c r="AF144" s="261" t="s">
        <v>583</v>
      </c>
      <c r="AG144" s="290">
        <v>7480665</v>
      </c>
      <c r="AH144" s="261" t="s">
        <v>583</v>
      </c>
      <c r="AI144" s="291">
        <v>43019</v>
      </c>
      <c r="AJ144" s="261" t="s">
        <v>584</v>
      </c>
      <c r="AK144" s="292">
        <v>45688</v>
      </c>
      <c r="AL144" s="292" t="s">
        <v>585</v>
      </c>
      <c r="AM144" s="292" t="s">
        <v>442</v>
      </c>
      <c r="AN144" s="261" t="s">
        <v>442</v>
      </c>
      <c r="AO144" s="261" t="s">
        <v>442</v>
      </c>
      <c r="AP144" s="261" t="s">
        <v>442</v>
      </c>
      <c r="AQ144" s="261" t="s">
        <v>442</v>
      </c>
      <c r="AR144" s="290">
        <v>94</v>
      </c>
      <c r="AS144" s="287">
        <f t="shared" si="31"/>
        <v>48689</v>
      </c>
      <c r="AT144" s="261">
        <v>180</v>
      </c>
      <c r="AU144" s="261" t="s">
        <v>442</v>
      </c>
      <c r="AV144" s="290">
        <v>5212650</v>
      </c>
      <c r="AW144" s="290">
        <v>3843227.59</v>
      </c>
      <c r="AX144" s="261" t="s">
        <v>442</v>
      </c>
      <c r="AY144" s="261" t="s">
        <v>442</v>
      </c>
      <c r="AZ144" s="290">
        <v>5212650</v>
      </c>
      <c r="BA144" s="261">
        <v>100</v>
      </c>
      <c r="BB144" s="261" t="s">
        <v>442</v>
      </c>
      <c r="BC144" s="261" t="s">
        <v>586</v>
      </c>
      <c r="BD144" s="261" t="s">
        <v>586</v>
      </c>
      <c r="BE144" s="289">
        <v>68516</v>
      </c>
      <c r="BF144" s="261" t="s">
        <v>442</v>
      </c>
      <c r="BG144" s="261" t="s">
        <v>442</v>
      </c>
      <c r="BH144" s="261" t="s">
        <v>587</v>
      </c>
      <c r="BI144" s="293">
        <v>0.14249999999999999</v>
      </c>
      <c r="BJ144" s="261" t="s">
        <v>596</v>
      </c>
      <c r="BK144" s="261" t="s">
        <v>442</v>
      </c>
      <c r="BL144" s="294">
        <f t="shared" si="32"/>
        <v>6.8399999999999989E-2</v>
      </c>
      <c r="BM144" s="261" t="s">
        <v>442</v>
      </c>
      <c r="BN144" s="261" t="s">
        <v>442</v>
      </c>
      <c r="BO144" s="261" t="s">
        <v>442</v>
      </c>
      <c r="BP144" s="261" t="s">
        <v>442</v>
      </c>
      <c r="BQ144" s="261" t="s">
        <v>442</v>
      </c>
      <c r="BR144" s="261" t="s">
        <v>442</v>
      </c>
      <c r="BS144" s="261" t="s">
        <v>442</v>
      </c>
      <c r="BT144" s="261" t="s">
        <v>442</v>
      </c>
      <c r="BU144" s="261" t="s">
        <v>442</v>
      </c>
      <c r="BV144" s="261" t="s">
        <v>442</v>
      </c>
      <c r="BW144" s="261" t="s">
        <v>442</v>
      </c>
      <c r="BX144" s="261" t="s">
        <v>442</v>
      </c>
      <c r="BY144" s="261" t="s">
        <v>442</v>
      </c>
      <c r="BZ144" s="261" t="s">
        <v>442</v>
      </c>
      <c r="CA144" s="261" t="s">
        <v>442</v>
      </c>
      <c r="CB144" s="261" t="s">
        <v>442</v>
      </c>
      <c r="CC144" s="290">
        <v>823129</v>
      </c>
      <c r="CD144" s="261" t="s">
        <v>442</v>
      </c>
      <c r="CE144" s="261" t="s">
        <v>442</v>
      </c>
      <c r="CF144" s="261" t="s">
        <v>442</v>
      </c>
      <c r="CG144" s="261" t="s">
        <v>442</v>
      </c>
      <c r="CH144" s="261" t="s">
        <v>442</v>
      </c>
      <c r="CI144" s="261" t="s">
        <v>442</v>
      </c>
      <c r="CJ144" s="261" t="s">
        <v>442</v>
      </c>
      <c r="CK144" s="261" t="s">
        <v>442</v>
      </c>
      <c r="CL144" s="261" t="s">
        <v>442</v>
      </c>
      <c r="CM144" s="261" t="s">
        <v>442</v>
      </c>
      <c r="CN144" s="261" t="s">
        <v>442</v>
      </c>
      <c r="CO144" s="261" t="s">
        <v>442</v>
      </c>
      <c r="CP144" s="261" t="s">
        <v>442</v>
      </c>
      <c r="CQ144" s="261" t="s">
        <v>442</v>
      </c>
      <c r="CR144" s="261" t="s">
        <v>588</v>
      </c>
      <c r="CS144" s="261" t="s">
        <v>433</v>
      </c>
      <c r="CT144" s="261" t="s">
        <v>442</v>
      </c>
      <c r="CU144" s="261" t="s">
        <v>589</v>
      </c>
      <c r="CV144" s="261" t="s">
        <v>442</v>
      </c>
      <c r="CW144" s="261" t="s">
        <v>442</v>
      </c>
      <c r="CX144" s="293">
        <f t="shared" si="33"/>
        <v>0.64791059352122971</v>
      </c>
      <c r="CY144" s="289">
        <v>8045323</v>
      </c>
      <c r="CZ144" s="287">
        <v>45504</v>
      </c>
      <c r="DA144" s="293">
        <v>0.6311493697418612</v>
      </c>
      <c r="DB144" s="261" t="s">
        <v>442</v>
      </c>
      <c r="DC144" s="261" t="s">
        <v>442</v>
      </c>
      <c r="DD144" s="261" t="s">
        <v>577</v>
      </c>
    </row>
    <row r="145" spans="1:108">
      <c r="A145" s="264" t="s">
        <v>380</v>
      </c>
      <c r="B145" s="284">
        <v>1806</v>
      </c>
      <c r="C145" s="284">
        <f t="shared" si="34"/>
        <v>1806</v>
      </c>
      <c r="D145" s="285">
        <v>9343</v>
      </c>
      <c r="E145" s="286">
        <f t="shared" si="35"/>
        <v>9343</v>
      </c>
      <c r="F145" s="287">
        <v>45869</v>
      </c>
      <c r="G145" s="285" t="s">
        <v>159</v>
      </c>
      <c r="H145" s="285" t="s">
        <v>573</v>
      </c>
      <c r="I145" s="261">
        <v>2021</v>
      </c>
      <c r="J145" s="261" t="s">
        <v>574</v>
      </c>
      <c r="K145" s="261" t="s">
        <v>575</v>
      </c>
      <c r="L145" s="288">
        <v>953063</v>
      </c>
      <c r="M145" s="261" t="s">
        <v>576</v>
      </c>
      <c r="N145" s="261" t="s">
        <v>577</v>
      </c>
      <c r="O145" s="261" t="s">
        <v>578</v>
      </c>
      <c r="P145" s="287">
        <v>43200</v>
      </c>
      <c r="Q145" s="287" t="s">
        <v>590</v>
      </c>
      <c r="R145" s="261" t="s">
        <v>577</v>
      </c>
      <c r="S145" s="261" t="s">
        <v>580</v>
      </c>
      <c r="T145" s="261">
        <v>72</v>
      </c>
      <c r="U145" s="288">
        <v>0</v>
      </c>
      <c r="V145" s="289">
        <v>0</v>
      </c>
      <c r="W145" s="261" t="str">
        <f t="shared" si="36"/>
        <v>PERF</v>
      </c>
      <c r="X145" s="261" t="s">
        <v>581</v>
      </c>
      <c r="Y145" s="261" t="s">
        <v>581</v>
      </c>
      <c r="Z145" s="261" t="s">
        <v>573</v>
      </c>
      <c r="AA145" s="264" t="s">
        <v>380</v>
      </c>
      <c r="AB145" s="286">
        <f t="shared" si="37"/>
        <v>1806</v>
      </c>
      <c r="AC145" s="286">
        <v>7739</v>
      </c>
      <c r="AD145" s="286">
        <f t="shared" si="38"/>
        <v>7739</v>
      </c>
      <c r="AE145" s="261" t="s">
        <v>582</v>
      </c>
      <c r="AF145" s="261" t="s">
        <v>583</v>
      </c>
      <c r="AG145" s="290">
        <v>3548661</v>
      </c>
      <c r="AH145" s="261" t="s">
        <v>583</v>
      </c>
      <c r="AI145" s="291">
        <v>43007</v>
      </c>
      <c r="AJ145" s="261" t="s">
        <v>584</v>
      </c>
      <c r="AK145" s="292">
        <v>45688</v>
      </c>
      <c r="AL145" s="292" t="s">
        <v>585</v>
      </c>
      <c r="AM145" s="292" t="s">
        <v>442</v>
      </c>
      <c r="AN145" s="261" t="s">
        <v>442</v>
      </c>
      <c r="AO145" s="261" t="s">
        <v>442</v>
      </c>
      <c r="AP145" s="261" t="s">
        <v>442</v>
      </c>
      <c r="AQ145" s="261" t="s">
        <v>442</v>
      </c>
      <c r="AR145" s="290">
        <v>92</v>
      </c>
      <c r="AS145" s="287">
        <f t="shared" si="31"/>
        <v>48629</v>
      </c>
      <c r="AT145" s="261">
        <v>180</v>
      </c>
      <c r="AU145" s="261" t="s">
        <v>442</v>
      </c>
      <c r="AV145" s="290">
        <v>2324035</v>
      </c>
      <c r="AW145" s="290">
        <v>1755728.62</v>
      </c>
      <c r="AX145" s="261" t="s">
        <v>442</v>
      </c>
      <c r="AY145" s="261" t="s">
        <v>442</v>
      </c>
      <c r="AZ145" s="290">
        <v>2324035</v>
      </c>
      <c r="BA145" s="261">
        <v>100</v>
      </c>
      <c r="BB145" s="261" t="s">
        <v>442</v>
      </c>
      <c r="BC145" s="261" t="s">
        <v>586</v>
      </c>
      <c r="BD145" s="261" t="s">
        <v>586</v>
      </c>
      <c r="BE145" s="289">
        <v>31032</v>
      </c>
      <c r="BF145" s="261" t="s">
        <v>442</v>
      </c>
      <c r="BG145" s="261" t="s">
        <v>442</v>
      </c>
      <c r="BH145" s="261" t="s">
        <v>587</v>
      </c>
      <c r="BI145" s="293">
        <v>0.14249999999999999</v>
      </c>
      <c r="BJ145" s="261" t="s">
        <v>596</v>
      </c>
      <c r="BK145" s="261" t="s">
        <v>442</v>
      </c>
      <c r="BL145" s="294">
        <f t="shared" si="32"/>
        <v>6.8399999999999989E-2</v>
      </c>
      <c r="BM145" s="261" t="s">
        <v>442</v>
      </c>
      <c r="BN145" s="261" t="s">
        <v>442</v>
      </c>
      <c r="BO145" s="261" t="s">
        <v>442</v>
      </c>
      <c r="BP145" s="261" t="s">
        <v>442</v>
      </c>
      <c r="BQ145" s="261" t="s">
        <v>442</v>
      </c>
      <c r="BR145" s="261" t="s">
        <v>442</v>
      </c>
      <c r="BS145" s="261" t="s">
        <v>442</v>
      </c>
      <c r="BT145" s="261" t="s">
        <v>442</v>
      </c>
      <c r="BU145" s="261" t="s">
        <v>442</v>
      </c>
      <c r="BV145" s="261" t="s">
        <v>442</v>
      </c>
      <c r="BW145" s="261" t="s">
        <v>442</v>
      </c>
      <c r="BX145" s="261" t="s">
        <v>442</v>
      </c>
      <c r="BY145" s="261" t="s">
        <v>442</v>
      </c>
      <c r="BZ145" s="261" t="s">
        <v>442</v>
      </c>
      <c r="CA145" s="261" t="s">
        <v>442</v>
      </c>
      <c r="CB145" s="261" t="s">
        <v>442</v>
      </c>
      <c r="CC145" s="290">
        <v>10000</v>
      </c>
      <c r="CD145" s="261" t="s">
        <v>442</v>
      </c>
      <c r="CE145" s="261" t="s">
        <v>442</v>
      </c>
      <c r="CF145" s="261" t="s">
        <v>442</v>
      </c>
      <c r="CG145" s="261" t="s">
        <v>442</v>
      </c>
      <c r="CH145" s="261" t="s">
        <v>442</v>
      </c>
      <c r="CI145" s="261" t="s">
        <v>442</v>
      </c>
      <c r="CJ145" s="261" t="s">
        <v>442</v>
      </c>
      <c r="CK145" s="261" t="s">
        <v>442</v>
      </c>
      <c r="CL145" s="261" t="s">
        <v>442</v>
      </c>
      <c r="CM145" s="261" t="s">
        <v>442</v>
      </c>
      <c r="CN145" s="261" t="s">
        <v>442</v>
      </c>
      <c r="CO145" s="261" t="s">
        <v>442</v>
      </c>
      <c r="CP145" s="261" t="s">
        <v>442</v>
      </c>
      <c r="CQ145" s="261" t="s">
        <v>442</v>
      </c>
      <c r="CR145" s="261" t="s">
        <v>588</v>
      </c>
      <c r="CS145" s="261" t="s">
        <v>433</v>
      </c>
      <c r="CT145" s="261" t="s">
        <v>442</v>
      </c>
      <c r="CU145" s="261" t="s">
        <v>589</v>
      </c>
      <c r="CV145" s="261" t="s">
        <v>442</v>
      </c>
      <c r="CW145" s="261" t="s">
        <v>442</v>
      </c>
      <c r="CX145" s="293">
        <f t="shared" si="33"/>
        <v>0.55991911651683512</v>
      </c>
      <c r="CY145" s="289">
        <v>4150662</v>
      </c>
      <c r="CZ145" s="287">
        <v>45377</v>
      </c>
      <c r="DA145" s="293">
        <v>0.64729754318367394</v>
      </c>
      <c r="DB145" s="261" t="s">
        <v>442</v>
      </c>
      <c r="DC145" s="261" t="s">
        <v>442</v>
      </c>
      <c r="DD145" s="261" t="s">
        <v>577</v>
      </c>
    </row>
    <row r="146" spans="1:108">
      <c r="A146" s="264" t="s">
        <v>380</v>
      </c>
      <c r="B146" s="284">
        <v>1041</v>
      </c>
      <c r="C146" s="284">
        <f t="shared" si="34"/>
        <v>1041</v>
      </c>
      <c r="D146" s="285">
        <v>8363</v>
      </c>
      <c r="E146" s="286">
        <f t="shared" si="35"/>
        <v>8363</v>
      </c>
      <c r="F146" s="287">
        <v>45869</v>
      </c>
      <c r="G146" s="285" t="s">
        <v>159</v>
      </c>
      <c r="H146" s="285" t="s">
        <v>573</v>
      </c>
      <c r="I146" s="261">
        <v>2021</v>
      </c>
      <c r="J146" s="261" t="s">
        <v>574</v>
      </c>
      <c r="K146" s="261" t="s">
        <v>575</v>
      </c>
      <c r="L146" s="288">
        <v>1426764</v>
      </c>
      <c r="M146" s="261" t="s">
        <v>576</v>
      </c>
      <c r="N146" s="261" t="s">
        <v>577</v>
      </c>
      <c r="O146" s="261" t="s">
        <v>578</v>
      </c>
      <c r="P146" s="287">
        <v>40514</v>
      </c>
      <c r="Q146" s="287" t="s">
        <v>579</v>
      </c>
      <c r="R146" s="261" t="s">
        <v>577</v>
      </c>
      <c r="S146" s="261" t="s">
        <v>580</v>
      </c>
      <c r="T146" s="261">
        <v>171</v>
      </c>
      <c r="U146" s="288">
        <v>0</v>
      </c>
      <c r="V146" s="289">
        <v>0</v>
      </c>
      <c r="W146" s="261" t="str">
        <f t="shared" si="36"/>
        <v>PERF</v>
      </c>
      <c r="X146" s="261" t="s">
        <v>581</v>
      </c>
      <c r="Y146" s="261" t="s">
        <v>581</v>
      </c>
      <c r="Z146" s="261" t="s">
        <v>573</v>
      </c>
      <c r="AA146" s="264" t="s">
        <v>380</v>
      </c>
      <c r="AB146" s="286">
        <f t="shared" si="37"/>
        <v>1041</v>
      </c>
      <c r="AC146" s="286">
        <v>6865</v>
      </c>
      <c r="AD146" s="286">
        <f t="shared" si="38"/>
        <v>6865</v>
      </c>
      <c r="AE146" s="261" t="s">
        <v>593</v>
      </c>
      <c r="AF146" s="261" t="s">
        <v>583</v>
      </c>
      <c r="AG146" s="290">
        <v>1040989</v>
      </c>
      <c r="AH146" s="261" t="s">
        <v>583</v>
      </c>
      <c r="AI146" s="291">
        <v>40157</v>
      </c>
      <c r="AJ146" s="261" t="s">
        <v>584</v>
      </c>
      <c r="AK146" s="292">
        <v>45688</v>
      </c>
      <c r="AL146" s="292" t="s">
        <v>585</v>
      </c>
      <c r="AM146" s="292" t="s">
        <v>442</v>
      </c>
      <c r="AN146" s="261" t="s">
        <v>442</v>
      </c>
      <c r="AO146" s="261" t="s">
        <v>442</v>
      </c>
      <c r="AP146" s="261" t="s">
        <v>442</v>
      </c>
      <c r="AQ146" s="261" t="s">
        <v>442</v>
      </c>
      <c r="AR146" s="290" t="s">
        <v>442</v>
      </c>
      <c r="AS146" s="287" t="s">
        <v>442</v>
      </c>
      <c r="AT146" s="261">
        <v>180</v>
      </c>
      <c r="AU146" s="261" t="s">
        <v>442</v>
      </c>
      <c r="AV146" s="290" t="s">
        <v>442</v>
      </c>
      <c r="AW146" s="290" t="s">
        <v>442</v>
      </c>
      <c r="AX146" s="261" t="s">
        <v>442</v>
      </c>
      <c r="AY146" s="261" t="s">
        <v>442</v>
      </c>
      <c r="AZ146" s="290" t="s">
        <v>442</v>
      </c>
      <c r="BA146" s="261">
        <v>100</v>
      </c>
      <c r="BB146" s="261" t="s">
        <v>442</v>
      </c>
      <c r="BC146" s="261" t="s">
        <v>586</v>
      </c>
      <c r="BD146" s="261" t="s">
        <v>586</v>
      </c>
      <c r="BE146" s="289" t="s">
        <v>442</v>
      </c>
      <c r="BF146" s="261" t="s">
        <v>442</v>
      </c>
      <c r="BG146" s="261" t="s">
        <v>442</v>
      </c>
      <c r="BH146" s="261" t="s">
        <v>587</v>
      </c>
      <c r="BI146" s="293" t="s">
        <v>442</v>
      </c>
      <c r="BJ146" s="261" t="s">
        <v>442</v>
      </c>
      <c r="BK146" s="261" t="s">
        <v>442</v>
      </c>
      <c r="BL146" s="294" t="s">
        <v>442</v>
      </c>
      <c r="BM146" s="261" t="s">
        <v>442</v>
      </c>
      <c r="BN146" s="261" t="s">
        <v>442</v>
      </c>
      <c r="BO146" s="261" t="s">
        <v>442</v>
      </c>
      <c r="BP146" s="261" t="s">
        <v>442</v>
      </c>
      <c r="BQ146" s="261" t="s">
        <v>442</v>
      </c>
      <c r="BR146" s="261" t="s">
        <v>442</v>
      </c>
      <c r="BS146" s="261" t="s">
        <v>442</v>
      </c>
      <c r="BT146" s="261" t="s">
        <v>442</v>
      </c>
      <c r="BU146" s="261" t="s">
        <v>442</v>
      </c>
      <c r="BV146" s="261" t="s">
        <v>442</v>
      </c>
      <c r="BW146" s="261" t="s">
        <v>442</v>
      </c>
      <c r="BX146" s="261" t="s">
        <v>442</v>
      </c>
      <c r="BY146" s="261" t="s">
        <v>442</v>
      </c>
      <c r="BZ146" s="261" t="s">
        <v>442</v>
      </c>
      <c r="CA146" s="261" t="s">
        <v>442</v>
      </c>
      <c r="CB146" s="261">
        <v>45809</v>
      </c>
      <c r="CC146" s="290" t="s">
        <v>442</v>
      </c>
      <c r="CD146" s="261" t="s">
        <v>442</v>
      </c>
      <c r="CE146" s="261" t="s">
        <v>442</v>
      </c>
      <c r="CF146" s="261" t="s">
        <v>442</v>
      </c>
      <c r="CG146" s="261" t="s">
        <v>442</v>
      </c>
      <c r="CH146" s="261" t="s">
        <v>442</v>
      </c>
      <c r="CI146" s="261" t="s">
        <v>442</v>
      </c>
      <c r="CJ146" s="261" t="s">
        <v>442</v>
      </c>
      <c r="CK146" s="261" t="s">
        <v>442</v>
      </c>
      <c r="CL146" s="261" t="s">
        <v>442</v>
      </c>
      <c r="CM146" s="261" t="s">
        <v>442</v>
      </c>
      <c r="CN146" s="261" t="s">
        <v>442</v>
      </c>
      <c r="CO146" s="261" t="s">
        <v>442</v>
      </c>
      <c r="CP146" s="261" t="s">
        <v>442</v>
      </c>
      <c r="CQ146" s="261" t="s">
        <v>442</v>
      </c>
      <c r="CR146" s="261" t="s">
        <v>588</v>
      </c>
      <c r="CS146" s="261" t="s">
        <v>433</v>
      </c>
      <c r="CT146" s="261" t="s">
        <v>442</v>
      </c>
      <c r="CU146" s="261" t="s">
        <v>589</v>
      </c>
      <c r="CV146" s="261" t="s">
        <v>442</v>
      </c>
      <c r="CW146" s="261" t="s">
        <v>442</v>
      </c>
      <c r="CX146" s="293" t="s">
        <v>442</v>
      </c>
      <c r="CY146" s="289" t="s">
        <v>442</v>
      </c>
      <c r="CZ146" s="287" t="s">
        <v>442</v>
      </c>
      <c r="DA146" s="293" t="s">
        <v>442</v>
      </c>
      <c r="DB146" s="261" t="s">
        <v>442</v>
      </c>
      <c r="DC146" s="261" t="s">
        <v>442</v>
      </c>
      <c r="DD146" s="261" t="s">
        <v>577</v>
      </c>
    </row>
    <row r="147" spans="1:108">
      <c r="A147" s="264" t="s">
        <v>380</v>
      </c>
      <c r="B147" s="284">
        <v>1857</v>
      </c>
      <c r="C147" s="284">
        <f t="shared" si="34"/>
        <v>1857</v>
      </c>
      <c r="D147" s="285">
        <v>9812</v>
      </c>
      <c r="E147" s="286">
        <f t="shared" si="35"/>
        <v>9812</v>
      </c>
      <c r="F147" s="287">
        <v>45869</v>
      </c>
      <c r="G147" s="285" t="s">
        <v>159</v>
      </c>
      <c r="H147" s="285" t="s">
        <v>573</v>
      </c>
      <c r="I147" s="261">
        <v>2021</v>
      </c>
      <c r="J147" s="261" t="s">
        <v>574</v>
      </c>
      <c r="K147" s="261" t="s">
        <v>575</v>
      </c>
      <c r="L147" s="288">
        <v>1300300</v>
      </c>
      <c r="M147" s="261" t="s">
        <v>576</v>
      </c>
      <c r="N147" s="261" t="s">
        <v>577</v>
      </c>
      <c r="O147" s="261" t="s">
        <v>578</v>
      </c>
      <c r="P147" s="287">
        <v>43340</v>
      </c>
      <c r="Q147" s="287" t="s">
        <v>590</v>
      </c>
      <c r="R147" s="261" t="s">
        <v>577</v>
      </c>
      <c r="S147" s="261" t="s">
        <v>580</v>
      </c>
      <c r="T147" s="261">
        <v>75</v>
      </c>
      <c r="U147" s="288">
        <v>0</v>
      </c>
      <c r="V147" s="289">
        <v>0</v>
      </c>
      <c r="W147" s="261" t="str">
        <f t="shared" si="36"/>
        <v>PERF</v>
      </c>
      <c r="X147" s="261" t="s">
        <v>581</v>
      </c>
      <c r="Y147" s="261" t="s">
        <v>581</v>
      </c>
      <c r="Z147" s="261" t="s">
        <v>573</v>
      </c>
      <c r="AA147" s="264" t="s">
        <v>380</v>
      </c>
      <c r="AB147" s="286">
        <f t="shared" si="37"/>
        <v>1857</v>
      </c>
      <c r="AC147" s="286">
        <v>7792</v>
      </c>
      <c r="AD147" s="286">
        <f t="shared" si="38"/>
        <v>7792</v>
      </c>
      <c r="AE147" s="261" t="s">
        <v>597</v>
      </c>
      <c r="AF147" s="261" t="s">
        <v>583</v>
      </c>
      <c r="AG147" s="290">
        <v>5217001</v>
      </c>
      <c r="AH147" s="261" t="s">
        <v>583</v>
      </c>
      <c r="AI147" s="291">
        <v>43132</v>
      </c>
      <c r="AJ147" s="261" t="s">
        <v>584</v>
      </c>
      <c r="AK147" s="292">
        <v>45688</v>
      </c>
      <c r="AL147" s="292" t="s">
        <v>585</v>
      </c>
      <c r="AM147" s="292" t="s">
        <v>442</v>
      </c>
      <c r="AN147" s="261" t="s">
        <v>442</v>
      </c>
      <c r="AO147" s="261" t="s">
        <v>442</v>
      </c>
      <c r="AP147" s="261" t="s">
        <v>442</v>
      </c>
      <c r="AQ147" s="261" t="s">
        <v>442</v>
      </c>
      <c r="AR147" s="290">
        <v>96</v>
      </c>
      <c r="AS147" s="287">
        <f t="shared" ref="AS147:AS161" si="39">(AR147*30)+F147</f>
        <v>48749</v>
      </c>
      <c r="AT147" s="261">
        <v>180</v>
      </c>
      <c r="AU147" s="261" t="s">
        <v>442</v>
      </c>
      <c r="AV147" s="290">
        <v>3756356</v>
      </c>
      <c r="AW147" s="290">
        <v>2905684.3</v>
      </c>
      <c r="AX147" s="261" t="s">
        <v>442</v>
      </c>
      <c r="AY147" s="261" t="s">
        <v>442</v>
      </c>
      <c r="AZ147" s="290">
        <v>3756356</v>
      </c>
      <c r="BA147" s="261">
        <v>100</v>
      </c>
      <c r="BB147" s="261" t="s">
        <v>442</v>
      </c>
      <c r="BC147" s="261" t="s">
        <v>586</v>
      </c>
      <c r="BD147" s="261" t="s">
        <v>586</v>
      </c>
      <c r="BE147" s="289">
        <v>49931</v>
      </c>
      <c r="BF147" s="261" t="s">
        <v>442</v>
      </c>
      <c r="BG147" s="261" t="s">
        <v>442</v>
      </c>
      <c r="BH147" s="261" t="s">
        <v>587</v>
      </c>
      <c r="BI147" s="293">
        <v>0.14249999999999999</v>
      </c>
      <c r="BJ147" s="261" t="s">
        <v>596</v>
      </c>
      <c r="BK147" s="261" t="s">
        <v>442</v>
      </c>
      <c r="BL147" s="294">
        <f t="shared" ref="BL147:BL161" si="40">BI147-IF(BJ147="Prime",10.75%-3.5%,7.41%)</f>
        <v>6.8399999999999989E-2</v>
      </c>
      <c r="BM147" s="261" t="s">
        <v>442</v>
      </c>
      <c r="BN147" s="261" t="s">
        <v>442</v>
      </c>
      <c r="BO147" s="261" t="s">
        <v>442</v>
      </c>
      <c r="BP147" s="261" t="s">
        <v>442</v>
      </c>
      <c r="BQ147" s="261" t="s">
        <v>442</v>
      </c>
      <c r="BR147" s="261" t="s">
        <v>442</v>
      </c>
      <c r="BS147" s="261" t="s">
        <v>442</v>
      </c>
      <c r="BT147" s="261" t="s">
        <v>442</v>
      </c>
      <c r="BU147" s="261" t="s">
        <v>442</v>
      </c>
      <c r="BV147" s="261" t="s">
        <v>442</v>
      </c>
      <c r="BW147" s="261" t="s">
        <v>442</v>
      </c>
      <c r="BX147" s="261" t="s">
        <v>442</v>
      </c>
      <c r="BY147" s="261" t="s">
        <v>442</v>
      </c>
      <c r="BZ147" s="261" t="s">
        <v>442</v>
      </c>
      <c r="CA147" s="261" t="s">
        <v>442</v>
      </c>
      <c r="CB147" s="261" t="s">
        <v>442</v>
      </c>
      <c r="CC147" s="290">
        <v>0</v>
      </c>
      <c r="CD147" s="261" t="s">
        <v>442</v>
      </c>
      <c r="CE147" s="261" t="s">
        <v>442</v>
      </c>
      <c r="CF147" s="261" t="s">
        <v>442</v>
      </c>
      <c r="CG147" s="261" t="s">
        <v>442</v>
      </c>
      <c r="CH147" s="261" t="s">
        <v>442</v>
      </c>
      <c r="CI147" s="261" t="s">
        <v>442</v>
      </c>
      <c r="CJ147" s="261" t="s">
        <v>442</v>
      </c>
      <c r="CK147" s="261" t="s">
        <v>442</v>
      </c>
      <c r="CL147" s="261" t="s">
        <v>442</v>
      </c>
      <c r="CM147" s="261" t="s">
        <v>442</v>
      </c>
      <c r="CN147" s="261" t="s">
        <v>442</v>
      </c>
      <c r="CO147" s="261" t="s">
        <v>442</v>
      </c>
      <c r="CP147" s="261" t="s">
        <v>442</v>
      </c>
      <c r="CQ147" s="261" t="s">
        <v>442</v>
      </c>
      <c r="CR147" s="261" t="s">
        <v>588</v>
      </c>
      <c r="CS147" s="261" t="s">
        <v>433</v>
      </c>
      <c r="CT147" s="261" t="s">
        <v>442</v>
      </c>
      <c r="CU147" s="261" t="s">
        <v>589</v>
      </c>
      <c r="CV147" s="261" t="s">
        <v>442</v>
      </c>
      <c r="CW147" s="261" t="s">
        <v>442</v>
      </c>
      <c r="CX147" s="293">
        <f t="shared" ref="CX147:CX161" si="41">AV147/CY147</f>
        <v>0.48783844155844158</v>
      </c>
      <c r="CY147" s="289">
        <v>7700000</v>
      </c>
      <c r="CZ147" s="287">
        <v>45622</v>
      </c>
      <c r="DA147" s="293">
        <v>0.58745946428334539</v>
      </c>
      <c r="DB147" s="261" t="s">
        <v>442</v>
      </c>
      <c r="DC147" s="261" t="s">
        <v>442</v>
      </c>
      <c r="DD147" s="261" t="s">
        <v>577</v>
      </c>
    </row>
    <row r="148" spans="1:108">
      <c r="A148" s="264" t="s">
        <v>380</v>
      </c>
      <c r="B148" s="284">
        <v>2291</v>
      </c>
      <c r="C148" s="284">
        <f t="shared" si="34"/>
        <v>2291</v>
      </c>
      <c r="D148" s="285">
        <v>10586</v>
      </c>
      <c r="E148" s="286">
        <f t="shared" si="35"/>
        <v>10586</v>
      </c>
      <c r="F148" s="287">
        <v>45869</v>
      </c>
      <c r="G148" s="285" t="s">
        <v>159</v>
      </c>
      <c r="H148" s="285" t="s">
        <v>573</v>
      </c>
      <c r="I148" s="261">
        <v>2021</v>
      </c>
      <c r="J148" s="261" t="s">
        <v>574</v>
      </c>
      <c r="K148" s="261" t="s">
        <v>575</v>
      </c>
      <c r="L148" s="288">
        <v>549005</v>
      </c>
      <c r="M148" s="261" t="s">
        <v>576</v>
      </c>
      <c r="N148" s="261" t="s">
        <v>577</v>
      </c>
      <c r="O148" s="261" t="s">
        <v>578</v>
      </c>
      <c r="P148" s="287">
        <v>44833</v>
      </c>
      <c r="Q148" s="287" t="s">
        <v>579</v>
      </c>
      <c r="R148" s="261" t="s">
        <v>577</v>
      </c>
      <c r="S148" s="261" t="s">
        <v>580</v>
      </c>
      <c r="T148" s="261">
        <v>9</v>
      </c>
      <c r="U148" s="288">
        <v>0</v>
      </c>
      <c r="V148" s="289">
        <v>0</v>
      </c>
      <c r="W148" s="261" t="str">
        <f t="shared" si="36"/>
        <v>PERF</v>
      </c>
      <c r="X148" s="261" t="s">
        <v>581</v>
      </c>
      <c r="Y148" s="261" t="s">
        <v>581</v>
      </c>
      <c r="Z148" s="261" t="s">
        <v>573</v>
      </c>
      <c r="AA148" s="264" t="s">
        <v>380</v>
      </c>
      <c r="AB148" s="286">
        <f t="shared" si="37"/>
        <v>2291</v>
      </c>
      <c r="AC148" s="286">
        <v>8163</v>
      </c>
      <c r="AD148" s="286">
        <f t="shared" si="38"/>
        <v>8163</v>
      </c>
      <c r="AE148" s="261" t="s">
        <v>582</v>
      </c>
      <c r="AF148" s="261" t="s">
        <v>583</v>
      </c>
      <c r="AG148" s="290">
        <v>2233871</v>
      </c>
      <c r="AH148" s="261" t="s">
        <v>583</v>
      </c>
      <c r="AI148" s="291">
        <v>44172</v>
      </c>
      <c r="AJ148" s="261" t="s">
        <v>584</v>
      </c>
      <c r="AK148" s="292">
        <v>45688</v>
      </c>
      <c r="AL148" s="292" t="s">
        <v>585</v>
      </c>
      <c r="AM148" s="292" t="s">
        <v>442</v>
      </c>
      <c r="AN148" s="261" t="s">
        <v>442</v>
      </c>
      <c r="AO148" s="261" t="s">
        <v>442</v>
      </c>
      <c r="AP148" s="261" t="s">
        <v>442</v>
      </c>
      <c r="AQ148" s="261" t="s">
        <v>442</v>
      </c>
      <c r="AR148" s="290">
        <v>145</v>
      </c>
      <c r="AS148" s="287">
        <f t="shared" si="39"/>
        <v>50219</v>
      </c>
      <c r="AT148" s="261">
        <v>180</v>
      </c>
      <c r="AU148" s="261" t="s">
        <v>442</v>
      </c>
      <c r="AV148" s="290">
        <v>1783674</v>
      </c>
      <c r="AW148" s="290">
        <v>1658589.01</v>
      </c>
      <c r="AX148" s="261" t="s">
        <v>442</v>
      </c>
      <c r="AY148" s="261" t="s">
        <v>442</v>
      </c>
      <c r="AZ148" s="290">
        <v>1783674</v>
      </c>
      <c r="BA148" s="261">
        <v>100</v>
      </c>
      <c r="BB148" s="261" t="s">
        <v>442</v>
      </c>
      <c r="BC148" s="261" t="s">
        <v>586</v>
      </c>
      <c r="BD148" s="261" t="s">
        <v>586</v>
      </c>
      <c r="BE148" s="289">
        <v>25145</v>
      </c>
      <c r="BF148" s="261" t="s">
        <v>442</v>
      </c>
      <c r="BG148" s="261" t="s">
        <v>442</v>
      </c>
      <c r="BH148" s="261" t="s">
        <v>587</v>
      </c>
      <c r="BI148" s="293">
        <v>0.15590000000000001</v>
      </c>
      <c r="BJ148" s="261" t="s">
        <v>591</v>
      </c>
      <c r="BK148" s="261" t="s">
        <v>442</v>
      </c>
      <c r="BL148" s="294">
        <f t="shared" si="40"/>
        <v>8.1800000000000012E-2</v>
      </c>
      <c r="BM148" s="261" t="s">
        <v>442</v>
      </c>
      <c r="BN148" s="261" t="s">
        <v>442</v>
      </c>
      <c r="BO148" s="261" t="s">
        <v>442</v>
      </c>
      <c r="BP148" s="261" t="s">
        <v>442</v>
      </c>
      <c r="BQ148" s="261" t="s">
        <v>442</v>
      </c>
      <c r="BR148" s="261" t="s">
        <v>442</v>
      </c>
      <c r="BS148" s="261" t="s">
        <v>442</v>
      </c>
      <c r="BT148" s="261" t="s">
        <v>442</v>
      </c>
      <c r="BU148" s="261" t="s">
        <v>442</v>
      </c>
      <c r="BV148" s="261" t="s">
        <v>442</v>
      </c>
      <c r="BW148" s="261" t="s">
        <v>442</v>
      </c>
      <c r="BX148" s="261" t="s">
        <v>442</v>
      </c>
      <c r="BY148" s="261" t="s">
        <v>442</v>
      </c>
      <c r="BZ148" s="261" t="s">
        <v>442</v>
      </c>
      <c r="CA148" s="261" t="s">
        <v>442</v>
      </c>
      <c r="CB148" s="261" t="s">
        <v>442</v>
      </c>
      <c r="CC148" s="290">
        <v>0</v>
      </c>
      <c r="CD148" s="261" t="s">
        <v>442</v>
      </c>
      <c r="CE148" s="261" t="s">
        <v>442</v>
      </c>
      <c r="CF148" s="261" t="s">
        <v>442</v>
      </c>
      <c r="CG148" s="261" t="s">
        <v>442</v>
      </c>
      <c r="CH148" s="261" t="s">
        <v>442</v>
      </c>
      <c r="CI148" s="261" t="s">
        <v>442</v>
      </c>
      <c r="CJ148" s="261" t="s">
        <v>442</v>
      </c>
      <c r="CK148" s="261" t="s">
        <v>442</v>
      </c>
      <c r="CL148" s="261" t="s">
        <v>442</v>
      </c>
      <c r="CM148" s="261" t="s">
        <v>442</v>
      </c>
      <c r="CN148" s="261" t="s">
        <v>442</v>
      </c>
      <c r="CO148" s="261" t="s">
        <v>442</v>
      </c>
      <c r="CP148" s="261" t="s">
        <v>442</v>
      </c>
      <c r="CQ148" s="261" t="s">
        <v>442</v>
      </c>
      <c r="CR148" s="261" t="s">
        <v>588</v>
      </c>
      <c r="CS148" s="261" t="s">
        <v>433</v>
      </c>
      <c r="CT148" s="261" t="s">
        <v>442</v>
      </c>
      <c r="CU148" s="261" t="s">
        <v>589</v>
      </c>
      <c r="CV148" s="261" t="s">
        <v>442</v>
      </c>
      <c r="CW148" s="261" t="s">
        <v>442</v>
      </c>
      <c r="CX148" s="293">
        <f t="shared" si="41"/>
        <v>0.60881357274365011</v>
      </c>
      <c r="CY148" s="289">
        <v>2929754</v>
      </c>
      <c r="CZ148" s="287">
        <v>45307</v>
      </c>
      <c r="DA148" s="293">
        <v>0.72982235769209591</v>
      </c>
      <c r="DB148" s="261" t="s">
        <v>442</v>
      </c>
      <c r="DC148" s="261" t="s">
        <v>442</v>
      </c>
      <c r="DD148" s="261" t="s">
        <v>577</v>
      </c>
    </row>
    <row r="149" spans="1:108">
      <c r="A149" s="264" t="s">
        <v>380</v>
      </c>
      <c r="B149" s="284">
        <v>1275</v>
      </c>
      <c r="C149" s="284">
        <f t="shared" si="34"/>
        <v>1275</v>
      </c>
      <c r="D149" s="285">
        <v>8004</v>
      </c>
      <c r="E149" s="286">
        <f t="shared" si="35"/>
        <v>8004</v>
      </c>
      <c r="F149" s="287">
        <v>45869</v>
      </c>
      <c r="G149" s="285" t="s">
        <v>159</v>
      </c>
      <c r="H149" s="285" t="s">
        <v>573</v>
      </c>
      <c r="I149" s="261">
        <v>2021</v>
      </c>
      <c r="J149" s="261" t="s">
        <v>574</v>
      </c>
      <c r="K149" s="261" t="s">
        <v>575</v>
      </c>
      <c r="L149" s="288">
        <v>2277324</v>
      </c>
      <c r="M149" s="261" t="s">
        <v>576</v>
      </c>
      <c r="N149" s="261" t="s">
        <v>577</v>
      </c>
      <c r="O149" s="261" t="s">
        <v>578</v>
      </c>
      <c r="P149" s="287">
        <v>41466</v>
      </c>
      <c r="Q149" s="287" t="s">
        <v>598</v>
      </c>
      <c r="R149" s="261" t="s">
        <v>577</v>
      </c>
      <c r="S149" s="261" t="s">
        <v>580</v>
      </c>
      <c r="T149" s="261">
        <v>135</v>
      </c>
      <c r="U149" s="288">
        <v>0</v>
      </c>
      <c r="V149" s="289">
        <v>0</v>
      </c>
      <c r="W149" s="261" t="str">
        <f t="shared" si="36"/>
        <v>PERF</v>
      </c>
      <c r="X149" s="261" t="s">
        <v>581</v>
      </c>
      <c r="Y149" s="261" t="s">
        <v>581</v>
      </c>
      <c r="Z149" s="261" t="s">
        <v>573</v>
      </c>
      <c r="AA149" s="264" t="s">
        <v>380</v>
      </c>
      <c r="AB149" s="286">
        <f t="shared" si="37"/>
        <v>1275</v>
      </c>
      <c r="AC149" s="286">
        <v>6528</v>
      </c>
      <c r="AD149" s="286">
        <f t="shared" si="38"/>
        <v>6528</v>
      </c>
      <c r="AE149" s="261" t="s">
        <v>593</v>
      </c>
      <c r="AF149" s="261" t="s">
        <v>583</v>
      </c>
      <c r="AG149" s="290">
        <v>4028237</v>
      </c>
      <c r="AH149" s="261" t="s">
        <v>583</v>
      </c>
      <c r="AI149" s="291">
        <v>39447</v>
      </c>
      <c r="AJ149" s="261" t="s">
        <v>584</v>
      </c>
      <c r="AK149" s="292">
        <v>45688</v>
      </c>
      <c r="AL149" s="292" t="s">
        <v>585</v>
      </c>
      <c r="AM149" s="292" t="s">
        <v>442</v>
      </c>
      <c r="AN149" s="261" t="s">
        <v>442</v>
      </c>
      <c r="AO149" s="261" t="s">
        <v>442</v>
      </c>
      <c r="AP149" s="261" t="s">
        <v>442</v>
      </c>
      <c r="AQ149" s="261" t="s">
        <v>442</v>
      </c>
      <c r="AR149" s="290">
        <v>35</v>
      </c>
      <c r="AS149" s="287">
        <f t="shared" si="39"/>
        <v>46919</v>
      </c>
      <c r="AT149" s="261">
        <v>180</v>
      </c>
      <c r="AU149" s="261" t="s">
        <v>442</v>
      </c>
      <c r="AV149" s="290">
        <v>4655917</v>
      </c>
      <c r="AW149" s="290">
        <v>1689813.76</v>
      </c>
      <c r="AX149" s="261" t="s">
        <v>442</v>
      </c>
      <c r="AY149" s="261" t="s">
        <v>442</v>
      </c>
      <c r="AZ149" s="290">
        <v>4655917</v>
      </c>
      <c r="BA149" s="261">
        <v>100</v>
      </c>
      <c r="BB149" s="261" t="s">
        <v>442</v>
      </c>
      <c r="BC149" s="261" t="s">
        <v>586</v>
      </c>
      <c r="BD149" s="261" t="s">
        <v>586</v>
      </c>
      <c r="BE149" s="289">
        <v>57484</v>
      </c>
      <c r="BF149" s="261" t="s">
        <v>442</v>
      </c>
      <c r="BG149" s="261" t="s">
        <v>442</v>
      </c>
      <c r="BH149" s="261" t="s">
        <v>587</v>
      </c>
      <c r="BI149" s="293">
        <v>0.14249999999999999</v>
      </c>
      <c r="BJ149" s="261" t="s">
        <v>596</v>
      </c>
      <c r="BK149" s="261" t="s">
        <v>442</v>
      </c>
      <c r="BL149" s="294">
        <f t="shared" si="40"/>
        <v>6.8399999999999989E-2</v>
      </c>
      <c r="BM149" s="261" t="s">
        <v>442</v>
      </c>
      <c r="BN149" s="261" t="s">
        <v>442</v>
      </c>
      <c r="BO149" s="261" t="s">
        <v>442</v>
      </c>
      <c r="BP149" s="261" t="s">
        <v>442</v>
      </c>
      <c r="BQ149" s="261" t="s">
        <v>442</v>
      </c>
      <c r="BR149" s="261" t="s">
        <v>442</v>
      </c>
      <c r="BS149" s="261" t="s">
        <v>442</v>
      </c>
      <c r="BT149" s="261" t="s">
        <v>442</v>
      </c>
      <c r="BU149" s="261" t="s">
        <v>442</v>
      </c>
      <c r="BV149" s="261" t="s">
        <v>442</v>
      </c>
      <c r="BW149" s="261" t="s">
        <v>442</v>
      </c>
      <c r="BX149" s="261" t="s">
        <v>442</v>
      </c>
      <c r="BY149" s="261" t="s">
        <v>442</v>
      </c>
      <c r="BZ149" s="261" t="s">
        <v>442</v>
      </c>
      <c r="CA149" s="261" t="s">
        <v>442</v>
      </c>
      <c r="CB149" s="261" t="s">
        <v>442</v>
      </c>
      <c r="CC149" s="290">
        <v>0</v>
      </c>
      <c r="CD149" s="261" t="s">
        <v>442</v>
      </c>
      <c r="CE149" s="261" t="s">
        <v>442</v>
      </c>
      <c r="CF149" s="261" t="s">
        <v>442</v>
      </c>
      <c r="CG149" s="261" t="s">
        <v>442</v>
      </c>
      <c r="CH149" s="261" t="s">
        <v>442</v>
      </c>
      <c r="CI149" s="261" t="s">
        <v>442</v>
      </c>
      <c r="CJ149" s="261" t="s">
        <v>442</v>
      </c>
      <c r="CK149" s="261" t="s">
        <v>442</v>
      </c>
      <c r="CL149" s="261" t="s">
        <v>442</v>
      </c>
      <c r="CM149" s="261" t="s">
        <v>442</v>
      </c>
      <c r="CN149" s="261" t="s">
        <v>442</v>
      </c>
      <c r="CO149" s="261" t="s">
        <v>442</v>
      </c>
      <c r="CP149" s="261" t="s">
        <v>442</v>
      </c>
      <c r="CQ149" s="261" t="s">
        <v>442</v>
      </c>
      <c r="CR149" s="261" t="s">
        <v>588</v>
      </c>
      <c r="CS149" s="261" t="s">
        <v>433</v>
      </c>
      <c r="CT149" s="261" t="s">
        <v>442</v>
      </c>
      <c r="CU149" s="261" t="s">
        <v>589</v>
      </c>
      <c r="CV149" s="261" t="s">
        <v>442</v>
      </c>
      <c r="CW149" s="261" t="s">
        <v>442</v>
      </c>
      <c r="CX149" s="293">
        <f t="shared" si="41"/>
        <v>0.53929811230712743</v>
      </c>
      <c r="CY149" s="289">
        <v>8633290</v>
      </c>
      <c r="CZ149" s="287">
        <v>45138</v>
      </c>
      <c r="DA149" s="293">
        <v>0.69937203759729016</v>
      </c>
      <c r="DB149" s="261" t="s">
        <v>442</v>
      </c>
      <c r="DC149" s="261" t="s">
        <v>442</v>
      </c>
      <c r="DD149" s="261" t="s">
        <v>577</v>
      </c>
    </row>
    <row r="150" spans="1:108">
      <c r="A150" s="264" t="s">
        <v>380</v>
      </c>
      <c r="B150" s="284">
        <v>1151</v>
      </c>
      <c r="C150" s="284">
        <f t="shared" si="34"/>
        <v>1151</v>
      </c>
      <c r="D150" s="285">
        <v>0</v>
      </c>
      <c r="E150" s="286">
        <f t="shared" si="35"/>
        <v>0</v>
      </c>
      <c r="F150" s="287">
        <v>45869</v>
      </c>
      <c r="G150" s="285" t="s">
        <v>159</v>
      </c>
      <c r="H150" s="285" t="s">
        <v>573</v>
      </c>
      <c r="I150" s="261">
        <v>2021</v>
      </c>
      <c r="J150" s="261" t="s">
        <v>574</v>
      </c>
      <c r="K150" s="261" t="s">
        <v>575</v>
      </c>
      <c r="L150" s="288">
        <v>1284950</v>
      </c>
      <c r="M150" s="261" t="s">
        <v>576</v>
      </c>
      <c r="N150" s="261" t="s">
        <v>577</v>
      </c>
      <c r="O150" s="261" t="s">
        <v>578</v>
      </c>
      <c r="P150" s="287">
        <v>40882</v>
      </c>
      <c r="Q150" s="287" t="s">
        <v>590</v>
      </c>
      <c r="R150" s="261" t="s">
        <v>577</v>
      </c>
      <c r="S150" s="261" t="s">
        <v>580</v>
      </c>
      <c r="T150" s="261">
        <v>158</v>
      </c>
      <c r="U150" s="288">
        <v>0</v>
      </c>
      <c r="V150" s="289">
        <v>0</v>
      </c>
      <c r="W150" s="261" t="str">
        <f t="shared" si="36"/>
        <v>PERF</v>
      </c>
      <c r="X150" s="261" t="s">
        <v>581</v>
      </c>
      <c r="Y150" s="261" t="s">
        <v>581</v>
      </c>
      <c r="Z150" s="261" t="s">
        <v>573</v>
      </c>
      <c r="AA150" s="264" t="s">
        <v>380</v>
      </c>
      <c r="AB150" s="286">
        <f t="shared" si="37"/>
        <v>1151</v>
      </c>
      <c r="AC150" s="286">
        <v>7037</v>
      </c>
      <c r="AD150" s="286">
        <f t="shared" si="38"/>
        <v>7037</v>
      </c>
      <c r="AE150" s="261" t="s">
        <v>582</v>
      </c>
      <c r="AF150" s="261" t="s">
        <v>583</v>
      </c>
      <c r="AG150" s="290">
        <v>1739600</v>
      </c>
      <c r="AH150" s="261" t="s">
        <v>583</v>
      </c>
      <c r="AI150" s="291">
        <v>40805</v>
      </c>
      <c r="AJ150" s="261" t="s">
        <v>584</v>
      </c>
      <c r="AK150" s="292">
        <v>45688</v>
      </c>
      <c r="AL150" s="292" t="s">
        <v>585</v>
      </c>
      <c r="AM150" s="292" t="s">
        <v>442</v>
      </c>
      <c r="AN150" s="261" t="s">
        <v>442</v>
      </c>
      <c r="AO150" s="261" t="s">
        <v>442</v>
      </c>
      <c r="AP150" s="261" t="s">
        <v>442</v>
      </c>
      <c r="AQ150" s="261" t="s">
        <v>442</v>
      </c>
      <c r="AR150" s="290">
        <v>16</v>
      </c>
      <c r="AS150" s="287">
        <f t="shared" si="39"/>
        <v>46349</v>
      </c>
      <c r="AT150" s="261">
        <v>180</v>
      </c>
      <c r="AU150" s="261" t="s">
        <v>442</v>
      </c>
      <c r="AV150" s="290">
        <v>1355000</v>
      </c>
      <c r="AW150" s="290">
        <v>268592.34000000003</v>
      </c>
      <c r="AX150" s="261" t="s">
        <v>442</v>
      </c>
      <c r="AY150" s="261" t="s">
        <v>442</v>
      </c>
      <c r="AZ150" s="290">
        <v>1355000</v>
      </c>
      <c r="BA150" s="261">
        <v>100</v>
      </c>
      <c r="BB150" s="261" t="s">
        <v>442</v>
      </c>
      <c r="BC150" s="261" t="s">
        <v>586</v>
      </c>
      <c r="BD150" s="261" t="s">
        <v>586</v>
      </c>
      <c r="BE150" s="289">
        <v>17426</v>
      </c>
      <c r="BF150" s="261" t="s">
        <v>442</v>
      </c>
      <c r="BG150" s="261" t="s">
        <v>442</v>
      </c>
      <c r="BH150" s="261" t="s">
        <v>587</v>
      </c>
      <c r="BI150" s="293">
        <v>0.14499999999999999</v>
      </c>
      <c r="BJ150" s="261" t="s">
        <v>596</v>
      </c>
      <c r="BK150" s="261" t="s">
        <v>442</v>
      </c>
      <c r="BL150" s="294">
        <f t="shared" si="40"/>
        <v>7.0899999999999991E-2</v>
      </c>
      <c r="BM150" s="261" t="s">
        <v>442</v>
      </c>
      <c r="BN150" s="261" t="s">
        <v>442</v>
      </c>
      <c r="BO150" s="261" t="s">
        <v>442</v>
      </c>
      <c r="BP150" s="261" t="s">
        <v>442</v>
      </c>
      <c r="BQ150" s="261" t="s">
        <v>442</v>
      </c>
      <c r="BR150" s="261" t="s">
        <v>442</v>
      </c>
      <c r="BS150" s="261" t="s">
        <v>442</v>
      </c>
      <c r="BT150" s="261" t="s">
        <v>442</v>
      </c>
      <c r="BU150" s="261" t="s">
        <v>442</v>
      </c>
      <c r="BV150" s="261" t="s">
        <v>442</v>
      </c>
      <c r="BW150" s="261" t="s">
        <v>442</v>
      </c>
      <c r="BX150" s="261" t="s">
        <v>442</v>
      </c>
      <c r="BY150" s="261" t="s">
        <v>442</v>
      </c>
      <c r="BZ150" s="261" t="s">
        <v>442</v>
      </c>
      <c r="CA150" s="261" t="s">
        <v>442</v>
      </c>
      <c r="CB150" s="261" t="s">
        <v>442</v>
      </c>
      <c r="CC150" s="290">
        <v>0</v>
      </c>
      <c r="CD150" s="261" t="s">
        <v>442</v>
      </c>
      <c r="CE150" s="261" t="s">
        <v>442</v>
      </c>
      <c r="CF150" s="261" t="s">
        <v>442</v>
      </c>
      <c r="CG150" s="261" t="s">
        <v>442</v>
      </c>
      <c r="CH150" s="261" t="s">
        <v>442</v>
      </c>
      <c r="CI150" s="261" t="s">
        <v>442</v>
      </c>
      <c r="CJ150" s="261" t="s">
        <v>442</v>
      </c>
      <c r="CK150" s="261" t="s">
        <v>442</v>
      </c>
      <c r="CL150" s="261" t="s">
        <v>442</v>
      </c>
      <c r="CM150" s="261" t="s">
        <v>442</v>
      </c>
      <c r="CN150" s="261" t="s">
        <v>442</v>
      </c>
      <c r="CO150" s="261" t="s">
        <v>442</v>
      </c>
      <c r="CP150" s="261" t="s">
        <v>442</v>
      </c>
      <c r="CQ150" s="261" t="s">
        <v>442</v>
      </c>
      <c r="CR150" s="261" t="s">
        <v>588</v>
      </c>
      <c r="CS150" s="261" t="s">
        <v>433</v>
      </c>
      <c r="CT150" s="261" t="s">
        <v>442</v>
      </c>
      <c r="CU150" s="261" t="s">
        <v>589</v>
      </c>
      <c r="CV150" s="261" t="s">
        <v>442</v>
      </c>
      <c r="CW150" s="261" t="s">
        <v>442</v>
      </c>
      <c r="CX150" s="293">
        <f t="shared" si="41"/>
        <v>0.20223880597014926</v>
      </c>
      <c r="CY150" s="289">
        <v>6700000</v>
      </c>
      <c r="CZ150" s="287">
        <v>45266</v>
      </c>
      <c r="DA150" s="293">
        <v>0.79156127845481716</v>
      </c>
      <c r="DB150" s="261" t="s">
        <v>442</v>
      </c>
      <c r="DC150" s="261" t="s">
        <v>442</v>
      </c>
      <c r="DD150" s="261" t="s">
        <v>577</v>
      </c>
    </row>
    <row r="151" spans="1:108">
      <c r="A151" s="264" t="s">
        <v>380</v>
      </c>
      <c r="B151" s="284">
        <v>1748</v>
      </c>
      <c r="C151" s="284">
        <f t="shared" si="34"/>
        <v>1748</v>
      </c>
      <c r="D151" s="285">
        <v>9274</v>
      </c>
      <c r="E151" s="286">
        <f t="shared" si="35"/>
        <v>9274</v>
      </c>
      <c r="F151" s="287">
        <v>45869</v>
      </c>
      <c r="G151" s="285" t="s">
        <v>159</v>
      </c>
      <c r="H151" s="285" t="s">
        <v>573</v>
      </c>
      <c r="I151" s="261">
        <v>2021</v>
      </c>
      <c r="J151" s="261" t="s">
        <v>574</v>
      </c>
      <c r="K151" s="261" t="s">
        <v>575</v>
      </c>
      <c r="L151" s="288">
        <v>1215468</v>
      </c>
      <c r="M151" s="261" t="s">
        <v>576</v>
      </c>
      <c r="N151" s="261" t="s">
        <v>577</v>
      </c>
      <c r="O151" s="261" t="s">
        <v>578</v>
      </c>
      <c r="P151" s="287">
        <v>43041</v>
      </c>
      <c r="Q151" s="287" t="s">
        <v>579</v>
      </c>
      <c r="R151" s="261" t="s">
        <v>577</v>
      </c>
      <c r="S151" s="261" t="s">
        <v>580</v>
      </c>
      <c r="T151" s="261">
        <v>85</v>
      </c>
      <c r="U151" s="288">
        <v>0</v>
      </c>
      <c r="V151" s="289">
        <v>0</v>
      </c>
      <c r="W151" s="261" t="str">
        <f t="shared" si="36"/>
        <v>PERF</v>
      </c>
      <c r="X151" s="261" t="s">
        <v>581</v>
      </c>
      <c r="Y151" s="261" t="s">
        <v>581</v>
      </c>
      <c r="Z151" s="261" t="s">
        <v>573</v>
      </c>
      <c r="AA151" s="264" t="s">
        <v>380</v>
      </c>
      <c r="AB151" s="286">
        <f t="shared" si="37"/>
        <v>1748</v>
      </c>
      <c r="AC151" s="286">
        <v>7655</v>
      </c>
      <c r="AD151" s="286">
        <f t="shared" si="38"/>
        <v>7655</v>
      </c>
      <c r="AE151" s="261" t="s">
        <v>582</v>
      </c>
      <c r="AF151" s="261" t="s">
        <v>583</v>
      </c>
      <c r="AG151" s="290">
        <v>6715362</v>
      </c>
      <c r="AH151" s="261" t="s">
        <v>583</v>
      </c>
      <c r="AI151" s="291">
        <v>42843</v>
      </c>
      <c r="AJ151" s="261" t="s">
        <v>584</v>
      </c>
      <c r="AK151" s="292">
        <v>45688</v>
      </c>
      <c r="AL151" s="292" t="s">
        <v>585</v>
      </c>
      <c r="AM151" s="292" t="s">
        <v>442</v>
      </c>
      <c r="AN151" s="261" t="s">
        <v>442</v>
      </c>
      <c r="AO151" s="261" t="s">
        <v>442</v>
      </c>
      <c r="AP151" s="261" t="s">
        <v>442</v>
      </c>
      <c r="AQ151" s="261" t="s">
        <v>442</v>
      </c>
      <c r="AR151" s="290">
        <v>87</v>
      </c>
      <c r="AS151" s="287">
        <f t="shared" si="39"/>
        <v>48479</v>
      </c>
      <c r="AT151" s="261">
        <v>180</v>
      </c>
      <c r="AU151" s="261" t="s">
        <v>442</v>
      </c>
      <c r="AV151" s="290">
        <v>4031590</v>
      </c>
      <c r="AW151" s="290">
        <v>2965769.75</v>
      </c>
      <c r="AX151" s="261" t="s">
        <v>442</v>
      </c>
      <c r="AY151" s="261" t="s">
        <v>442</v>
      </c>
      <c r="AZ151" s="290">
        <v>4031590</v>
      </c>
      <c r="BA151" s="261">
        <v>100</v>
      </c>
      <c r="BB151" s="261" t="s">
        <v>442</v>
      </c>
      <c r="BC151" s="261" t="s">
        <v>586</v>
      </c>
      <c r="BD151" s="261" t="s">
        <v>586</v>
      </c>
      <c r="BE151" s="289">
        <v>54037</v>
      </c>
      <c r="BF151" s="261" t="s">
        <v>442</v>
      </c>
      <c r="BG151" s="261" t="s">
        <v>442</v>
      </c>
      <c r="BH151" s="261" t="s">
        <v>587</v>
      </c>
      <c r="BI151" s="293">
        <v>0.14230000000000001</v>
      </c>
      <c r="BJ151" s="261" t="s">
        <v>591</v>
      </c>
      <c r="BK151" s="261" t="s">
        <v>442</v>
      </c>
      <c r="BL151" s="294">
        <f t="shared" si="40"/>
        <v>6.8200000000000011E-2</v>
      </c>
      <c r="BM151" s="261" t="s">
        <v>442</v>
      </c>
      <c r="BN151" s="261" t="s">
        <v>442</v>
      </c>
      <c r="BO151" s="261" t="s">
        <v>442</v>
      </c>
      <c r="BP151" s="261" t="s">
        <v>442</v>
      </c>
      <c r="BQ151" s="261" t="s">
        <v>442</v>
      </c>
      <c r="BR151" s="261" t="s">
        <v>442</v>
      </c>
      <c r="BS151" s="261" t="s">
        <v>442</v>
      </c>
      <c r="BT151" s="261" t="s">
        <v>442</v>
      </c>
      <c r="BU151" s="261" t="s">
        <v>442</v>
      </c>
      <c r="BV151" s="261" t="s">
        <v>442</v>
      </c>
      <c r="BW151" s="261" t="s">
        <v>442</v>
      </c>
      <c r="BX151" s="261" t="s">
        <v>442</v>
      </c>
      <c r="BY151" s="261" t="s">
        <v>442</v>
      </c>
      <c r="BZ151" s="261" t="s">
        <v>442</v>
      </c>
      <c r="CA151" s="261" t="s">
        <v>442</v>
      </c>
      <c r="CB151" s="261" t="s">
        <v>442</v>
      </c>
      <c r="CC151" s="290">
        <v>0</v>
      </c>
      <c r="CD151" s="261" t="s">
        <v>442</v>
      </c>
      <c r="CE151" s="261" t="s">
        <v>442</v>
      </c>
      <c r="CF151" s="261" t="s">
        <v>442</v>
      </c>
      <c r="CG151" s="261" t="s">
        <v>442</v>
      </c>
      <c r="CH151" s="261" t="s">
        <v>442</v>
      </c>
      <c r="CI151" s="261" t="s">
        <v>442</v>
      </c>
      <c r="CJ151" s="261" t="s">
        <v>442</v>
      </c>
      <c r="CK151" s="261" t="s">
        <v>442</v>
      </c>
      <c r="CL151" s="261" t="s">
        <v>442</v>
      </c>
      <c r="CM151" s="261" t="s">
        <v>442</v>
      </c>
      <c r="CN151" s="261" t="s">
        <v>442</v>
      </c>
      <c r="CO151" s="261" t="s">
        <v>442</v>
      </c>
      <c r="CP151" s="261" t="s">
        <v>442</v>
      </c>
      <c r="CQ151" s="261" t="s">
        <v>442</v>
      </c>
      <c r="CR151" s="261" t="s">
        <v>588</v>
      </c>
      <c r="CS151" s="261" t="s">
        <v>433</v>
      </c>
      <c r="CT151" s="261" t="s">
        <v>442</v>
      </c>
      <c r="CU151" s="261" t="s">
        <v>589</v>
      </c>
      <c r="CV151" s="261" t="s">
        <v>442</v>
      </c>
      <c r="CW151" s="261" t="s">
        <v>442</v>
      </c>
      <c r="CX151" s="293">
        <f t="shared" si="41"/>
        <v>0.65001447848123639</v>
      </c>
      <c r="CY151" s="289">
        <v>6202308</v>
      </c>
      <c r="CZ151" s="287">
        <v>45426</v>
      </c>
      <c r="DA151" s="293">
        <v>0.6003532845711812</v>
      </c>
      <c r="DB151" s="261" t="s">
        <v>442</v>
      </c>
      <c r="DC151" s="261" t="s">
        <v>442</v>
      </c>
      <c r="DD151" s="261" t="s">
        <v>577</v>
      </c>
    </row>
    <row r="152" spans="1:108">
      <c r="A152" s="264" t="s">
        <v>380</v>
      </c>
      <c r="B152" s="284">
        <v>1557</v>
      </c>
      <c r="C152" s="284">
        <f t="shared" si="34"/>
        <v>1557</v>
      </c>
      <c r="D152" s="285">
        <v>0</v>
      </c>
      <c r="E152" s="286">
        <f t="shared" si="35"/>
        <v>0</v>
      </c>
      <c r="F152" s="287">
        <v>45869</v>
      </c>
      <c r="G152" s="285" t="s">
        <v>159</v>
      </c>
      <c r="H152" s="285" t="s">
        <v>573</v>
      </c>
      <c r="I152" s="261">
        <v>2021</v>
      </c>
      <c r="J152" s="261" t="s">
        <v>574</v>
      </c>
      <c r="K152" s="261" t="s">
        <v>575</v>
      </c>
      <c r="L152" s="288">
        <v>407024</v>
      </c>
      <c r="M152" s="261" t="s">
        <v>576</v>
      </c>
      <c r="N152" s="261" t="s">
        <v>577</v>
      </c>
      <c r="O152" s="261" t="s">
        <v>578</v>
      </c>
      <c r="P152" s="287">
        <v>42405</v>
      </c>
      <c r="Q152" s="287" t="s">
        <v>592</v>
      </c>
      <c r="R152" s="261" t="s">
        <v>577</v>
      </c>
      <c r="S152" s="261" t="s">
        <v>580</v>
      </c>
      <c r="T152" s="261">
        <v>110</v>
      </c>
      <c r="U152" s="288">
        <v>0</v>
      </c>
      <c r="V152" s="289">
        <v>0</v>
      </c>
      <c r="W152" s="261" t="str">
        <f t="shared" si="36"/>
        <v>PERF</v>
      </c>
      <c r="X152" s="261" t="s">
        <v>581</v>
      </c>
      <c r="Y152" s="261" t="s">
        <v>581</v>
      </c>
      <c r="Z152" s="261" t="s">
        <v>573</v>
      </c>
      <c r="AA152" s="264" t="s">
        <v>380</v>
      </c>
      <c r="AB152" s="286">
        <f t="shared" si="37"/>
        <v>1557</v>
      </c>
      <c r="AC152" s="286">
        <v>344</v>
      </c>
      <c r="AD152" s="286">
        <f t="shared" si="38"/>
        <v>344</v>
      </c>
      <c r="AE152" s="261" t="s">
        <v>582</v>
      </c>
      <c r="AF152" s="261" t="s">
        <v>583</v>
      </c>
      <c r="AG152" s="290">
        <v>634028</v>
      </c>
      <c r="AH152" s="261" t="s">
        <v>583</v>
      </c>
      <c r="AI152" s="291">
        <v>38999</v>
      </c>
      <c r="AJ152" s="261" t="s">
        <v>584</v>
      </c>
      <c r="AK152" s="292">
        <v>45688</v>
      </c>
      <c r="AL152" s="292" t="s">
        <v>585</v>
      </c>
      <c r="AM152" s="292" t="s">
        <v>442</v>
      </c>
      <c r="AN152" s="261" t="s">
        <v>442</v>
      </c>
      <c r="AO152" s="261" t="s">
        <v>442</v>
      </c>
      <c r="AP152" s="261" t="s">
        <v>442</v>
      </c>
      <c r="AQ152" s="261" t="s">
        <v>442</v>
      </c>
      <c r="AR152" s="290">
        <v>66</v>
      </c>
      <c r="AS152" s="287">
        <f t="shared" si="39"/>
        <v>47849</v>
      </c>
      <c r="AT152" s="261">
        <v>180</v>
      </c>
      <c r="AU152" s="261" t="s">
        <v>442</v>
      </c>
      <c r="AV152" s="290">
        <v>855750</v>
      </c>
      <c r="AW152" s="290">
        <v>215491.09</v>
      </c>
      <c r="AX152" s="261" t="s">
        <v>442</v>
      </c>
      <c r="AY152" s="261" t="s">
        <v>442</v>
      </c>
      <c r="AZ152" s="290">
        <v>855750</v>
      </c>
      <c r="BA152" s="261">
        <v>100</v>
      </c>
      <c r="BB152" s="261" t="s">
        <v>442</v>
      </c>
      <c r="BC152" s="261" t="s">
        <v>586</v>
      </c>
      <c r="BD152" s="261" t="s">
        <v>586</v>
      </c>
      <c r="BE152" s="289">
        <v>4672</v>
      </c>
      <c r="BF152" s="261" t="s">
        <v>442</v>
      </c>
      <c r="BG152" s="261" t="s">
        <v>442</v>
      </c>
      <c r="BH152" s="261" t="s">
        <v>587</v>
      </c>
      <c r="BI152" s="293">
        <v>0.14499999999999999</v>
      </c>
      <c r="BJ152" s="261" t="s">
        <v>596</v>
      </c>
      <c r="BK152" s="261" t="s">
        <v>442</v>
      </c>
      <c r="BL152" s="294">
        <f t="shared" si="40"/>
        <v>7.0899999999999991E-2</v>
      </c>
      <c r="BM152" s="261" t="s">
        <v>442</v>
      </c>
      <c r="BN152" s="261" t="s">
        <v>442</v>
      </c>
      <c r="BO152" s="261" t="s">
        <v>442</v>
      </c>
      <c r="BP152" s="261" t="s">
        <v>442</v>
      </c>
      <c r="BQ152" s="261" t="s">
        <v>442</v>
      </c>
      <c r="BR152" s="261" t="s">
        <v>442</v>
      </c>
      <c r="BS152" s="261" t="s">
        <v>442</v>
      </c>
      <c r="BT152" s="261" t="s">
        <v>442</v>
      </c>
      <c r="BU152" s="261" t="s">
        <v>442</v>
      </c>
      <c r="BV152" s="261" t="s">
        <v>442</v>
      </c>
      <c r="BW152" s="261" t="s">
        <v>442</v>
      </c>
      <c r="BX152" s="261" t="s">
        <v>442</v>
      </c>
      <c r="BY152" s="261" t="s">
        <v>442</v>
      </c>
      <c r="BZ152" s="261" t="s">
        <v>442</v>
      </c>
      <c r="CA152" s="261" t="s">
        <v>442</v>
      </c>
      <c r="CB152" s="261" t="s">
        <v>442</v>
      </c>
      <c r="CC152" s="290">
        <v>0</v>
      </c>
      <c r="CD152" s="261" t="s">
        <v>442</v>
      </c>
      <c r="CE152" s="261" t="s">
        <v>442</v>
      </c>
      <c r="CF152" s="261" t="s">
        <v>442</v>
      </c>
      <c r="CG152" s="261" t="s">
        <v>442</v>
      </c>
      <c r="CH152" s="261" t="s">
        <v>442</v>
      </c>
      <c r="CI152" s="261" t="s">
        <v>442</v>
      </c>
      <c r="CJ152" s="261" t="s">
        <v>442</v>
      </c>
      <c r="CK152" s="261" t="s">
        <v>442</v>
      </c>
      <c r="CL152" s="261" t="s">
        <v>442</v>
      </c>
      <c r="CM152" s="261" t="s">
        <v>442</v>
      </c>
      <c r="CN152" s="261" t="s">
        <v>442</v>
      </c>
      <c r="CO152" s="261" t="s">
        <v>442</v>
      </c>
      <c r="CP152" s="261" t="s">
        <v>442</v>
      </c>
      <c r="CQ152" s="261" t="s">
        <v>442</v>
      </c>
      <c r="CR152" s="261" t="s">
        <v>588</v>
      </c>
      <c r="CS152" s="261" t="s">
        <v>433</v>
      </c>
      <c r="CT152" s="261" t="s">
        <v>442</v>
      </c>
      <c r="CU152" s="261" t="s">
        <v>589</v>
      </c>
      <c r="CV152" s="261" t="s">
        <v>442</v>
      </c>
      <c r="CW152" s="261" t="s">
        <v>442</v>
      </c>
      <c r="CX152" s="293">
        <f t="shared" si="41"/>
        <v>0.60067174157954029</v>
      </c>
      <c r="CY152" s="289">
        <v>1424655</v>
      </c>
      <c r="CZ152" s="287">
        <v>45005</v>
      </c>
      <c r="DA152" s="293">
        <v>0.74807327586206895</v>
      </c>
      <c r="DB152" s="261" t="s">
        <v>442</v>
      </c>
      <c r="DC152" s="261" t="s">
        <v>442</v>
      </c>
      <c r="DD152" s="261" t="s">
        <v>577</v>
      </c>
    </row>
    <row r="153" spans="1:108">
      <c r="A153" s="264" t="s">
        <v>380</v>
      </c>
      <c r="B153" s="284">
        <v>2450</v>
      </c>
      <c r="C153" s="284">
        <f t="shared" si="34"/>
        <v>2450</v>
      </c>
      <c r="D153" s="285">
        <v>8507</v>
      </c>
      <c r="E153" s="286">
        <f t="shared" si="35"/>
        <v>8507</v>
      </c>
      <c r="F153" s="287">
        <v>45869</v>
      </c>
      <c r="G153" s="285" t="s">
        <v>159</v>
      </c>
      <c r="H153" s="285" t="s">
        <v>573</v>
      </c>
      <c r="I153" s="261">
        <v>2021</v>
      </c>
      <c r="J153" s="261" t="s">
        <v>574</v>
      </c>
      <c r="K153" s="261" t="s">
        <v>575</v>
      </c>
      <c r="L153" s="288">
        <v>1107372</v>
      </c>
      <c r="M153" s="261" t="s">
        <v>576</v>
      </c>
      <c r="N153" s="261" t="s">
        <v>577</v>
      </c>
      <c r="O153" s="261" t="s">
        <v>578</v>
      </c>
      <c r="P153" s="287">
        <v>45352</v>
      </c>
      <c r="Q153" s="287" t="s">
        <v>592</v>
      </c>
      <c r="R153" s="261" t="s">
        <v>577</v>
      </c>
      <c r="S153" s="261" t="s">
        <v>580</v>
      </c>
      <c r="T153" s="261">
        <v>15</v>
      </c>
      <c r="U153" s="288">
        <v>0</v>
      </c>
      <c r="V153" s="289">
        <v>0</v>
      </c>
      <c r="W153" s="261" t="str">
        <f t="shared" si="36"/>
        <v>PERF</v>
      </c>
      <c r="X153" s="261" t="s">
        <v>581</v>
      </c>
      <c r="Y153" s="261" t="s">
        <v>581</v>
      </c>
      <c r="Z153" s="261" t="s">
        <v>573</v>
      </c>
      <c r="AA153" s="264" t="s">
        <v>380</v>
      </c>
      <c r="AB153" s="286">
        <f t="shared" si="37"/>
        <v>2450</v>
      </c>
      <c r="AC153" s="286">
        <v>6947</v>
      </c>
      <c r="AD153" s="286">
        <f t="shared" si="38"/>
        <v>6947</v>
      </c>
      <c r="AE153" s="261" t="s">
        <v>582</v>
      </c>
      <c r="AF153" s="261" t="s">
        <v>583</v>
      </c>
      <c r="AG153" s="290">
        <v>1383320</v>
      </c>
      <c r="AH153" s="261" t="s">
        <v>583</v>
      </c>
      <c r="AI153" s="291">
        <v>40444</v>
      </c>
      <c r="AJ153" s="261" t="s">
        <v>584</v>
      </c>
      <c r="AK153" s="292">
        <v>45688</v>
      </c>
      <c r="AL153" s="292" t="s">
        <v>585</v>
      </c>
      <c r="AM153" s="292" t="s">
        <v>442</v>
      </c>
      <c r="AN153" s="261" t="s">
        <v>442</v>
      </c>
      <c r="AO153" s="261" t="s">
        <v>442</v>
      </c>
      <c r="AP153" s="261" t="s">
        <v>442</v>
      </c>
      <c r="AQ153" s="261" t="s">
        <v>442</v>
      </c>
      <c r="AR153" s="290">
        <v>92</v>
      </c>
      <c r="AS153" s="287">
        <f t="shared" si="39"/>
        <v>48629</v>
      </c>
      <c r="AT153" s="261">
        <v>180</v>
      </c>
      <c r="AU153" s="261" t="s">
        <v>442</v>
      </c>
      <c r="AV153" s="290">
        <v>993350</v>
      </c>
      <c r="AW153" s="290">
        <v>883478.04</v>
      </c>
      <c r="AX153" s="261" t="s">
        <v>442</v>
      </c>
      <c r="AY153" s="261" t="s">
        <v>442</v>
      </c>
      <c r="AZ153" s="290">
        <v>993350</v>
      </c>
      <c r="BA153" s="261">
        <v>100</v>
      </c>
      <c r="BB153" s="261" t="s">
        <v>442</v>
      </c>
      <c r="BC153" s="261" t="s">
        <v>586</v>
      </c>
      <c r="BD153" s="261" t="s">
        <v>586</v>
      </c>
      <c r="BE153" s="289">
        <v>15597</v>
      </c>
      <c r="BF153" s="261" t="s">
        <v>442</v>
      </c>
      <c r="BG153" s="261" t="s">
        <v>442</v>
      </c>
      <c r="BH153" s="261" t="s">
        <v>587</v>
      </c>
      <c r="BI153" s="293">
        <v>0.1421</v>
      </c>
      <c r="BJ153" s="261" t="s">
        <v>591</v>
      </c>
      <c r="BK153" s="261" t="s">
        <v>442</v>
      </c>
      <c r="BL153" s="294">
        <f t="shared" si="40"/>
        <v>6.8000000000000005E-2</v>
      </c>
      <c r="BM153" s="261" t="s">
        <v>442</v>
      </c>
      <c r="BN153" s="261" t="s">
        <v>442</v>
      </c>
      <c r="BO153" s="261" t="s">
        <v>442</v>
      </c>
      <c r="BP153" s="261" t="s">
        <v>442</v>
      </c>
      <c r="BQ153" s="261" t="s">
        <v>442</v>
      </c>
      <c r="BR153" s="261" t="s">
        <v>442</v>
      </c>
      <c r="BS153" s="261" t="s">
        <v>442</v>
      </c>
      <c r="BT153" s="261" t="s">
        <v>442</v>
      </c>
      <c r="BU153" s="261" t="s">
        <v>442</v>
      </c>
      <c r="BV153" s="261" t="s">
        <v>442</v>
      </c>
      <c r="BW153" s="261" t="s">
        <v>442</v>
      </c>
      <c r="BX153" s="261" t="s">
        <v>442</v>
      </c>
      <c r="BY153" s="261" t="s">
        <v>442</v>
      </c>
      <c r="BZ153" s="261" t="s">
        <v>442</v>
      </c>
      <c r="CA153" s="261" t="s">
        <v>442</v>
      </c>
      <c r="CB153" s="261" t="s">
        <v>442</v>
      </c>
      <c r="CC153" s="290">
        <v>0</v>
      </c>
      <c r="CD153" s="261" t="s">
        <v>442</v>
      </c>
      <c r="CE153" s="261" t="s">
        <v>442</v>
      </c>
      <c r="CF153" s="261" t="s">
        <v>442</v>
      </c>
      <c r="CG153" s="261" t="s">
        <v>442</v>
      </c>
      <c r="CH153" s="261" t="s">
        <v>442</v>
      </c>
      <c r="CI153" s="261" t="s">
        <v>442</v>
      </c>
      <c r="CJ153" s="261" t="s">
        <v>442</v>
      </c>
      <c r="CK153" s="261" t="s">
        <v>442</v>
      </c>
      <c r="CL153" s="261" t="s">
        <v>442</v>
      </c>
      <c r="CM153" s="261" t="s">
        <v>442</v>
      </c>
      <c r="CN153" s="261" t="s">
        <v>442</v>
      </c>
      <c r="CO153" s="261" t="s">
        <v>442</v>
      </c>
      <c r="CP153" s="261" t="s">
        <v>442</v>
      </c>
      <c r="CQ153" s="261" t="s">
        <v>442</v>
      </c>
      <c r="CR153" s="261" t="s">
        <v>588</v>
      </c>
      <c r="CS153" s="261" t="s">
        <v>433</v>
      </c>
      <c r="CT153" s="261" t="s">
        <v>442</v>
      </c>
      <c r="CU153" s="261" t="s">
        <v>589</v>
      </c>
      <c r="CV153" s="261" t="s">
        <v>442</v>
      </c>
      <c r="CW153" s="261" t="s">
        <v>442</v>
      </c>
      <c r="CX153" s="293">
        <f t="shared" si="41"/>
        <v>0.16555833333333334</v>
      </c>
      <c r="CY153" s="289">
        <v>6000000</v>
      </c>
      <c r="CZ153" s="287">
        <v>45244</v>
      </c>
      <c r="DA153" s="293">
        <v>0.60369162300529866</v>
      </c>
      <c r="DB153" s="261" t="s">
        <v>442</v>
      </c>
      <c r="DC153" s="261" t="s">
        <v>442</v>
      </c>
      <c r="DD153" s="261" t="s">
        <v>577</v>
      </c>
    </row>
    <row r="154" spans="1:108">
      <c r="A154" s="264" t="s">
        <v>380</v>
      </c>
      <c r="B154" s="284">
        <v>1342</v>
      </c>
      <c r="C154" s="284">
        <f t="shared" si="34"/>
        <v>1342</v>
      </c>
      <c r="D154" s="285">
        <v>0</v>
      </c>
      <c r="E154" s="286">
        <f t="shared" si="35"/>
        <v>0</v>
      </c>
      <c r="F154" s="287">
        <v>45869</v>
      </c>
      <c r="G154" s="285" t="s">
        <v>159</v>
      </c>
      <c r="H154" s="285" t="s">
        <v>573</v>
      </c>
      <c r="I154" s="261">
        <v>2021</v>
      </c>
      <c r="J154" s="261" t="s">
        <v>574</v>
      </c>
      <c r="K154" s="261" t="s">
        <v>575</v>
      </c>
      <c r="L154" s="288">
        <v>886425</v>
      </c>
      <c r="M154" s="261" t="s">
        <v>576</v>
      </c>
      <c r="N154" s="261" t="s">
        <v>577</v>
      </c>
      <c r="O154" s="261" t="s">
        <v>578</v>
      </c>
      <c r="P154" s="287">
        <v>41708</v>
      </c>
      <c r="Q154" s="287" t="s">
        <v>579</v>
      </c>
      <c r="R154" s="261" t="s">
        <v>577</v>
      </c>
      <c r="S154" s="261" t="s">
        <v>580</v>
      </c>
      <c r="T154" s="261">
        <v>129</v>
      </c>
      <c r="U154" s="288">
        <v>6253.34</v>
      </c>
      <c r="V154" s="289">
        <v>7.2196657944837348</v>
      </c>
      <c r="W154" s="261" t="str">
        <f t="shared" si="36"/>
        <v>ARRE</v>
      </c>
      <c r="X154" s="261" t="s">
        <v>581</v>
      </c>
      <c r="Y154" s="261" t="s">
        <v>581</v>
      </c>
      <c r="Z154" s="261" t="s">
        <v>573</v>
      </c>
      <c r="AA154" s="264" t="s">
        <v>380</v>
      </c>
      <c r="AB154" s="286">
        <f t="shared" si="37"/>
        <v>1342</v>
      </c>
      <c r="AC154" s="286">
        <v>6687</v>
      </c>
      <c r="AD154" s="286">
        <f t="shared" si="38"/>
        <v>6687</v>
      </c>
      <c r="AE154" s="261" t="s">
        <v>597</v>
      </c>
      <c r="AF154" s="261" t="s">
        <v>583</v>
      </c>
      <c r="AG154" s="290">
        <v>1334166</v>
      </c>
      <c r="AH154" s="261" t="s">
        <v>583</v>
      </c>
      <c r="AI154" s="291">
        <v>39709</v>
      </c>
      <c r="AJ154" s="261" t="s">
        <v>584</v>
      </c>
      <c r="AK154" s="292">
        <v>45688</v>
      </c>
      <c r="AL154" s="292" t="s">
        <v>585</v>
      </c>
      <c r="AM154" s="292" t="s">
        <v>442</v>
      </c>
      <c r="AN154" s="261" t="s">
        <v>442</v>
      </c>
      <c r="AO154" s="261" t="s">
        <v>442</v>
      </c>
      <c r="AP154" s="261" t="s">
        <v>442</v>
      </c>
      <c r="AQ154" s="261" t="s">
        <v>442</v>
      </c>
      <c r="AR154" s="290">
        <v>43</v>
      </c>
      <c r="AS154" s="287">
        <f t="shared" si="39"/>
        <v>47159</v>
      </c>
      <c r="AT154" s="261">
        <v>180</v>
      </c>
      <c r="AU154" s="261" t="s">
        <v>442</v>
      </c>
      <c r="AV154" s="290">
        <v>1698641</v>
      </c>
      <c r="AW154" s="290">
        <v>900449.28000000003</v>
      </c>
      <c r="AX154" s="261" t="s">
        <v>442</v>
      </c>
      <c r="AY154" s="261" t="s">
        <v>442</v>
      </c>
      <c r="AZ154" s="290">
        <v>1698641</v>
      </c>
      <c r="BA154" s="261">
        <v>100</v>
      </c>
      <c r="BB154" s="261" t="s">
        <v>442</v>
      </c>
      <c r="BC154" s="261" t="s">
        <v>586</v>
      </c>
      <c r="BD154" s="261" t="s">
        <v>586</v>
      </c>
      <c r="BE154" s="289">
        <v>25985</v>
      </c>
      <c r="BF154" s="261" t="s">
        <v>442</v>
      </c>
      <c r="BG154" s="261" t="s">
        <v>442</v>
      </c>
      <c r="BH154" s="261" t="s">
        <v>587</v>
      </c>
      <c r="BI154" s="293">
        <v>0.14249999999999999</v>
      </c>
      <c r="BJ154" s="261" t="s">
        <v>596</v>
      </c>
      <c r="BK154" s="261" t="s">
        <v>442</v>
      </c>
      <c r="BL154" s="294">
        <f t="shared" si="40"/>
        <v>6.8399999999999989E-2</v>
      </c>
      <c r="BM154" s="261" t="s">
        <v>442</v>
      </c>
      <c r="BN154" s="261" t="s">
        <v>442</v>
      </c>
      <c r="BO154" s="261" t="s">
        <v>442</v>
      </c>
      <c r="BP154" s="261" t="s">
        <v>442</v>
      </c>
      <c r="BQ154" s="261" t="s">
        <v>442</v>
      </c>
      <c r="BR154" s="261" t="s">
        <v>442</v>
      </c>
      <c r="BS154" s="261" t="s">
        <v>442</v>
      </c>
      <c r="BT154" s="261" t="s">
        <v>442</v>
      </c>
      <c r="BU154" s="261" t="s">
        <v>442</v>
      </c>
      <c r="BV154" s="261" t="s">
        <v>442</v>
      </c>
      <c r="BW154" s="261" t="s">
        <v>442</v>
      </c>
      <c r="BX154" s="261" t="s">
        <v>442</v>
      </c>
      <c r="BY154" s="261" t="s">
        <v>442</v>
      </c>
      <c r="BZ154" s="261" t="s">
        <v>442</v>
      </c>
      <c r="CA154" s="261" t="s">
        <v>442</v>
      </c>
      <c r="CB154" s="261" t="s">
        <v>442</v>
      </c>
      <c r="CC154" s="290">
        <v>0</v>
      </c>
      <c r="CD154" s="261" t="s">
        <v>442</v>
      </c>
      <c r="CE154" s="261">
        <v>45869</v>
      </c>
      <c r="CF154" s="261" t="s">
        <v>442</v>
      </c>
      <c r="CG154" s="261" t="s">
        <v>442</v>
      </c>
      <c r="CH154" s="261" t="s">
        <v>442</v>
      </c>
      <c r="CI154" s="261" t="s">
        <v>442</v>
      </c>
      <c r="CJ154" s="261" t="s">
        <v>442</v>
      </c>
      <c r="CK154" s="261" t="s">
        <v>442</v>
      </c>
      <c r="CL154" s="261" t="s">
        <v>442</v>
      </c>
      <c r="CM154" s="261" t="s">
        <v>442</v>
      </c>
      <c r="CN154" s="261" t="s">
        <v>442</v>
      </c>
      <c r="CO154" s="261" t="s">
        <v>442</v>
      </c>
      <c r="CP154" s="261" t="s">
        <v>442</v>
      </c>
      <c r="CQ154" s="261" t="s">
        <v>442</v>
      </c>
      <c r="CR154" s="261" t="s">
        <v>588</v>
      </c>
      <c r="CS154" s="261" t="s">
        <v>433</v>
      </c>
      <c r="CT154" s="261" t="s">
        <v>442</v>
      </c>
      <c r="CU154" s="261" t="s">
        <v>589</v>
      </c>
      <c r="CV154" s="261" t="s">
        <v>442</v>
      </c>
      <c r="CW154" s="261" t="s">
        <v>442</v>
      </c>
      <c r="CX154" s="293">
        <f t="shared" si="41"/>
        <v>0.64028866196997281</v>
      </c>
      <c r="CY154" s="289">
        <v>2652930</v>
      </c>
      <c r="CZ154" s="287">
        <v>45272</v>
      </c>
      <c r="DA154" s="293">
        <v>0.62523571428571434</v>
      </c>
      <c r="DB154" s="261" t="s">
        <v>442</v>
      </c>
      <c r="DC154" s="261" t="s">
        <v>442</v>
      </c>
      <c r="DD154" s="261" t="s">
        <v>577</v>
      </c>
    </row>
    <row r="155" spans="1:108">
      <c r="A155" s="264" t="s">
        <v>380</v>
      </c>
      <c r="B155" s="284">
        <v>1794</v>
      </c>
      <c r="C155" s="284">
        <f t="shared" si="34"/>
        <v>1794</v>
      </c>
      <c r="D155" s="285">
        <v>8914</v>
      </c>
      <c r="E155" s="286">
        <f t="shared" si="35"/>
        <v>8914</v>
      </c>
      <c r="F155" s="287">
        <v>45869</v>
      </c>
      <c r="G155" s="285" t="s">
        <v>159</v>
      </c>
      <c r="H155" s="285" t="s">
        <v>573</v>
      </c>
      <c r="I155" s="261">
        <v>2021</v>
      </c>
      <c r="J155" s="261" t="s">
        <v>574</v>
      </c>
      <c r="K155" s="261" t="s">
        <v>575</v>
      </c>
      <c r="L155" s="288">
        <v>778788</v>
      </c>
      <c r="M155" s="261" t="s">
        <v>576</v>
      </c>
      <c r="N155" s="261" t="s">
        <v>577</v>
      </c>
      <c r="O155" s="261" t="s">
        <v>578</v>
      </c>
      <c r="P155" s="287">
        <v>43202</v>
      </c>
      <c r="Q155" s="287" t="s">
        <v>592</v>
      </c>
      <c r="R155" s="261" t="s">
        <v>577</v>
      </c>
      <c r="S155" s="261" t="s">
        <v>580</v>
      </c>
      <c r="T155" s="261">
        <v>74</v>
      </c>
      <c r="U155" s="288">
        <v>0</v>
      </c>
      <c r="V155" s="289">
        <v>0</v>
      </c>
      <c r="W155" s="261" t="str">
        <f t="shared" si="36"/>
        <v>PERF</v>
      </c>
      <c r="X155" s="261" t="s">
        <v>581</v>
      </c>
      <c r="Y155" s="261" t="s">
        <v>581</v>
      </c>
      <c r="Z155" s="261" t="s">
        <v>573</v>
      </c>
      <c r="AA155" s="264" t="s">
        <v>380</v>
      </c>
      <c r="AB155" s="286">
        <f t="shared" si="37"/>
        <v>1794</v>
      </c>
      <c r="AC155" s="286">
        <v>7203</v>
      </c>
      <c r="AD155" s="286">
        <f t="shared" si="38"/>
        <v>7203</v>
      </c>
      <c r="AE155" s="261" t="s">
        <v>582</v>
      </c>
      <c r="AF155" s="261" t="s">
        <v>583</v>
      </c>
      <c r="AG155" s="290">
        <v>2508000</v>
      </c>
      <c r="AH155" s="261" t="s">
        <v>583</v>
      </c>
      <c r="AI155" s="291">
        <v>41424</v>
      </c>
      <c r="AJ155" s="261" t="s">
        <v>584</v>
      </c>
      <c r="AK155" s="292">
        <v>45688</v>
      </c>
      <c r="AL155" s="292" t="s">
        <v>585</v>
      </c>
      <c r="AM155" s="292" t="s">
        <v>442</v>
      </c>
      <c r="AN155" s="261" t="s">
        <v>442</v>
      </c>
      <c r="AO155" s="261" t="s">
        <v>442</v>
      </c>
      <c r="AP155" s="261" t="s">
        <v>442</v>
      </c>
      <c r="AQ155" s="261" t="s">
        <v>442</v>
      </c>
      <c r="AR155" s="290">
        <v>92</v>
      </c>
      <c r="AS155" s="287">
        <f t="shared" si="39"/>
        <v>48629</v>
      </c>
      <c r="AT155" s="261">
        <v>180</v>
      </c>
      <c r="AU155" s="261" t="s">
        <v>442</v>
      </c>
      <c r="AV155" s="290">
        <v>2584464</v>
      </c>
      <c r="AW155" s="290">
        <v>1823359.55</v>
      </c>
      <c r="AX155" s="261" t="s">
        <v>442</v>
      </c>
      <c r="AY155" s="261" t="s">
        <v>442</v>
      </c>
      <c r="AZ155" s="290">
        <v>2584464</v>
      </c>
      <c r="BA155" s="261">
        <v>100</v>
      </c>
      <c r="BB155" s="261" t="s">
        <v>442</v>
      </c>
      <c r="BC155" s="261" t="s">
        <v>586</v>
      </c>
      <c r="BD155" s="261" t="s">
        <v>586</v>
      </c>
      <c r="BE155" s="289">
        <v>32231</v>
      </c>
      <c r="BF155" s="261" t="s">
        <v>442</v>
      </c>
      <c r="BG155" s="261" t="s">
        <v>442</v>
      </c>
      <c r="BH155" s="261" t="s">
        <v>587</v>
      </c>
      <c r="BI155" s="293">
        <v>0.14249999999999999</v>
      </c>
      <c r="BJ155" s="261" t="s">
        <v>596</v>
      </c>
      <c r="BK155" s="261" t="s">
        <v>442</v>
      </c>
      <c r="BL155" s="294">
        <f t="shared" si="40"/>
        <v>6.8399999999999989E-2</v>
      </c>
      <c r="BM155" s="261" t="s">
        <v>442</v>
      </c>
      <c r="BN155" s="261" t="s">
        <v>442</v>
      </c>
      <c r="BO155" s="261" t="s">
        <v>442</v>
      </c>
      <c r="BP155" s="261" t="s">
        <v>442</v>
      </c>
      <c r="BQ155" s="261" t="s">
        <v>442</v>
      </c>
      <c r="BR155" s="261" t="s">
        <v>442</v>
      </c>
      <c r="BS155" s="261" t="s">
        <v>442</v>
      </c>
      <c r="BT155" s="261" t="s">
        <v>442</v>
      </c>
      <c r="BU155" s="261" t="s">
        <v>442</v>
      </c>
      <c r="BV155" s="261" t="s">
        <v>442</v>
      </c>
      <c r="BW155" s="261" t="s">
        <v>442</v>
      </c>
      <c r="BX155" s="261" t="s">
        <v>442</v>
      </c>
      <c r="BY155" s="261" t="s">
        <v>442</v>
      </c>
      <c r="BZ155" s="261" t="s">
        <v>442</v>
      </c>
      <c r="CA155" s="261" t="s">
        <v>442</v>
      </c>
      <c r="CB155" s="261" t="s">
        <v>442</v>
      </c>
      <c r="CC155" s="290">
        <v>0</v>
      </c>
      <c r="CD155" s="261" t="s">
        <v>442</v>
      </c>
      <c r="CE155" s="261" t="s">
        <v>442</v>
      </c>
      <c r="CF155" s="261" t="s">
        <v>442</v>
      </c>
      <c r="CG155" s="261" t="s">
        <v>442</v>
      </c>
      <c r="CH155" s="261" t="s">
        <v>442</v>
      </c>
      <c r="CI155" s="261" t="s">
        <v>442</v>
      </c>
      <c r="CJ155" s="261" t="s">
        <v>442</v>
      </c>
      <c r="CK155" s="261" t="s">
        <v>442</v>
      </c>
      <c r="CL155" s="261" t="s">
        <v>442</v>
      </c>
      <c r="CM155" s="261" t="s">
        <v>442</v>
      </c>
      <c r="CN155" s="261" t="s">
        <v>442</v>
      </c>
      <c r="CO155" s="261" t="s">
        <v>442</v>
      </c>
      <c r="CP155" s="261" t="s">
        <v>442</v>
      </c>
      <c r="CQ155" s="261" t="s">
        <v>442</v>
      </c>
      <c r="CR155" s="261" t="s">
        <v>588</v>
      </c>
      <c r="CS155" s="261" t="s">
        <v>433</v>
      </c>
      <c r="CT155" s="261" t="s">
        <v>442</v>
      </c>
      <c r="CU155" s="261" t="s">
        <v>589</v>
      </c>
      <c r="CV155" s="261" t="s">
        <v>442</v>
      </c>
      <c r="CW155" s="261" t="s">
        <v>442</v>
      </c>
      <c r="CX155" s="293">
        <f t="shared" si="41"/>
        <v>0.7046542729036277</v>
      </c>
      <c r="CY155" s="289">
        <v>3667705</v>
      </c>
      <c r="CZ155" s="287">
        <v>45628</v>
      </c>
      <c r="DA155" s="293">
        <v>0.72655917920299751</v>
      </c>
      <c r="DB155" s="261" t="s">
        <v>442</v>
      </c>
      <c r="DC155" s="261" t="s">
        <v>442</v>
      </c>
      <c r="DD155" s="261" t="s">
        <v>577</v>
      </c>
    </row>
    <row r="156" spans="1:108">
      <c r="A156" s="264" t="s">
        <v>380</v>
      </c>
      <c r="B156" s="284">
        <v>1782</v>
      </c>
      <c r="C156" s="284">
        <f t="shared" si="34"/>
        <v>1782</v>
      </c>
      <c r="D156" s="285">
        <v>9732</v>
      </c>
      <c r="E156" s="286">
        <f t="shared" si="35"/>
        <v>9732</v>
      </c>
      <c r="F156" s="287">
        <v>45869</v>
      </c>
      <c r="G156" s="285" t="s">
        <v>159</v>
      </c>
      <c r="H156" s="285" t="s">
        <v>573</v>
      </c>
      <c r="I156" s="261">
        <v>2021</v>
      </c>
      <c r="J156" s="261" t="s">
        <v>574</v>
      </c>
      <c r="K156" s="261" t="s">
        <v>575</v>
      </c>
      <c r="L156" s="288">
        <v>879816</v>
      </c>
      <c r="M156" s="261" t="s">
        <v>576</v>
      </c>
      <c r="N156" s="261" t="s">
        <v>577</v>
      </c>
      <c r="O156" s="261" t="s">
        <v>578</v>
      </c>
      <c r="P156" s="287">
        <v>43168</v>
      </c>
      <c r="Q156" s="287" t="s">
        <v>579</v>
      </c>
      <c r="R156" s="261" t="s">
        <v>577</v>
      </c>
      <c r="S156" s="261" t="s">
        <v>580</v>
      </c>
      <c r="T156" s="261">
        <v>83</v>
      </c>
      <c r="U156" s="288">
        <v>0</v>
      </c>
      <c r="V156" s="289">
        <v>0</v>
      </c>
      <c r="W156" s="261" t="str">
        <f t="shared" si="36"/>
        <v>PERF</v>
      </c>
      <c r="X156" s="261" t="s">
        <v>581</v>
      </c>
      <c r="Y156" s="261" t="s">
        <v>581</v>
      </c>
      <c r="Z156" s="261" t="s">
        <v>573</v>
      </c>
      <c r="AA156" s="264" t="s">
        <v>380</v>
      </c>
      <c r="AB156" s="286">
        <f t="shared" si="37"/>
        <v>1782</v>
      </c>
      <c r="AC156" s="286">
        <v>149</v>
      </c>
      <c r="AD156" s="286">
        <f t="shared" si="38"/>
        <v>149</v>
      </c>
      <c r="AE156" s="261" t="s">
        <v>593</v>
      </c>
      <c r="AF156" s="261" t="s">
        <v>583</v>
      </c>
      <c r="AG156" s="290">
        <v>442834</v>
      </c>
      <c r="AH156" s="261" t="s">
        <v>583</v>
      </c>
      <c r="AI156" s="291">
        <v>38574</v>
      </c>
      <c r="AJ156" s="261" t="s">
        <v>584</v>
      </c>
      <c r="AK156" s="292">
        <v>45688</v>
      </c>
      <c r="AL156" s="292" t="s">
        <v>585</v>
      </c>
      <c r="AM156" s="292" t="s">
        <v>442</v>
      </c>
      <c r="AN156" s="261" t="s">
        <v>442</v>
      </c>
      <c r="AO156" s="261" t="s">
        <v>442</v>
      </c>
      <c r="AP156" s="261" t="s">
        <v>442</v>
      </c>
      <c r="AQ156" s="261" t="s">
        <v>442</v>
      </c>
      <c r="AR156" s="290">
        <v>91</v>
      </c>
      <c r="AS156" s="287">
        <f t="shared" si="39"/>
        <v>48599</v>
      </c>
      <c r="AT156" s="261">
        <v>180</v>
      </c>
      <c r="AU156" s="261" t="s">
        <v>442</v>
      </c>
      <c r="AV156" s="290">
        <v>1029322</v>
      </c>
      <c r="AW156" s="290">
        <v>771646.12</v>
      </c>
      <c r="AX156" s="261" t="s">
        <v>442</v>
      </c>
      <c r="AY156" s="261" t="s">
        <v>442</v>
      </c>
      <c r="AZ156" s="290">
        <v>1029322</v>
      </c>
      <c r="BA156" s="261">
        <v>100</v>
      </c>
      <c r="BB156" s="261" t="s">
        <v>442</v>
      </c>
      <c r="BC156" s="261" t="s">
        <v>586</v>
      </c>
      <c r="BD156" s="261" t="s">
        <v>586</v>
      </c>
      <c r="BE156" s="289">
        <v>13828</v>
      </c>
      <c r="BF156" s="261" t="s">
        <v>442</v>
      </c>
      <c r="BG156" s="261" t="s">
        <v>442</v>
      </c>
      <c r="BH156" s="261" t="s">
        <v>587</v>
      </c>
      <c r="BI156" s="293">
        <v>0.14499999999999999</v>
      </c>
      <c r="BJ156" s="261" t="s">
        <v>596</v>
      </c>
      <c r="BK156" s="261" t="s">
        <v>442</v>
      </c>
      <c r="BL156" s="294">
        <f t="shared" si="40"/>
        <v>7.0899999999999991E-2</v>
      </c>
      <c r="BM156" s="261" t="s">
        <v>442</v>
      </c>
      <c r="BN156" s="261" t="s">
        <v>442</v>
      </c>
      <c r="BO156" s="261" t="s">
        <v>442</v>
      </c>
      <c r="BP156" s="261" t="s">
        <v>442</v>
      </c>
      <c r="BQ156" s="261" t="s">
        <v>442</v>
      </c>
      <c r="BR156" s="261" t="s">
        <v>442</v>
      </c>
      <c r="BS156" s="261" t="s">
        <v>442</v>
      </c>
      <c r="BT156" s="261" t="s">
        <v>442</v>
      </c>
      <c r="BU156" s="261" t="s">
        <v>442</v>
      </c>
      <c r="BV156" s="261" t="s">
        <v>442</v>
      </c>
      <c r="BW156" s="261" t="s">
        <v>442</v>
      </c>
      <c r="BX156" s="261" t="s">
        <v>442</v>
      </c>
      <c r="BY156" s="261" t="s">
        <v>442</v>
      </c>
      <c r="BZ156" s="261" t="s">
        <v>442</v>
      </c>
      <c r="CA156" s="261" t="s">
        <v>442</v>
      </c>
      <c r="CB156" s="261" t="s">
        <v>442</v>
      </c>
      <c r="CC156" s="290">
        <v>0</v>
      </c>
      <c r="CD156" s="261" t="s">
        <v>442</v>
      </c>
      <c r="CE156" s="261">
        <v>45658</v>
      </c>
      <c r="CF156" s="261" t="s">
        <v>442</v>
      </c>
      <c r="CG156" s="261" t="s">
        <v>442</v>
      </c>
      <c r="CH156" s="261" t="s">
        <v>442</v>
      </c>
      <c r="CI156" s="261" t="s">
        <v>442</v>
      </c>
      <c r="CJ156" s="261" t="s">
        <v>442</v>
      </c>
      <c r="CK156" s="261" t="s">
        <v>442</v>
      </c>
      <c r="CL156" s="261" t="s">
        <v>442</v>
      </c>
      <c r="CM156" s="261" t="s">
        <v>442</v>
      </c>
      <c r="CN156" s="261" t="s">
        <v>442</v>
      </c>
      <c r="CO156" s="261" t="s">
        <v>442</v>
      </c>
      <c r="CP156" s="261" t="s">
        <v>442</v>
      </c>
      <c r="CQ156" s="261" t="s">
        <v>442</v>
      </c>
      <c r="CR156" s="261" t="s">
        <v>588</v>
      </c>
      <c r="CS156" s="261" t="s">
        <v>433</v>
      </c>
      <c r="CT156" s="261" t="s">
        <v>442</v>
      </c>
      <c r="CU156" s="261" t="s">
        <v>589</v>
      </c>
      <c r="CV156" s="261" t="s">
        <v>442</v>
      </c>
      <c r="CW156" s="261" t="s">
        <v>442</v>
      </c>
      <c r="CX156" s="293">
        <f t="shared" si="41"/>
        <v>0.23266798448009096</v>
      </c>
      <c r="CY156" s="289">
        <v>4423995</v>
      </c>
      <c r="CZ156" s="287">
        <v>45488</v>
      </c>
      <c r="DA156" s="293">
        <v>0.63346005032924235</v>
      </c>
      <c r="DB156" s="261" t="s">
        <v>442</v>
      </c>
      <c r="DC156" s="261" t="s">
        <v>442</v>
      </c>
      <c r="DD156" s="261" t="s">
        <v>577</v>
      </c>
    </row>
    <row r="157" spans="1:108">
      <c r="A157" s="264" t="s">
        <v>380</v>
      </c>
      <c r="B157" s="284">
        <v>1218</v>
      </c>
      <c r="C157" s="284">
        <f t="shared" si="34"/>
        <v>1218</v>
      </c>
      <c r="D157" s="285">
        <v>8714</v>
      </c>
      <c r="E157" s="286">
        <f t="shared" si="35"/>
        <v>8714</v>
      </c>
      <c r="F157" s="287">
        <v>45869</v>
      </c>
      <c r="G157" s="285" t="s">
        <v>159</v>
      </c>
      <c r="H157" s="285" t="s">
        <v>573</v>
      </c>
      <c r="I157" s="261">
        <v>2021</v>
      </c>
      <c r="J157" s="261" t="s">
        <v>574</v>
      </c>
      <c r="K157" s="261" t="s">
        <v>575</v>
      </c>
      <c r="L157" s="288">
        <v>778380</v>
      </c>
      <c r="M157" s="261" t="s">
        <v>576</v>
      </c>
      <c r="N157" s="261" t="s">
        <v>577</v>
      </c>
      <c r="O157" s="261" t="s">
        <v>578</v>
      </c>
      <c r="P157" s="287">
        <v>41212</v>
      </c>
      <c r="Q157" s="287" t="s">
        <v>579</v>
      </c>
      <c r="R157" s="261" t="s">
        <v>577</v>
      </c>
      <c r="S157" s="261" t="s">
        <v>580</v>
      </c>
      <c r="T157" s="261">
        <v>147</v>
      </c>
      <c r="U157" s="288">
        <v>0</v>
      </c>
      <c r="V157" s="289">
        <v>0</v>
      </c>
      <c r="W157" s="261" t="str">
        <f t="shared" si="36"/>
        <v>PERF</v>
      </c>
      <c r="X157" s="261" t="s">
        <v>581</v>
      </c>
      <c r="Y157" s="261" t="s">
        <v>581</v>
      </c>
      <c r="Z157" s="261" t="s">
        <v>573</v>
      </c>
      <c r="AA157" s="264" t="s">
        <v>380</v>
      </c>
      <c r="AB157" s="286">
        <f t="shared" si="37"/>
        <v>1218</v>
      </c>
      <c r="AC157" s="286">
        <v>7119</v>
      </c>
      <c r="AD157" s="286">
        <f t="shared" si="38"/>
        <v>7119</v>
      </c>
      <c r="AE157" s="261" t="s">
        <v>582</v>
      </c>
      <c r="AF157" s="261" t="s">
        <v>583</v>
      </c>
      <c r="AG157" s="290">
        <v>2096430</v>
      </c>
      <c r="AH157" s="261" t="s">
        <v>583</v>
      </c>
      <c r="AI157" s="291">
        <v>41141</v>
      </c>
      <c r="AJ157" s="261" t="s">
        <v>584</v>
      </c>
      <c r="AK157" s="292">
        <v>45688</v>
      </c>
      <c r="AL157" s="292" t="s">
        <v>585</v>
      </c>
      <c r="AM157" s="292" t="s">
        <v>442</v>
      </c>
      <c r="AN157" s="261" t="s">
        <v>442</v>
      </c>
      <c r="AO157" s="261" t="s">
        <v>442</v>
      </c>
      <c r="AP157" s="261" t="s">
        <v>442</v>
      </c>
      <c r="AQ157" s="261" t="s">
        <v>442</v>
      </c>
      <c r="AR157" s="290">
        <v>26</v>
      </c>
      <c r="AS157" s="287">
        <f t="shared" si="39"/>
        <v>46649</v>
      </c>
      <c r="AT157" s="261">
        <v>180</v>
      </c>
      <c r="AU157" s="261" t="s">
        <v>442</v>
      </c>
      <c r="AV157" s="290">
        <v>1573855</v>
      </c>
      <c r="AW157" s="290">
        <v>527132.74</v>
      </c>
      <c r="AX157" s="261" t="s">
        <v>442</v>
      </c>
      <c r="AY157" s="261" t="s">
        <v>442</v>
      </c>
      <c r="AZ157" s="290">
        <v>1573855</v>
      </c>
      <c r="BA157" s="261">
        <v>100</v>
      </c>
      <c r="BB157" s="261" t="s">
        <v>442</v>
      </c>
      <c r="BC157" s="261" t="s">
        <v>586</v>
      </c>
      <c r="BD157" s="261" t="s">
        <v>586</v>
      </c>
      <c r="BE157" s="289">
        <v>22294</v>
      </c>
      <c r="BF157" s="261" t="s">
        <v>442</v>
      </c>
      <c r="BG157" s="261" t="s">
        <v>442</v>
      </c>
      <c r="BH157" s="261" t="s">
        <v>587</v>
      </c>
      <c r="BI157" s="293">
        <v>0.1525</v>
      </c>
      <c r="BJ157" s="261" t="s">
        <v>596</v>
      </c>
      <c r="BK157" s="261" t="s">
        <v>442</v>
      </c>
      <c r="BL157" s="294">
        <f t="shared" si="40"/>
        <v>7.8399999999999997E-2</v>
      </c>
      <c r="BM157" s="261" t="s">
        <v>442</v>
      </c>
      <c r="BN157" s="261" t="s">
        <v>442</v>
      </c>
      <c r="BO157" s="261" t="s">
        <v>442</v>
      </c>
      <c r="BP157" s="261" t="s">
        <v>442</v>
      </c>
      <c r="BQ157" s="261" t="s">
        <v>442</v>
      </c>
      <c r="BR157" s="261" t="s">
        <v>442</v>
      </c>
      <c r="BS157" s="261" t="s">
        <v>442</v>
      </c>
      <c r="BT157" s="261" t="s">
        <v>442</v>
      </c>
      <c r="BU157" s="261" t="s">
        <v>442</v>
      </c>
      <c r="BV157" s="261" t="s">
        <v>442</v>
      </c>
      <c r="BW157" s="261" t="s">
        <v>442</v>
      </c>
      <c r="BX157" s="261" t="s">
        <v>442</v>
      </c>
      <c r="BY157" s="261" t="s">
        <v>442</v>
      </c>
      <c r="BZ157" s="261" t="s">
        <v>442</v>
      </c>
      <c r="CA157" s="261" t="s">
        <v>442</v>
      </c>
      <c r="CB157" s="261" t="s">
        <v>442</v>
      </c>
      <c r="CC157" s="290">
        <v>0</v>
      </c>
      <c r="CD157" s="261" t="s">
        <v>442</v>
      </c>
      <c r="CE157" s="261" t="s">
        <v>442</v>
      </c>
      <c r="CF157" s="261" t="s">
        <v>442</v>
      </c>
      <c r="CG157" s="261" t="s">
        <v>442</v>
      </c>
      <c r="CH157" s="261" t="s">
        <v>442</v>
      </c>
      <c r="CI157" s="261" t="s">
        <v>442</v>
      </c>
      <c r="CJ157" s="261" t="s">
        <v>442</v>
      </c>
      <c r="CK157" s="261" t="s">
        <v>442</v>
      </c>
      <c r="CL157" s="261" t="s">
        <v>442</v>
      </c>
      <c r="CM157" s="261" t="s">
        <v>442</v>
      </c>
      <c r="CN157" s="261" t="s">
        <v>442</v>
      </c>
      <c r="CO157" s="261" t="s">
        <v>442</v>
      </c>
      <c r="CP157" s="261" t="s">
        <v>442</v>
      </c>
      <c r="CQ157" s="261" t="s">
        <v>442</v>
      </c>
      <c r="CR157" s="261" t="s">
        <v>588</v>
      </c>
      <c r="CS157" s="261" t="s">
        <v>433</v>
      </c>
      <c r="CT157" s="261" t="s">
        <v>442</v>
      </c>
      <c r="CU157" s="261" t="s">
        <v>589</v>
      </c>
      <c r="CV157" s="261" t="s">
        <v>442</v>
      </c>
      <c r="CW157" s="261" t="s">
        <v>442</v>
      </c>
      <c r="CX157" s="293">
        <f t="shared" si="41"/>
        <v>0.87436388888888894</v>
      </c>
      <c r="CY157" s="289">
        <v>1800000</v>
      </c>
      <c r="CZ157" s="287">
        <v>45568</v>
      </c>
      <c r="DA157" s="293">
        <v>0.79618105860315369</v>
      </c>
      <c r="DB157" s="261" t="s">
        <v>442</v>
      </c>
      <c r="DC157" s="261" t="s">
        <v>442</v>
      </c>
      <c r="DD157" s="261" t="s">
        <v>577</v>
      </c>
    </row>
    <row r="158" spans="1:108">
      <c r="A158" s="264" t="s">
        <v>380</v>
      </c>
      <c r="B158" s="284">
        <v>1547</v>
      </c>
      <c r="C158" s="284">
        <f t="shared" si="34"/>
        <v>1547</v>
      </c>
      <c r="D158" s="285">
        <v>7975</v>
      </c>
      <c r="E158" s="286">
        <f t="shared" si="35"/>
        <v>7975</v>
      </c>
      <c r="F158" s="287">
        <v>45869</v>
      </c>
      <c r="G158" s="285" t="s">
        <v>159</v>
      </c>
      <c r="H158" s="285" t="s">
        <v>573</v>
      </c>
      <c r="I158" s="261">
        <v>2021</v>
      </c>
      <c r="J158" s="261" t="s">
        <v>574</v>
      </c>
      <c r="K158" s="261" t="s">
        <v>575</v>
      </c>
      <c r="L158" s="288">
        <v>1670711</v>
      </c>
      <c r="M158" s="261" t="s">
        <v>576</v>
      </c>
      <c r="N158" s="261" t="s">
        <v>577</v>
      </c>
      <c r="O158" s="261" t="s">
        <v>578</v>
      </c>
      <c r="P158" s="287">
        <v>42355</v>
      </c>
      <c r="Q158" s="287" t="s">
        <v>592</v>
      </c>
      <c r="R158" s="261" t="s">
        <v>577</v>
      </c>
      <c r="S158" s="261" t="s">
        <v>580</v>
      </c>
      <c r="T158" s="261">
        <v>110</v>
      </c>
      <c r="U158" s="288">
        <v>0</v>
      </c>
      <c r="V158" s="289">
        <v>0</v>
      </c>
      <c r="W158" s="261" t="str">
        <f t="shared" si="36"/>
        <v>PERF</v>
      </c>
      <c r="X158" s="261" t="s">
        <v>581</v>
      </c>
      <c r="Y158" s="261" t="s">
        <v>581</v>
      </c>
      <c r="Z158" s="261" t="s">
        <v>573</v>
      </c>
      <c r="AA158" s="264" t="s">
        <v>380</v>
      </c>
      <c r="AB158" s="286">
        <f t="shared" si="37"/>
        <v>1547</v>
      </c>
      <c r="AC158" s="286">
        <v>139</v>
      </c>
      <c r="AD158" s="286">
        <f t="shared" si="38"/>
        <v>139</v>
      </c>
      <c r="AE158" s="261" t="s">
        <v>582</v>
      </c>
      <c r="AF158" s="261" t="s">
        <v>583</v>
      </c>
      <c r="AG158" s="290">
        <v>4675880</v>
      </c>
      <c r="AH158" s="261" t="s">
        <v>583</v>
      </c>
      <c r="AI158" s="291">
        <v>42149</v>
      </c>
      <c r="AJ158" s="261" t="s">
        <v>584</v>
      </c>
      <c r="AK158" s="292">
        <v>45688</v>
      </c>
      <c r="AL158" s="292" t="s">
        <v>585</v>
      </c>
      <c r="AM158" s="292" t="s">
        <v>442</v>
      </c>
      <c r="AN158" s="261" t="s">
        <v>442</v>
      </c>
      <c r="AO158" s="261" t="s">
        <v>442</v>
      </c>
      <c r="AP158" s="261" t="s">
        <v>442</v>
      </c>
      <c r="AQ158" s="261" t="s">
        <v>442</v>
      </c>
      <c r="AR158" s="290">
        <v>64</v>
      </c>
      <c r="AS158" s="287">
        <f t="shared" si="39"/>
        <v>47789</v>
      </c>
      <c r="AT158" s="261">
        <v>180</v>
      </c>
      <c r="AU158" s="261" t="s">
        <v>442</v>
      </c>
      <c r="AV158" s="290">
        <v>3526600</v>
      </c>
      <c r="AW158" s="290">
        <v>2125804.61</v>
      </c>
      <c r="AX158" s="261" t="s">
        <v>442</v>
      </c>
      <c r="AY158" s="261" t="s">
        <v>442</v>
      </c>
      <c r="AZ158" s="290">
        <v>3526600</v>
      </c>
      <c r="BA158" s="261">
        <v>100</v>
      </c>
      <c r="BB158" s="261" t="s">
        <v>442</v>
      </c>
      <c r="BC158" s="261" t="s">
        <v>586</v>
      </c>
      <c r="BD158" s="261" t="s">
        <v>586</v>
      </c>
      <c r="BE158" s="289">
        <v>46739</v>
      </c>
      <c r="BF158" s="261" t="s">
        <v>442</v>
      </c>
      <c r="BG158" s="261" t="s">
        <v>442</v>
      </c>
      <c r="BH158" s="261" t="s">
        <v>587</v>
      </c>
      <c r="BI158" s="293">
        <v>0.14249999999999999</v>
      </c>
      <c r="BJ158" s="261" t="s">
        <v>596</v>
      </c>
      <c r="BK158" s="261" t="s">
        <v>442</v>
      </c>
      <c r="BL158" s="294">
        <f t="shared" si="40"/>
        <v>6.8399999999999989E-2</v>
      </c>
      <c r="BM158" s="261" t="s">
        <v>442</v>
      </c>
      <c r="BN158" s="261" t="s">
        <v>442</v>
      </c>
      <c r="BO158" s="261" t="s">
        <v>442</v>
      </c>
      <c r="BP158" s="261" t="s">
        <v>442</v>
      </c>
      <c r="BQ158" s="261" t="s">
        <v>442</v>
      </c>
      <c r="BR158" s="261" t="s">
        <v>442</v>
      </c>
      <c r="BS158" s="261" t="s">
        <v>442</v>
      </c>
      <c r="BT158" s="261" t="s">
        <v>442</v>
      </c>
      <c r="BU158" s="261" t="s">
        <v>442</v>
      </c>
      <c r="BV158" s="261" t="s">
        <v>442</v>
      </c>
      <c r="BW158" s="261" t="s">
        <v>442</v>
      </c>
      <c r="BX158" s="261" t="s">
        <v>442</v>
      </c>
      <c r="BY158" s="261" t="s">
        <v>442</v>
      </c>
      <c r="BZ158" s="261" t="s">
        <v>442</v>
      </c>
      <c r="CA158" s="261" t="s">
        <v>442</v>
      </c>
      <c r="CB158" s="261" t="s">
        <v>442</v>
      </c>
      <c r="CC158" s="290">
        <v>0</v>
      </c>
      <c r="CD158" s="261" t="s">
        <v>442</v>
      </c>
      <c r="CE158" s="261" t="s">
        <v>442</v>
      </c>
      <c r="CF158" s="261" t="s">
        <v>442</v>
      </c>
      <c r="CG158" s="261" t="s">
        <v>442</v>
      </c>
      <c r="CH158" s="261" t="s">
        <v>442</v>
      </c>
      <c r="CI158" s="261" t="s">
        <v>442</v>
      </c>
      <c r="CJ158" s="261" t="s">
        <v>442</v>
      </c>
      <c r="CK158" s="261" t="s">
        <v>442</v>
      </c>
      <c r="CL158" s="261" t="s">
        <v>442</v>
      </c>
      <c r="CM158" s="261" t="s">
        <v>442</v>
      </c>
      <c r="CN158" s="261" t="s">
        <v>442</v>
      </c>
      <c r="CO158" s="261" t="s">
        <v>442</v>
      </c>
      <c r="CP158" s="261" t="s">
        <v>442</v>
      </c>
      <c r="CQ158" s="261" t="s">
        <v>442</v>
      </c>
      <c r="CR158" s="261" t="s">
        <v>588</v>
      </c>
      <c r="CS158" s="261" t="s">
        <v>433</v>
      </c>
      <c r="CT158" s="261" t="s">
        <v>442</v>
      </c>
      <c r="CU158" s="261" t="s">
        <v>589</v>
      </c>
      <c r="CV158" s="261" t="s">
        <v>442</v>
      </c>
      <c r="CW158" s="261" t="s">
        <v>442</v>
      </c>
      <c r="CX158" s="293">
        <f t="shared" si="41"/>
        <v>0.53414233698253355</v>
      </c>
      <c r="CY158" s="289">
        <v>6602360</v>
      </c>
      <c r="CZ158" s="287">
        <v>45796</v>
      </c>
      <c r="DA158" s="293">
        <v>0.74055578842912995</v>
      </c>
      <c r="DB158" s="261" t="s">
        <v>442</v>
      </c>
      <c r="DC158" s="261" t="s">
        <v>442</v>
      </c>
      <c r="DD158" s="261" t="s">
        <v>577</v>
      </c>
    </row>
    <row r="159" spans="1:108">
      <c r="A159" s="264" t="s">
        <v>380</v>
      </c>
      <c r="B159" s="284">
        <v>1459</v>
      </c>
      <c r="C159" s="284">
        <f t="shared" si="34"/>
        <v>1459</v>
      </c>
      <c r="D159" s="285">
        <v>8714</v>
      </c>
      <c r="E159" s="286">
        <f t="shared" si="35"/>
        <v>8714</v>
      </c>
      <c r="F159" s="287">
        <v>45869</v>
      </c>
      <c r="G159" s="285" t="s">
        <v>159</v>
      </c>
      <c r="H159" s="285" t="s">
        <v>573</v>
      </c>
      <c r="I159" s="261">
        <v>2021</v>
      </c>
      <c r="J159" s="261" t="s">
        <v>574</v>
      </c>
      <c r="K159" s="261" t="s">
        <v>575</v>
      </c>
      <c r="L159" s="288">
        <v>817530</v>
      </c>
      <c r="M159" s="261" t="s">
        <v>576</v>
      </c>
      <c r="N159" s="261" t="s">
        <v>577</v>
      </c>
      <c r="O159" s="261" t="s">
        <v>578</v>
      </c>
      <c r="P159" s="287">
        <v>42110</v>
      </c>
      <c r="Q159" s="287" t="s">
        <v>592</v>
      </c>
      <c r="R159" s="261" t="s">
        <v>577</v>
      </c>
      <c r="S159" s="261" t="s">
        <v>580</v>
      </c>
      <c r="T159" s="261">
        <v>120</v>
      </c>
      <c r="U159" s="288">
        <v>0</v>
      </c>
      <c r="V159" s="289">
        <v>0</v>
      </c>
      <c r="W159" s="261" t="str">
        <f t="shared" si="36"/>
        <v>PERF</v>
      </c>
      <c r="X159" s="261" t="s">
        <v>581</v>
      </c>
      <c r="Y159" s="261" t="s">
        <v>581</v>
      </c>
      <c r="Z159" s="261" t="s">
        <v>573</v>
      </c>
      <c r="AA159" s="264" t="s">
        <v>380</v>
      </c>
      <c r="AB159" s="286">
        <f t="shared" si="37"/>
        <v>1459</v>
      </c>
      <c r="AC159" s="286">
        <v>6584</v>
      </c>
      <c r="AD159" s="286">
        <f t="shared" si="38"/>
        <v>6584</v>
      </c>
      <c r="AE159" s="261" t="s">
        <v>582</v>
      </c>
      <c r="AF159" s="261" t="s">
        <v>583</v>
      </c>
      <c r="AG159" s="290">
        <v>1814677</v>
      </c>
      <c r="AH159" s="261" t="s">
        <v>583</v>
      </c>
      <c r="AI159" s="291">
        <v>39405</v>
      </c>
      <c r="AJ159" s="261" t="s">
        <v>584</v>
      </c>
      <c r="AK159" s="292">
        <v>45688</v>
      </c>
      <c r="AL159" s="292" t="s">
        <v>585</v>
      </c>
      <c r="AM159" s="292" t="s">
        <v>442</v>
      </c>
      <c r="AN159" s="261" t="s">
        <v>442</v>
      </c>
      <c r="AO159" s="261" t="s">
        <v>442</v>
      </c>
      <c r="AP159" s="261" t="s">
        <v>442</v>
      </c>
      <c r="AQ159" s="261" t="s">
        <v>442</v>
      </c>
      <c r="AR159" s="290">
        <v>56</v>
      </c>
      <c r="AS159" s="287">
        <f t="shared" si="39"/>
        <v>47549</v>
      </c>
      <c r="AT159" s="261">
        <v>180</v>
      </c>
      <c r="AU159" s="261" t="s">
        <v>442</v>
      </c>
      <c r="AV159" s="290">
        <v>2367496</v>
      </c>
      <c r="AW159" s="290">
        <v>1299949.46</v>
      </c>
      <c r="AX159" s="261" t="s">
        <v>442</v>
      </c>
      <c r="AY159" s="261" t="s">
        <v>442</v>
      </c>
      <c r="AZ159" s="290">
        <v>2367496</v>
      </c>
      <c r="BA159" s="261">
        <v>100</v>
      </c>
      <c r="BB159" s="261" t="s">
        <v>442</v>
      </c>
      <c r="BC159" s="261" t="s">
        <v>586</v>
      </c>
      <c r="BD159" s="261" t="s">
        <v>586</v>
      </c>
      <c r="BE159" s="289">
        <v>31264</v>
      </c>
      <c r="BF159" s="261" t="s">
        <v>442</v>
      </c>
      <c r="BG159" s="261" t="s">
        <v>442</v>
      </c>
      <c r="BH159" s="261" t="s">
        <v>587</v>
      </c>
      <c r="BI159" s="293">
        <v>0.14249999999999999</v>
      </c>
      <c r="BJ159" s="261" t="s">
        <v>596</v>
      </c>
      <c r="BK159" s="261" t="s">
        <v>442</v>
      </c>
      <c r="BL159" s="294">
        <f t="shared" si="40"/>
        <v>6.8399999999999989E-2</v>
      </c>
      <c r="BM159" s="261" t="s">
        <v>442</v>
      </c>
      <c r="BN159" s="261" t="s">
        <v>442</v>
      </c>
      <c r="BO159" s="261" t="s">
        <v>442</v>
      </c>
      <c r="BP159" s="261" t="s">
        <v>442</v>
      </c>
      <c r="BQ159" s="261" t="s">
        <v>442</v>
      </c>
      <c r="BR159" s="261" t="s">
        <v>442</v>
      </c>
      <c r="BS159" s="261" t="s">
        <v>442</v>
      </c>
      <c r="BT159" s="261" t="s">
        <v>442</v>
      </c>
      <c r="BU159" s="261" t="s">
        <v>442</v>
      </c>
      <c r="BV159" s="261" t="s">
        <v>442</v>
      </c>
      <c r="BW159" s="261" t="s">
        <v>442</v>
      </c>
      <c r="BX159" s="261" t="s">
        <v>442</v>
      </c>
      <c r="BY159" s="261" t="s">
        <v>442</v>
      </c>
      <c r="BZ159" s="261" t="s">
        <v>442</v>
      </c>
      <c r="CA159" s="261" t="s">
        <v>442</v>
      </c>
      <c r="CB159" s="261" t="s">
        <v>442</v>
      </c>
      <c r="CC159" s="290">
        <v>1300</v>
      </c>
      <c r="CD159" s="261" t="s">
        <v>442</v>
      </c>
      <c r="CE159" s="261" t="s">
        <v>442</v>
      </c>
      <c r="CF159" s="261" t="s">
        <v>442</v>
      </c>
      <c r="CG159" s="261" t="s">
        <v>442</v>
      </c>
      <c r="CH159" s="261" t="s">
        <v>442</v>
      </c>
      <c r="CI159" s="261" t="s">
        <v>442</v>
      </c>
      <c r="CJ159" s="261" t="s">
        <v>442</v>
      </c>
      <c r="CK159" s="261" t="s">
        <v>442</v>
      </c>
      <c r="CL159" s="261" t="s">
        <v>442</v>
      </c>
      <c r="CM159" s="261" t="s">
        <v>442</v>
      </c>
      <c r="CN159" s="261" t="s">
        <v>442</v>
      </c>
      <c r="CO159" s="261" t="s">
        <v>442</v>
      </c>
      <c r="CP159" s="261" t="s">
        <v>442</v>
      </c>
      <c r="CQ159" s="261" t="s">
        <v>442</v>
      </c>
      <c r="CR159" s="261" t="s">
        <v>588</v>
      </c>
      <c r="CS159" s="261" t="s">
        <v>433</v>
      </c>
      <c r="CT159" s="261" t="s">
        <v>442</v>
      </c>
      <c r="CU159" s="261" t="s">
        <v>589</v>
      </c>
      <c r="CV159" s="261" t="s">
        <v>442</v>
      </c>
      <c r="CW159" s="261" t="s">
        <v>442</v>
      </c>
      <c r="CX159" s="293">
        <f t="shared" si="41"/>
        <v>0.72397766077912051</v>
      </c>
      <c r="CY159" s="289">
        <v>3270123</v>
      </c>
      <c r="CZ159" s="287">
        <v>45709</v>
      </c>
      <c r="DA159" s="293">
        <v>0.65911226208279206</v>
      </c>
      <c r="DB159" s="261" t="s">
        <v>442</v>
      </c>
      <c r="DC159" s="261" t="s">
        <v>442</v>
      </c>
      <c r="DD159" s="261" t="s">
        <v>577</v>
      </c>
    </row>
    <row r="160" spans="1:108">
      <c r="A160" s="264" t="s">
        <v>380</v>
      </c>
      <c r="B160" s="284">
        <v>1476</v>
      </c>
      <c r="C160" s="284">
        <f t="shared" si="34"/>
        <v>1476</v>
      </c>
      <c r="D160" s="285">
        <v>8583</v>
      </c>
      <c r="E160" s="286">
        <f t="shared" si="35"/>
        <v>8583</v>
      </c>
      <c r="F160" s="287">
        <v>45869</v>
      </c>
      <c r="G160" s="285" t="s">
        <v>159</v>
      </c>
      <c r="H160" s="285" t="s">
        <v>573</v>
      </c>
      <c r="I160" s="261">
        <v>2021</v>
      </c>
      <c r="J160" s="261" t="s">
        <v>574</v>
      </c>
      <c r="K160" s="261" t="s">
        <v>575</v>
      </c>
      <c r="L160" s="288">
        <v>2417465</v>
      </c>
      <c r="M160" s="261" t="s">
        <v>576</v>
      </c>
      <c r="N160" s="261" t="s">
        <v>577</v>
      </c>
      <c r="O160" s="261" t="s">
        <v>578</v>
      </c>
      <c r="P160" s="287">
        <v>42151</v>
      </c>
      <c r="Q160" s="287" t="s">
        <v>579</v>
      </c>
      <c r="R160" s="261" t="s">
        <v>577</v>
      </c>
      <c r="S160" s="261" t="s">
        <v>580</v>
      </c>
      <c r="T160" s="261">
        <v>119</v>
      </c>
      <c r="U160" s="288">
        <v>0</v>
      </c>
      <c r="V160" s="289">
        <v>0</v>
      </c>
      <c r="W160" s="261" t="str">
        <f t="shared" si="36"/>
        <v>PERF</v>
      </c>
      <c r="X160" s="261" t="s">
        <v>581</v>
      </c>
      <c r="Y160" s="261" t="s">
        <v>581</v>
      </c>
      <c r="Z160" s="261" t="s">
        <v>573</v>
      </c>
      <c r="AA160" s="264" t="s">
        <v>380</v>
      </c>
      <c r="AB160" s="286">
        <f t="shared" si="37"/>
        <v>1476</v>
      </c>
      <c r="AC160" s="286">
        <v>7388</v>
      </c>
      <c r="AD160" s="286">
        <f t="shared" si="38"/>
        <v>7388</v>
      </c>
      <c r="AE160" s="261" t="s">
        <v>593</v>
      </c>
      <c r="AF160" s="261" t="s">
        <v>583</v>
      </c>
      <c r="AG160" s="290">
        <v>6605600</v>
      </c>
      <c r="AH160" s="261" t="s">
        <v>583</v>
      </c>
      <c r="AI160" s="291">
        <v>42067</v>
      </c>
      <c r="AJ160" s="261" t="s">
        <v>584</v>
      </c>
      <c r="AK160" s="292">
        <v>45688</v>
      </c>
      <c r="AL160" s="292" t="s">
        <v>585</v>
      </c>
      <c r="AM160" s="292" t="s">
        <v>442</v>
      </c>
      <c r="AN160" s="261" t="s">
        <v>442</v>
      </c>
      <c r="AO160" s="261" t="s">
        <v>442</v>
      </c>
      <c r="AP160" s="261" t="s">
        <v>442</v>
      </c>
      <c r="AQ160" s="261" t="s">
        <v>442</v>
      </c>
      <c r="AR160" s="290">
        <v>57</v>
      </c>
      <c r="AS160" s="287">
        <f t="shared" si="39"/>
        <v>47579</v>
      </c>
      <c r="AT160" s="261">
        <v>180</v>
      </c>
      <c r="AU160" s="261" t="s">
        <v>442</v>
      </c>
      <c r="AV160" s="290">
        <v>4961790</v>
      </c>
      <c r="AW160" s="290">
        <v>2892397.48</v>
      </c>
      <c r="AX160" s="261" t="s">
        <v>442</v>
      </c>
      <c r="AY160" s="261" t="s">
        <v>442</v>
      </c>
      <c r="AZ160" s="290">
        <v>4961790</v>
      </c>
      <c r="BA160" s="261">
        <v>100</v>
      </c>
      <c r="BB160" s="261" t="s">
        <v>442</v>
      </c>
      <c r="BC160" s="261" t="s">
        <v>586</v>
      </c>
      <c r="BD160" s="261" t="s">
        <v>586</v>
      </c>
      <c r="BE160" s="289">
        <v>69369</v>
      </c>
      <c r="BF160" s="261" t="s">
        <v>442</v>
      </c>
      <c r="BG160" s="261" t="s">
        <v>442</v>
      </c>
      <c r="BH160" s="261" t="s">
        <v>587</v>
      </c>
      <c r="BI160" s="293">
        <v>0.1525</v>
      </c>
      <c r="BJ160" s="261" t="s">
        <v>596</v>
      </c>
      <c r="BK160" s="261" t="s">
        <v>442</v>
      </c>
      <c r="BL160" s="294">
        <f t="shared" si="40"/>
        <v>7.8399999999999997E-2</v>
      </c>
      <c r="BM160" s="261" t="s">
        <v>442</v>
      </c>
      <c r="BN160" s="261" t="s">
        <v>442</v>
      </c>
      <c r="BO160" s="261" t="s">
        <v>442</v>
      </c>
      <c r="BP160" s="261" t="s">
        <v>442</v>
      </c>
      <c r="BQ160" s="261" t="s">
        <v>442</v>
      </c>
      <c r="BR160" s="261" t="s">
        <v>442</v>
      </c>
      <c r="BS160" s="261" t="s">
        <v>442</v>
      </c>
      <c r="BT160" s="261" t="s">
        <v>442</v>
      </c>
      <c r="BU160" s="261" t="s">
        <v>442</v>
      </c>
      <c r="BV160" s="261" t="s">
        <v>442</v>
      </c>
      <c r="BW160" s="261" t="s">
        <v>442</v>
      </c>
      <c r="BX160" s="261" t="s">
        <v>442</v>
      </c>
      <c r="BY160" s="261" t="s">
        <v>442</v>
      </c>
      <c r="BZ160" s="261" t="s">
        <v>442</v>
      </c>
      <c r="CA160" s="261" t="s">
        <v>442</v>
      </c>
      <c r="CB160" s="261" t="s">
        <v>442</v>
      </c>
      <c r="CC160" s="290">
        <v>0</v>
      </c>
      <c r="CD160" s="261" t="s">
        <v>442</v>
      </c>
      <c r="CE160" s="261" t="s">
        <v>442</v>
      </c>
      <c r="CF160" s="261" t="s">
        <v>442</v>
      </c>
      <c r="CG160" s="261" t="s">
        <v>442</v>
      </c>
      <c r="CH160" s="261" t="s">
        <v>442</v>
      </c>
      <c r="CI160" s="261" t="s">
        <v>442</v>
      </c>
      <c r="CJ160" s="261" t="s">
        <v>442</v>
      </c>
      <c r="CK160" s="261" t="s">
        <v>442</v>
      </c>
      <c r="CL160" s="261" t="s">
        <v>442</v>
      </c>
      <c r="CM160" s="261" t="s">
        <v>442</v>
      </c>
      <c r="CN160" s="261" t="s">
        <v>442</v>
      </c>
      <c r="CO160" s="261" t="s">
        <v>442</v>
      </c>
      <c r="CP160" s="261" t="s">
        <v>442</v>
      </c>
      <c r="CQ160" s="261" t="s">
        <v>442</v>
      </c>
      <c r="CR160" s="261" t="s">
        <v>588</v>
      </c>
      <c r="CS160" s="261" t="s">
        <v>433</v>
      </c>
      <c r="CT160" s="261" t="s">
        <v>442</v>
      </c>
      <c r="CU160" s="261" t="s">
        <v>589</v>
      </c>
      <c r="CV160" s="261" t="s">
        <v>442</v>
      </c>
      <c r="CW160" s="261" t="s">
        <v>442</v>
      </c>
      <c r="CX160" s="293">
        <f t="shared" si="41"/>
        <v>0.48126890432877123</v>
      </c>
      <c r="CY160" s="289">
        <v>10309808</v>
      </c>
      <c r="CZ160" s="287">
        <v>45707</v>
      </c>
      <c r="DA160" s="293">
        <v>0.75114902506963788</v>
      </c>
      <c r="DB160" s="261" t="s">
        <v>442</v>
      </c>
      <c r="DC160" s="261" t="s">
        <v>442</v>
      </c>
      <c r="DD160" s="261" t="s">
        <v>577</v>
      </c>
    </row>
    <row r="161" spans="1:108">
      <c r="A161" s="264" t="s">
        <v>380</v>
      </c>
      <c r="B161" s="284">
        <v>2534</v>
      </c>
      <c r="C161" s="284">
        <f t="shared" si="34"/>
        <v>2534</v>
      </c>
      <c r="D161" s="285">
        <v>10190</v>
      </c>
      <c r="E161" s="286">
        <f t="shared" si="35"/>
        <v>10190</v>
      </c>
      <c r="F161" s="287">
        <v>45869</v>
      </c>
      <c r="G161" s="285" t="s">
        <v>159</v>
      </c>
      <c r="H161" s="285" t="s">
        <v>573</v>
      </c>
      <c r="I161" s="261">
        <v>2021</v>
      </c>
      <c r="J161" s="261" t="s">
        <v>574</v>
      </c>
      <c r="K161" s="261" t="s">
        <v>575</v>
      </c>
      <c r="L161" s="288">
        <v>443424</v>
      </c>
      <c r="M161" s="261" t="s">
        <v>576</v>
      </c>
      <c r="N161" s="261" t="s">
        <v>577</v>
      </c>
      <c r="O161" s="261" t="s">
        <v>578</v>
      </c>
      <c r="P161" s="287">
        <v>45562</v>
      </c>
      <c r="Q161" s="287" t="s">
        <v>592</v>
      </c>
      <c r="R161" s="261" t="s">
        <v>577</v>
      </c>
      <c r="S161" s="261" t="s">
        <v>580</v>
      </c>
      <c r="T161" s="261">
        <v>8</v>
      </c>
      <c r="U161" s="288">
        <v>0</v>
      </c>
      <c r="V161" s="289">
        <v>0</v>
      </c>
      <c r="W161" s="261" t="str">
        <f t="shared" si="36"/>
        <v>PERF</v>
      </c>
      <c r="X161" s="261" t="s">
        <v>581</v>
      </c>
      <c r="Y161" s="261" t="s">
        <v>581</v>
      </c>
      <c r="Z161" s="261" t="s">
        <v>573</v>
      </c>
      <c r="AA161" s="264" t="s">
        <v>380</v>
      </c>
      <c r="AB161" s="286">
        <f t="shared" si="37"/>
        <v>2534</v>
      </c>
      <c r="AC161" s="286">
        <v>7998</v>
      </c>
      <c r="AD161" s="286">
        <f t="shared" si="38"/>
        <v>7998</v>
      </c>
      <c r="AE161" s="261" t="s">
        <v>582</v>
      </c>
      <c r="AF161" s="261" t="s">
        <v>583</v>
      </c>
      <c r="AG161" s="290">
        <v>1609856</v>
      </c>
      <c r="AH161" s="261" t="s">
        <v>583</v>
      </c>
      <c r="AI161" s="291">
        <v>43539</v>
      </c>
      <c r="AJ161" s="261" t="s">
        <v>584</v>
      </c>
      <c r="AK161" s="292">
        <v>45688</v>
      </c>
      <c r="AL161" s="292" t="s">
        <v>585</v>
      </c>
      <c r="AM161" s="292" t="s">
        <v>442</v>
      </c>
      <c r="AN161" s="261" t="s">
        <v>442</v>
      </c>
      <c r="AO161" s="261" t="s">
        <v>442</v>
      </c>
      <c r="AP161" s="261" t="s">
        <v>442</v>
      </c>
      <c r="AQ161" s="261" t="s">
        <v>442</v>
      </c>
      <c r="AR161" s="290">
        <v>169</v>
      </c>
      <c r="AS161" s="287">
        <f t="shared" si="39"/>
        <v>50939</v>
      </c>
      <c r="AT161" s="261">
        <v>180</v>
      </c>
      <c r="AU161" s="261" t="s">
        <v>442</v>
      </c>
      <c r="AV161" s="290">
        <v>1000588</v>
      </c>
      <c r="AW161" s="290">
        <v>980360.18</v>
      </c>
      <c r="AX161" s="261" t="s">
        <v>442</v>
      </c>
      <c r="AY161" s="261" t="s">
        <v>442</v>
      </c>
      <c r="AZ161" s="290">
        <v>1000588</v>
      </c>
      <c r="BA161" s="261">
        <v>100</v>
      </c>
      <c r="BB161" s="261" t="s">
        <v>442</v>
      </c>
      <c r="BC161" s="261" t="s">
        <v>586</v>
      </c>
      <c r="BD161" s="261" t="s">
        <v>586</v>
      </c>
      <c r="BE161" s="289">
        <v>11354</v>
      </c>
      <c r="BF161" s="261" t="s">
        <v>442</v>
      </c>
      <c r="BG161" s="261" t="s">
        <v>442</v>
      </c>
      <c r="BH161" s="261" t="s">
        <v>587</v>
      </c>
      <c r="BI161" s="293">
        <v>0.1421</v>
      </c>
      <c r="BJ161" s="261" t="s">
        <v>591</v>
      </c>
      <c r="BK161" s="261" t="s">
        <v>442</v>
      </c>
      <c r="BL161" s="294">
        <f t="shared" si="40"/>
        <v>6.8000000000000005E-2</v>
      </c>
      <c r="BM161" s="261" t="s">
        <v>442</v>
      </c>
      <c r="BN161" s="261" t="s">
        <v>442</v>
      </c>
      <c r="BO161" s="261" t="s">
        <v>442</v>
      </c>
      <c r="BP161" s="261" t="s">
        <v>442</v>
      </c>
      <c r="BQ161" s="261" t="s">
        <v>442</v>
      </c>
      <c r="BR161" s="261" t="s">
        <v>442</v>
      </c>
      <c r="BS161" s="261" t="s">
        <v>442</v>
      </c>
      <c r="BT161" s="261" t="s">
        <v>442</v>
      </c>
      <c r="BU161" s="261" t="s">
        <v>442</v>
      </c>
      <c r="BV161" s="261" t="s">
        <v>442</v>
      </c>
      <c r="BW161" s="261" t="s">
        <v>442</v>
      </c>
      <c r="BX161" s="261" t="s">
        <v>442</v>
      </c>
      <c r="BY161" s="261" t="s">
        <v>442</v>
      </c>
      <c r="BZ161" s="261" t="s">
        <v>442</v>
      </c>
      <c r="CA161" s="261" t="s">
        <v>442</v>
      </c>
      <c r="CB161" s="261" t="s">
        <v>442</v>
      </c>
      <c r="CC161" s="290">
        <v>0</v>
      </c>
      <c r="CD161" s="261" t="s">
        <v>442</v>
      </c>
      <c r="CE161" s="261" t="s">
        <v>442</v>
      </c>
      <c r="CF161" s="261" t="s">
        <v>442</v>
      </c>
      <c r="CG161" s="261" t="s">
        <v>442</v>
      </c>
      <c r="CH161" s="261" t="s">
        <v>442</v>
      </c>
      <c r="CI161" s="261" t="s">
        <v>442</v>
      </c>
      <c r="CJ161" s="261" t="s">
        <v>442</v>
      </c>
      <c r="CK161" s="261" t="s">
        <v>442</v>
      </c>
      <c r="CL161" s="261" t="s">
        <v>442</v>
      </c>
      <c r="CM161" s="261" t="s">
        <v>442</v>
      </c>
      <c r="CN161" s="261" t="s">
        <v>442</v>
      </c>
      <c r="CO161" s="261" t="s">
        <v>442</v>
      </c>
      <c r="CP161" s="261" t="s">
        <v>442</v>
      </c>
      <c r="CQ161" s="261" t="s">
        <v>442</v>
      </c>
      <c r="CR161" s="261" t="s">
        <v>588</v>
      </c>
      <c r="CS161" s="261" t="s">
        <v>433</v>
      </c>
      <c r="CT161" s="261" t="s">
        <v>442</v>
      </c>
      <c r="CU161" s="261" t="s">
        <v>589</v>
      </c>
      <c r="CV161" s="261" t="s">
        <v>442</v>
      </c>
      <c r="CW161" s="261" t="s">
        <v>442</v>
      </c>
      <c r="CX161" s="293">
        <f t="shared" si="41"/>
        <v>0.31643809016601337</v>
      </c>
      <c r="CY161" s="289">
        <v>3162034</v>
      </c>
      <c r="CZ161" s="287">
        <v>45538</v>
      </c>
      <c r="DA161" s="293">
        <v>0.63287618033202675</v>
      </c>
      <c r="DB161" s="261" t="s">
        <v>442</v>
      </c>
      <c r="DC161" s="261" t="s">
        <v>442</v>
      </c>
      <c r="DD161" s="261" t="s">
        <v>577</v>
      </c>
    </row>
    <row r="162" spans="1:108">
      <c r="A162" s="264" t="s">
        <v>380</v>
      </c>
      <c r="B162" s="284">
        <v>1669</v>
      </c>
      <c r="C162" s="284">
        <f t="shared" si="34"/>
        <v>1669</v>
      </c>
      <c r="D162" s="285">
        <v>9310</v>
      </c>
      <c r="E162" s="286">
        <f t="shared" si="35"/>
        <v>9310</v>
      </c>
      <c r="F162" s="287">
        <v>45869</v>
      </c>
      <c r="G162" s="285" t="s">
        <v>159</v>
      </c>
      <c r="H162" s="285" t="s">
        <v>573</v>
      </c>
      <c r="I162" s="261">
        <v>2021</v>
      </c>
      <c r="J162" s="261" t="s">
        <v>574</v>
      </c>
      <c r="K162" s="261" t="s">
        <v>575</v>
      </c>
      <c r="L162" s="288">
        <v>2386875</v>
      </c>
      <c r="M162" s="261" t="s">
        <v>576</v>
      </c>
      <c r="N162" s="261" t="s">
        <v>577</v>
      </c>
      <c r="O162" s="261" t="s">
        <v>578</v>
      </c>
      <c r="P162" s="287">
        <v>42760</v>
      </c>
      <c r="Q162" s="287" t="s">
        <v>590</v>
      </c>
      <c r="R162" s="261" t="s">
        <v>577</v>
      </c>
      <c r="S162" s="261" t="s">
        <v>580</v>
      </c>
      <c r="T162" s="261">
        <v>85</v>
      </c>
      <c r="U162" s="288">
        <v>0</v>
      </c>
      <c r="V162" s="289">
        <v>0</v>
      </c>
      <c r="W162" s="261" t="str">
        <f t="shared" si="36"/>
        <v>PERF</v>
      </c>
      <c r="X162" s="261" t="s">
        <v>581</v>
      </c>
      <c r="Y162" s="261" t="s">
        <v>581</v>
      </c>
      <c r="Z162" s="261" t="s">
        <v>573</v>
      </c>
      <c r="AA162" s="264" t="s">
        <v>380</v>
      </c>
      <c r="AB162" s="286">
        <f t="shared" si="37"/>
        <v>1669</v>
      </c>
      <c r="AC162" s="286">
        <v>6955</v>
      </c>
      <c r="AD162" s="286">
        <f t="shared" si="38"/>
        <v>6955</v>
      </c>
      <c r="AE162" s="261" t="s">
        <v>582</v>
      </c>
      <c r="AF162" s="261" t="s">
        <v>583</v>
      </c>
      <c r="AG162" s="290">
        <v>5640416</v>
      </c>
      <c r="AH162" s="261" t="s">
        <v>583</v>
      </c>
      <c r="AI162" s="291">
        <v>40465</v>
      </c>
      <c r="AJ162" s="261" t="s">
        <v>584</v>
      </c>
      <c r="AK162" s="292">
        <v>45688</v>
      </c>
      <c r="AL162" s="292" t="s">
        <v>585</v>
      </c>
      <c r="AM162" s="292" t="s">
        <v>442</v>
      </c>
      <c r="AN162" s="261" t="s">
        <v>442</v>
      </c>
      <c r="AO162" s="261" t="s">
        <v>442</v>
      </c>
      <c r="AP162" s="261" t="s">
        <v>442</v>
      </c>
      <c r="AQ162" s="261" t="s">
        <v>442</v>
      </c>
      <c r="AR162" s="290" t="s">
        <v>442</v>
      </c>
      <c r="AS162" s="287" t="s">
        <v>442</v>
      </c>
      <c r="AT162" s="261">
        <v>180</v>
      </c>
      <c r="AU162" s="261" t="s">
        <v>442</v>
      </c>
      <c r="AV162" s="290" t="s">
        <v>442</v>
      </c>
      <c r="AW162" s="290" t="s">
        <v>442</v>
      </c>
      <c r="AX162" s="261" t="s">
        <v>442</v>
      </c>
      <c r="AY162" s="261" t="s">
        <v>442</v>
      </c>
      <c r="AZ162" s="290" t="s">
        <v>442</v>
      </c>
      <c r="BA162" s="261">
        <v>100</v>
      </c>
      <c r="BB162" s="261" t="s">
        <v>442</v>
      </c>
      <c r="BC162" s="261" t="s">
        <v>586</v>
      </c>
      <c r="BD162" s="261" t="s">
        <v>586</v>
      </c>
      <c r="BE162" s="289" t="s">
        <v>442</v>
      </c>
      <c r="BF162" s="261" t="s">
        <v>442</v>
      </c>
      <c r="BG162" s="261" t="s">
        <v>442</v>
      </c>
      <c r="BH162" s="261" t="s">
        <v>587</v>
      </c>
      <c r="BI162" s="293" t="s">
        <v>442</v>
      </c>
      <c r="BJ162" s="261" t="s">
        <v>442</v>
      </c>
      <c r="BK162" s="261" t="s">
        <v>442</v>
      </c>
      <c r="BL162" s="294" t="s">
        <v>442</v>
      </c>
      <c r="BM162" s="261" t="s">
        <v>442</v>
      </c>
      <c r="BN162" s="261" t="s">
        <v>442</v>
      </c>
      <c r="BO162" s="261" t="s">
        <v>442</v>
      </c>
      <c r="BP162" s="261" t="s">
        <v>442</v>
      </c>
      <c r="BQ162" s="261" t="s">
        <v>442</v>
      </c>
      <c r="BR162" s="261" t="s">
        <v>442</v>
      </c>
      <c r="BS162" s="261" t="s">
        <v>442</v>
      </c>
      <c r="BT162" s="261" t="s">
        <v>442</v>
      </c>
      <c r="BU162" s="261" t="s">
        <v>442</v>
      </c>
      <c r="BV162" s="261" t="s">
        <v>442</v>
      </c>
      <c r="BW162" s="261" t="s">
        <v>442</v>
      </c>
      <c r="BX162" s="261" t="s">
        <v>442</v>
      </c>
      <c r="BY162" s="261" t="s">
        <v>442</v>
      </c>
      <c r="BZ162" s="261" t="s">
        <v>442</v>
      </c>
      <c r="CA162" s="261" t="s">
        <v>442</v>
      </c>
      <c r="CB162" s="261">
        <v>45770</v>
      </c>
      <c r="CC162" s="290" t="s">
        <v>442</v>
      </c>
      <c r="CD162" s="261" t="s">
        <v>442</v>
      </c>
      <c r="CE162" s="261" t="s">
        <v>442</v>
      </c>
      <c r="CF162" s="261" t="s">
        <v>442</v>
      </c>
      <c r="CG162" s="261" t="s">
        <v>442</v>
      </c>
      <c r="CH162" s="261" t="s">
        <v>442</v>
      </c>
      <c r="CI162" s="261" t="s">
        <v>442</v>
      </c>
      <c r="CJ162" s="261" t="s">
        <v>442</v>
      </c>
      <c r="CK162" s="261" t="s">
        <v>442</v>
      </c>
      <c r="CL162" s="261" t="s">
        <v>442</v>
      </c>
      <c r="CM162" s="261" t="s">
        <v>442</v>
      </c>
      <c r="CN162" s="261" t="s">
        <v>442</v>
      </c>
      <c r="CO162" s="261" t="s">
        <v>442</v>
      </c>
      <c r="CP162" s="261" t="s">
        <v>442</v>
      </c>
      <c r="CQ162" s="261" t="s">
        <v>442</v>
      </c>
      <c r="CR162" s="261" t="s">
        <v>588</v>
      </c>
      <c r="CS162" s="261" t="s">
        <v>433</v>
      </c>
      <c r="CT162" s="261" t="s">
        <v>442</v>
      </c>
      <c r="CU162" s="261" t="s">
        <v>589</v>
      </c>
      <c r="CV162" s="261" t="s">
        <v>442</v>
      </c>
      <c r="CW162" s="261" t="s">
        <v>442</v>
      </c>
      <c r="CX162" s="293" t="s">
        <v>442</v>
      </c>
      <c r="CY162" s="289" t="s">
        <v>442</v>
      </c>
      <c r="CZ162" s="287" t="s">
        <v>442</v>
      </c>
      <c r="DA162" s="293" t="s">
        <v>442</v>
      </c>
      <c r="DB162" s="261" t="s">
        <v>442</v>
      </c>
      <c r="DC162" s="261" t="s">
        <v>442</v>
      </c>
      <c r="DD162" s="261" t="s">
        <v>577</v>
      </c>
    </row>
    <row r="163" spans="1:108">
      <c r="A163" s="264" t="s">
        <v>380</v>
      </c>
      <c r="B163" s="284">
        <v>2130</v>
      </c>
      <c r="C163" s="284">
        <f t="shared" si="34"/>
        <v>2130</v>
      </c>
      <c r="D163" s="285">
        <v>9105</v>
      </c>
      <c r="E163" s="286">
        <f t="shared" si="35"/>
        <v>9105</v>
      </c>
      <c r="F163" s="287">
        <v>45869</v>
      </c>
      <c r="G163" s="285" t="s">
        <v>159</v>
      </c>
      <c r="H163" s="285" t="s">
        <v>573</v>
      </c>
      <c r="I163" s="261">
        <v>2021</v>
      </c>
      <c r="J163" s="261" t="s">
        <v>574</v>
      </c>
      <c r="K163" s="261" t="s">
        <v>575</v>
      </c>
      <c r="L163" s="288">
        <v>1138896</v>
      </c>
      <c r="M163" s="261" t="s">
        <v>576</v>
      </c>
      <c r="N163" s="261" t="s">
        <v>577</v>
      </c>
      <c r="O163" s="261" t="s">
        <v>578</v>
      </c>
      <c r="P163" s="287">
        <v>44300</v>
      </c>
      <c r="Q163" s="287" t="s">
        <v>592</v>
      </c>
      <c r="R163" s="261" t="s">
        <v>577</v>
      </c>
      <c r="S163" s="261" t="s">
        <v>580</v>
      </c>
      <c r="T163" s="261">
        <v>12</v>
      </c>
      <c r="U163" s="288">
        <v>0</v>
      </c>
      <c r="V163" s="289">
        <v>0</v>
      </c>
      <c r="W163" s="261" t="str">
        <f t="shared" si="36"/>
        <v>PERF</v>
      </c>
      <c r="X163" s="261" t="s">
        <v>581</v>
      </c>
      <c r="Y163" s="261" t="s">
        <v>581</v>
      </c>
      <c r="Z163" s="261" t="s">
        <v>573</v>
      </c>
      <c r="AA163" s="264" t="s">
        <v>380</v>
      </c>
      <c r="AB163" s="286">
        <f t="shared" si="37"/>
        <v>2130</v>
      </c>
      <c r="AC163" s="286">
        <v>7365</v>
      </c>
      <c r="AD163" s="286">
        <f t="shared" si="38"/>
        <v>7365</v>
      </c>
      <c r="AE163" s="261" t="s">
        <v>593</v>
      </c>
      <c r="AF163" s="261" t="s">
        <v>583</v>
      </c>
      <c r="AG163" s="290">
        <v>6082371</v>
      </c>
      <c r="AH163" s="261" t="s">
        <v>583</v>
      </c>
      <c r="AI163" s="291">
        <v>41974</v>
      </c>
      <c r="AJ163" s="261" t="s">
        <v>584</v>
      </c>
      <c r="AK163" s="292">
        <v>45688</v>
      </c>
      <c r="AL163" s="292">
        <v>45866</v>
      </c>
      <c r="AM163" s="292" t="s">
        <v>442</v>
      </c>
      <c r="AN163" s="261" t="s">
        <v>442</v>
      </c>
      <c r="AO163" s="261" t="s">
        <v>442</v>
      </c>
      <c r="AP163" s="261" t="s">
        <v>442</v>
      </c>
      <c r="AQ163" s="261" t="s">
        <v>442</v>
      </c>
      <c r="AR163" s="290" t="s">
        <v>442</v>
      </c>
      <c r="AS163" s="287" t="s">
        <v>442</v>
      </c>
      <c r="AT163" s="261">
        <v>180</v>
      </c>
      <c r="AU163" s="261" t="s">
        <v>442</v>
      </c>
      <c r="AV163" s="290" t="s">
        <v>442</v>
      </c>
      <c r="AW163" s="290" t="s">
        <v>442</v>
      </c>
      <c r="AX163" s="261" t="s">
        <v>442</v>
      </c>
      <c r="AY163" s="261" t="s">
        <v>442</v>
      </c>
      <c r="AZ163" s="290" t="s">
        <v>442</v>
      </c>
      <c r="BA163" s="261">
        <v>100</v>
      </c>
      <c r="BB163" s="261" t="s">
        <v>442</v>
      </c>
      <c r="BC163" s="261" t="s">
        <v>586</v>
      </c>
      <c r="BD163" s="261" t="s">
        <v>586</v>
      </c>
      <c r="BE163" s="289" t="s">
        <v>442</v>
      </c>
      <c r="BF163" s="261" t="s">
        <v>442</v>
      </c>
      <c r="BG163" s="261" t="s">
        <v>442</v>
      </c>
      <c r="BH163" s="261" t="s">
        <v>587</v>
      </c>
      <c r="BI163" s="293" t="s">
        <v>442</v>
      </c>
      <c r="BJ163" s="261" t="s">
        <v>442</v>
      </c>
      <c r="BK163" s="261" t="s">
        <v>442</v>
      </c>
      <c r="BL163" s="294" t="s">
        <v>442</v>
      </c>
      <c r="BM163" s="261" t="s">
        <v>442</v>
      </c>
      <c r="BN163" s="261" t="s">
        <v>442</v>
      </c>
      <c r="BO163" s="261" t="s">
        <v>442</v>
      </c>
      <c r="BP163" s="261" t="s">
        <v>442</v>
      </c>
      <c r="BQ163" s="261" t="s">
        <v>442</v>
      </c>
      <c r="BR163" s="261" t="s">
        <v>442</v>
      </c>
      <c r="BS163" s="261" t="s">
        <v>442</v>
      </c>
      <c r="BT163" s="261" t="s">
        <v>442</v>
      </c>
      <c r="BU163" s="261" t="s">
        <v>442</v>
      </c>
      <c r="BV163" s="261" t="s">
        <v>442</v>
      </c>
      <c r="BW163" s="261" t="s">
        <v>442</v>
      </c>
      <c r="BX163" s="261" t="s">
        <v>442</v>
      </c>
      <c r="BY163" s="261" t="s">
        <v>442</v>
      </c>
      <c r="BZ163" s="261" t="s">
        <v>442</v>
      </c>
      <c r="CA163" s="261" t="s">
        <v>442</v>
      </c>
      <c r="CB163" s="261" t="s">
        <v>442</v>
      </c>
      <c r="CC163" s="290" t="s">
        <v>442</v>
      </c>
      <c r="CD163" s="261" t="s">
        <v>442</v>
      </c>
      <c r="CE163" s="261" t="s">
        <v>442</v>
      </c>
      <c r="CF163" s="261" t="s">
        <v>442</v>
      </c>
      <c r="CG163" s="261" t="s">
        <v>442</v>
      </c>
      <c r="CH163" s="261" t="s">
        <v>442</v>
      </c>
      <c r="CI163" s="261" t="s">
        <v>442</v>
      </c>
      <c r="CJ163" s="261" t="s">
        <v>442</v>
      </c>
      <c r="CK163" s="261" t="s">
        <v>442</v>
      </c>
      <c r="CL163" s="261" t="s">
        <v>442</v>
      </c>
      <c r="CM163" s="261" t="s">
        <v>442</v>
      </c>
      <c r="CN163" s="261" t="s">
        <v>442</v>
      </c>
      <c r="CO163" s="261" t="s">
        <v>442</v>
      </c>
      <c r="CP163" s="261" t="s">
        <v>442</v>
      </c>
      <c r="CQ163" s="261" t="s">
        <v>442</v>
      </c>
      <c r="CR163" s="261" t="s">
        <v>588</v>
      </c>
      <c r="CS163" s="261" t="s">
        <v>433</v>
      </c>
      <c r="CT163" s="261" t="s">
        <v>442</v>
      </c>
      <c r="CU163" s="261" t="s">
        <v>589</v>
      </c>
      <c r="CV163" s="261" t="s">
        <v>442</v>
      </c>
      <c r="CW163" s="261" t="s">
        <v>442</v>
      </c>
      <c r="CX163" s="293" t="s">
        <v>442</v>
      </c>
      <c r="CY163" s="289" t="s">
        <v>442</v>
      </c>
      <c r="CZ163" s="287" t="s">
        <v>442</v>
      </c>
      <c r="DA163" s="293" t="s">
        <v>442</v>
      </c>
      <c r="DB163" s="261" t="s">
        <v>442</v>
      </c>
      <c r="DC163" s="261" t="s">
        <v>442</v>
      </c>
      <c r="DD163" s="261" t="s">
        <v>577</v>
      </c>
    </row>
    <row r="164" spans="1:108">
      <c r="A164" s="264" t="s">
        <v>380</v>
      </c>
      <c r="B164" s="284">
        <v>2520</v>
      </c>
      <c r="C164" s="284">
        <f t="shared" si="34"/>
        <v>2520</v>
      </c>
      <c r="D164" s="285">
        <v>9034</v>
      </c>
      <c r="E164" s="286">
        <f t="shared" si="35"/>
        <v>9034</v>
      </c>
      <c r="F164" s="287">
        <v>45869</v>
      </c>
      <c r="G164" s="285" t="s">
        <v>159</v>
      </c>
      <c r="H164" s="285" t="s">
        <v>573</v>
      </c>
      <c r="I164" s="261">
        <v>2021</v>
      </c>
      <c r="J164" s="261" t="s">
        <v>574</v>
      </c>
      <c r="K164" s="261" t="s">
        <v>575</v>
      </c>
      <c r="L164" s="288">
        <v>599152</v>
      </c>
      <c r="M164" s="261" t="s">
        <v>576</v>
      </c>
      <c r="N164" s="261" t="s">
        <v>577</v>
      </c>
      <c r="O164" s="261" t="s">
        <v>578</v>
      </c>
      <c r="P164" s="287">
        <v>45525</v>
      </c>
      <c r="Q164" s="287" t="s">
        <v>592</v>
      </c>
      <c r="R164" s="261" t="s">
        <v>577</v>
      </c>
      <c r="S164" s="261" t="s">
        <v>580</v>
      </c>
      <c r="T164" s="261">
        <v>9</v>
      </c>
      <c r="U164" s="288">
        <v>0</v>
      </c>
      <c r="V164" s="289">
        <v>0</v>
      </c>
      <c r="W164" s="261" t="str">
        <f t="shared" si="36"/>
        <v>PERF</v>
      </c>
      <c r="X164" s="261" t="s">
        <v>581</v>
      </c>
      <c r="Y164" s="261" t="s">
        <v>581</v>
      </c>
      <c r="Z164" s="261" t="s">
        <v>573</v>
      </c>
      <c r="AA164" s="264" t="s">
        <v>380</v>
      </c>
      <c r="AB164" s="286">
        <f t="shared" si="37"/>
        <v>2520</v>
      </c>
      <c r="AC164" s="286">
        <v>7289</v>
      </c>
      <c r="AD164" s="286">
        <f t="shared" si="38"/>
        <v>7289</v>
      </c>
      <c r="AE164" s="261" t="s">
        <v>582</v>
      </c>
      <c r="AF164" s="261" t="s">
        <v>583</v>
      </c>
      <c r="AG164" s="290">
        <v>2008682</v>
      </c>
      <c r="AH164" s="261" t="s">
        <v>583</v>
      </c>
      <c r="AI164" s="291">
        <v>41694</v>
      </c>
      <c r="AJ164" s="261" t="s">
        <v>584</v>
      </c>
      <c r="AK164" s="292">
        <v>45688</v>
      </c>
      <c r="AL164" s="292" t="s">
        <v>585</v>
      </c>
      <c r="AM164" s="292" t="s">
        <v>442</v>
      </c>
      <c r="AN164" s="261" t="s">
        <v>442</v>
      </c>
      <c r="AO164" s="261" t="s">
        <v>442</v>
      </c>
      <c r="AP164" s="261" t="s">
        <v>442</v>
      </c>
      <c r="AQ164" s="261" t="s">
        <v>442</v>
      </c>
      <c r="AR164" s="290">
        <v>168</v>
      </c>
      <c r="AS164" s="287">
        <f t="shared" ref="AS164:AS183" si="42">(AR164*30)+F164</f>
        <v>50909</v>
      </c>
      <c r="AT164" s="261">
        <v>180</v>
      </c>
      <c r="AU164" s="261" t="s">
        <v>442</v>
      </c>
      <c r="AV164" s="290">
        <v>1717751</v>
      </c>
      <c r="AW164" s="290">
        <v>1015260.05</v>
      </c>
      <c r="AX164" s="261" t="s">
        <v>442</v>
      </c>
      <c r="AY164" s="261" t="s">
        <v>442</v>
      </c>
      <c r="AZ164" s="290">
        <v>1717751</v>
      </c>
      <c r="BA164" s="261">
        <v>100</v>
      </c>
      <c r="BB164" s="261" t="s">
        <v>442</v>
      </c>
      <c r="BC164" s="261" t="s">
        <v>586</v>
      </c>
      <c r="BD164" s="261" t="s">
        <v>586</v>
      </c>
      <c r="BE164" s="289">
        <v>14484</v>
      </c>
      <c r="BF164" s="261" t="s">
        <v>442</v>
      </c>
      <c r="BG164" s="261" t="s">
        <v>442</v>
      </c>
      <c r="BH164" s="261" t="s">
        <v>587</v>
      </c>
      <c r="BI164" s="293">
        <v>0.15210000000000001</v>
      </c>
      <c r="BJ164" s="261" t="s">
        <v>591</v>
      </c>
      <c r="BK164" s="261" t="s">
        <v>442</v>
      </c>
      <c r="BL164" s="294">
        <f t="shared" ref="BL164:BL183" si="43">BI164-IF(BJ164="Prime",10.75%-3.5%,7.41%)</f>
        <v>7.8000000000000014E-2</v>
      </c>
      <c r="BM164" s="261" t="s">
        <v>442</v>
      </c>
      <c r="BN164" s="261" t="s">
        <v>442</v>
      </c>
      <c r="BO164" s="261" t="s">
        <v>442</v>
      </c>
      <c r="BP164" s="261" t="s">
        <v>442</v>
      </c>
      <c r="BQ164" s="261" t="s">
        <v>442</v>
      </c>
      <c r="BR164" s="261" t="s">
        <v>442</v>
      </c>
      <c r="BS164" s="261" t="s">
        <v>442</v>
      </c>
      <c r="BT164" s="261" t="s">
        <v>442</v>
      </c>
      <c r="BU164" s="261" t="s">
        <v>442</v>
      </c>
      <c r="BV164" s="261" t="s">
        <v>442</v>
      </c>
      <c r="BW164" s="261" t="s">
        <v>442</v>
      </c>
      <c r="BX164" s="261" t="s">
        <v>442</v>
      </c>
      <c r="BY164" s="261" t="s">
        <v>442</v>
      </c>
      <c r="BZ164" s="261" t="s">
        <v>442</v>
      </c>
      <c r="CA164" s="261" t="s">
        <v>442</v>
      </c>
      <c r="CB164" s="261" t="s">
        <v>442</v>
      </c>
      <c r="CC164" s="290">
        <v>0</v>
      </c>
      <c r="CD164" s="261" t="s">
        <v>442</v>
      </c>
      <c r="CE164" s="261" t="s">
        <v>442</v>
      </c>
      <c r="CF164" s="261" t="s">
        <v>442</v>
      </c>
      <c r="CG164" s="261" t="s">
        <v>442</v>
      </c>
      <c r="CH164" s="261" t="s">
        <v>442</v>
      </c>
      <c r="CI164" s="261" t="s">
        <v>442</v>
      </c>
      <c r="CJ164" s="261" t="s">
        <v>442</v>
      </c>
      <c r="CK164" s="261" t="s">
        <v>442</v>
      </c>
      <c r="CL164" s="261" t="s">
        <v>442</v>
      </c>
      <c r="CM164" s="261" t="s">
        <v>442</v>
      </c>
      <c r="CN164" s="261" t="s">
        <v>442</v>
      </c>
      <c r="CO164" s="261" t="s">
        <v>442</v>
      </c>
      <c r="CP164" s="261" t="s">
        <v>442</v>
      </c>
      <c r="CQ164" s="261" t="s">
        <v>442</v>
      </c>
      <c r="CR164" s="261" t="s">
        <v>588</v>
      </c>
      <c r="CS164" s="261" t="s">
        <v>433</v>
      </c>
      <c r="CT164" s="261" t="s">
        <v>442</v>
      </c>
      <c r="CU164" s="261" t="s">
        <v>589</v>
      </c>
      <c r="CV164" s="261" t="s">
        <v>442</v>
      </c>
      <c r="CW164" s="261" t="s">
        <v>442</v>
      </c>
      <c r="CX164" s="293">
        <f t="shared" ref="CX164:CX183" si="44">AV164/CY164</f>
        <v>0.57661419992413643</v>
      </c>
      <c r="CY164" s="289">
        <v>2979030</v>
      </c>
      <c r="CZ164" s="287">
        <v>45041</v>
      </c>
      <c r="DA164" s="293">
        <v>0.57661419992413643</v>
      </c>
      <c r="DB164" s="261" t="s">
        <v>442</v>
      </c>
      <c r="DC164" s="261" t="s">
        <v>442</v>
      </c>
      <c r="DD164" s="261" t="s">
        <v>577</v>
      </c>
    </row>
    <row r="165" spans="1:108">
      <c r="A165" s="264" t="s">
        <v>380</v>
      </c>
      <c r="B165" s="284">
        <v>2496</v>
      </c>
      <c r="C165" s="284">
        <f t="shared" si="34"/>
        <v>2496</v>
      </c>
      <c r="D165" s="285">
        <v>11351</v>
      </c>
      <c r="E165" s="286">
        <f t="shared" si="35"/>
        <v>11351</v>
      </c>
      <c r="F165" s="287">
        <v>45869</v>
      </c>
      <c r="G165" s="285" t="s">
        <v>159</v>
      </c>
      <c r="H165" s="285" t="s">
        <v>573</v>
      </c>
      <c r="I165" s="261">
        <v>2021</v>
      </c>
      <c r="J165" s="261" t="s">
        <v>574</v>
      </c>
      <c r="K165" s="261" t="s">
        <v>575</v>
      </c>
      <c r="L165" s="288">
        <v>909158</v>
      </c>
      <c r="M165" s="261" t="s">
        <v>576</v>
      </c>
      <c r="N165" s="261" t="s">
        <v>577</v>
      </c>
      <c r="O165" s="261" t="s">
        <v>578</v>
      </c>
      <c r="P165" s="287">
        <v>45455</v>
      </c>
      <c r="Q165" s="287" t="s">
        <v>592</v>
      </c>
      <c r="R165" s="261" t="s">
        <v>577</v>
      </c>
      <c r="S165" s="261" t="s">
        <v>580</v>
      </c>
      <c r="T165" s="261">
        <v>10</v>
      </c>
      <c r="U165" s="288">
        <v>0</v>
      </c>
      <c r="V165" s="289">
        <v>0</v>
      </c>
      <c r="W165" s="261" t="str">
        <f t="shared" si="36"/>
        <v>PERF</v>
      </c>
      <c r="X165" s="261" t="s">
        <v>581</v>
      </c>
      <c r="Y165" s="261" t="s">
        <v>581</v>
      </c>
      <c r="Z165" s="261" t="s">
        <v>573</v>
      </c>
      <c r="AA165" s="264" t="s">
        <v>380</v>
      </c>
      <c r="AB165" s="286">
        <f t="shared" si="37"/>
        <v>2496</v>
      </c>
      <c r="AC165" s="286">
        <v>8486</v>
      </c>
      <c r="AD165" s="286">
        <f t="shared" si="38"/>
        <v>8486</v>
      </c>
      <c r="AE165" s="261" t="s">
        <v>582</v>
      </c>
      <c r="AF165" s="261" t="s">
        <v>583</v>
      </c>
      <c r="AG165" s="290">
        <v>3431256</v>
      </c>
      <c r="AH165" s="261" t="s">
        <v>583</v>
      </c>
      <c r="AI165" s="291">
        <v>45254</v>
      </c>
      <c r="AJ165" s="261" t="s">
        <v>584</v>
      </c>
      <c r="AK165" s="292">
        <v>45688</v>
      </c>
      <c r="AL165" s="292" t="s">
        <v>585</v>
      </c>
      <c r="AM165" s="292" t="s">
        <v>442</v>
      </c>
      <c r="AN165" s="261" t="s">
        <v>442</v>
      </c>
      <c r="AO165" s="261" t="s">
        <v>442</v>
      </c>
      <c r="AP165" s="261" t="s">
        <v>442</v>
      </c>
      <c r="AQ165" s="261" t="s">
        <v>442</v>
      </c>
      <c r="AR165" s="290">
        <v>166</v>
      </c>
      <c r="AS165" s="287">
        <f t="shared" si="42"/>
        <v>50849</v>
      </c>
      <c r="AT165" s="261">
        <v>180</v>
      </c>
      <c r="AU165" s="261" t="s">
        <v>442</v>
      </c>
      <c r="AV165" s="290">
        <v>1811783</v>
      </c>
      <c r="AW165" s="290">
        <v>1791640.85</v>
      </c>
      <c r="AX165" s="261" t="s">
        <v>442</v>
      </c>
      <c r="AY165" s="261" t="s">
        <v>442</v>
      </c>
      <c r="AZ165" s="290">
        <v>1811783</v>
      </c>
      <c r="BA165" s="261">
        <v>100</v>
      </c>
      <c r="BB165" s="261" t="s">
        <v>442</v>
      </c>
      <c r="BC165" s="261" t="s">
        <v>586</v>
      </c>
      <c r="BD165" s="261" t="s">
        <v>586</v>
      </c>
      <c r="BE165" s="289">
        <v>24478</v>
      </c>
      <c r="BF165" s="261" t="s">
        <v>442</v>
      </c>
      <c r="BG165" s="261" t="s">
        <v>442</v>
      </c>
      <c r="BH165" s="261" t="s">
        <v>587</v>
      </c>
      <c r="BI165" s="293">
        <v>0.1421</v>
      </c>
      <c r="BJ165" s="261" t="s">
        <v>591</v>
      </c>
      <c r="BK165" s="261" t="s">
        <v>442</v>
      </c>
      <c r="BL165" s="294">
        <f t="shared" si="43"/>
        <v>6.8000000000000005E-2</v>
      </c>
      <c r="BM165" s="261" t="s">
        <v>442</v>
      </c>
      <c r="BN165" s="261" t="s">
        <v>442</v>
      </c>
      <c r="BO165" s="261" t="s">
        <v>442</v>
      </c>
      <c r="BP165" s="261" t="s">
        <v>442</v>
      </c>
      <c r="BQ165" s="261" t="s">
        <v>442</v>
      </c>
      <c r="BR165" s="261" t="s">
        <v>442</v>
      </c>
      <c r="BS165" s="261" t="s">
        <v>442</v>
      </c>
      <c r="BT165" s="261" t="s">
        <v>442</v>
      </c>
      <c r="BU165" s="261" t="s">
        <v>442</v>
      </c>
      <c r="BV165" s="261" t="s">
        <v>442</v>
      </c>
      <c r="BW165" s="261" t="s">
        <v>442</v>
      </c>
      <c r="BX165" s="261" t="s">
        <v>442</v>
      </c>
      <c r="BY165" s="261" t="s">
        <v>442</v>
      </c>
      <c r="BZ165" s="261" t="s">
        <v>442</v>
      </c>
      <c r="CA165" s="261" t="s">
        <v>442</v>
      </c>
      <c r="CB165" s="261" t="s">
        <v>442</v>
      </c>
      <c r="CC165" s="290">
        <v>0</v>
      </c>
      <c r="CD165" s="261" t="s">
        <v>442</v>
      </c>
      <c r="CE165" s="261" t="s">
        <v>442</v>
      </c>
      <c r="CF165" s="261" t="s">
        <v>442</v>
      </c>
      <c r="CG165" s="261" t="s">
        <v>442</v>
      </c>
      <c r="CH165" s="261" t="s">
        <v>442</v>
      </c>
      <c r="CI165" s="261" t="s">
        <v>442</v>
      </c>
      <c r="CJ165" s="261" t="s">
        <v>442</v>
      </c>
      <c r="CK165" s="261" t="s">
        <v>442</v>
      </c>
      <c r="CL165" s="261" t="s">
        <v>442</v>
      </c>
      <c r="CM165" s="261" t="s">
        <v>442</v>
      </c>
      <c r="CN165" s="261" t="s">
        <v>442</v>
      </c>
      <c r="CO165" s="261" t="s">
        <v>442</v>
      </c>
      <c r="CP165" s="261" t="s">
        <v>442</v>
      </c>
      <c r="CQ165" s="261" t="s">
        <v>442</v>
      </c>
      <c r="CR165" s="261" t="s">
        <v>588</v>
      </c>
      <c r="CS165" s="261" t="s">
        <v>433</v>
      </c>
      <c r="CT165" s="261" t="s">
        <v>442</v>
      </c>
      <c r="CU165" s="261" t="s">
        <v>589</v>
      </c>
      <c r="CV165" s="261" t="s">
        <v>442</v>
      </c>
      <c r="CW165" s="261" t="s">
        <v>442</v>
      </c>
      <c r="CX165" s="293">
        <f t="shared" si="44"/>
        <v>0.52802326611596451</v>
      </c>
      <c r="CY165" s="289">
        <v>3431256</v>
      </c>
      <c r="CZ165" s="287">
        <v>45254</v>
      </c>
      <c r="DA165" s="293">
        <v>0.52802326611596451</v>
      </c>
      <c r="DB165" s="261" t="s">
        <v>442</v>
      </c>
      <c r="DC165" s="261" t="s">
        <v>442</v>
      </c>
      <c r="DD165" s="261" t="s">
        <v>577</v>
      </c>
    </row>
    <row r="166" spans="1:108">
      <c r="A166" s="264" t="s">
        <v>380</v>
      </c>
      <c r="B166" s="284">
        <v>1205</v>
      </c>
      <c r="C166" s="284">
        <f t="shared" si="34"/>
        <v>1205</v>
      </c>
      <c r="D166" s="285">
        <v>0</v>
      </c>
      <c r="E166" s="286">
        <f t="shared" si="35"/>
        <v>0</v>
      </c>
      <c r="F166" s="287">
        <v>45869</v>
      </c>
      <c r="G166" s="285" t="s">
        <v>159</v>
      </c>
      <c r="H166" s="285" t="s">
        <v>573</v>
      </c>
      <c r="I166" s="261">
        <v>2021</v>
      </c>
      <c r="J166" s="261" t="s">
        <v>574</v>
      </c>
      <c r="K166" s="261" t="s">
        <v>575</v>
      </c>
      <c r="L166" s="288">
        <v>368220</v>
      </c>
      <c r="M166" s="261" t="s">
        <v>576</v>
      </c>
      <c r="N166" s="261" t="s">
        <v>577</v>
      </c>
      <c r="O166" s="261" t="s">
        <v>578</v>
      </c>
      <c r="P166" s="287">
        <v>41184</v>
      </c>
      <c r="Q166" s="287" t="s">
        <v>592</v>
      </c>
      <c r="R166" s="261" t="s">
        <v>577</v>
      </c>
      <c r="S166" s="261" t="s">
        <v>580</v>
      </c>
      <c r="T166" s="261">
        <v>142</v>
      </c>
      <c r="U166" s="288">
        <v>0</v>
      </c>
      <c r="V166" s="289">
        <v>0</v>
      </c>
      <c r="W166" s="261" t="str">
        <f t="shared" si="36"/>
        <v>PERF</v>
      </c>
      <c r="X166" s="261" t="s">
        <v>581</v>
      </c>
      <c r="Y166" s="261" t="s">
        <v>581</v>
      </c>
      <c r="Z166" s="261" t="s">
        <v>573</v>
      </c>
      <c r="AA166" s="264" t="s">
        <v>380</v>
      </c>
      <c r="AB166" s="286">
        <f t="shared" si="37"/>
        <v>1205</v>
      </c>
      <c r="AC166" s="286">
        <v>6619</v>
      </c>
      <c r="AD166" s="286">
        <f t="shared" si="38"/>
        <v>6619</v>
      </c>
      <c r="AE166" s="261" t="s">
        <v>582</v>
      </c>
      <c r="AF166" s="261" t="s">
        <v>583</v>
      </c>
      <c r="AG166" s="290">
        <v>543969</v>
      </c>
      <c r="AH166" s="261" t="s">
        <v>583</v>
      </c>
      <c r="AI166" s="291">
        <v>40051</v>
      </c>
      <c r="AJ166" s="261" t="s">
        <v>584</v>
      </c>
      <c r="AK166" s="292">
        <v>45688</v>
      </c>
      <c r="AL166" s="292" t="s">
        <v>585</v>
      </c>
      <c r="AM166" s="292" t="s">
        <v>442</v>
      </c>
      <c r="AN166" s="261" t="s">
        <v>442</v>
      </c>
      <c r="AO166" s="261" t="s">
        <v>442</v>
      </c>
      <c r="AP166" s="261" t="s">
        <v>442</v>
      </c>
      <c r="AQ166" s="261" t="s">
        <v>442</v>
      </c>
      <c r="AR166" s="290">
        <v>6</v>
      </c>
      <c r="AS166" s="287">
        <f t="shared" si="42"/>
        <v>46049</v>
      </c>
      <c r="AT166" s="261">
        <v>180</v>
      </c>
      <c r="AU166" s="261" t="s">
        <v>442</v>
      </c>
      <c r="AV166" s="290">
        <v>559019</v>
      </c>
      <c r="AW166" s="290">
        <v>145040.73000000001</v>
      </c>
      <c r="AX166" s="261" t="s">
        <v>442</v>
      </c>
      <c r="AY166" s="261" t="s">
        <v>442</v>
      </c>
      <c r="AZ166" s="290">
        <v>559019</v>
      </c>
      <c r="BA166" s="261">
        <v>100</v>
      </c>
      <c r="BB166" s="261" t="s">
        <v>442</v>
      </c>
      <c r="BC166" s="261" t="s">
        <v>586</v>
      </c>
      <c r="BD166" s="261" t="s">
        <v>586</v>
      </c>
      <c r="BE166" s="289">
        <v>6432</v>
      </c>
      <c r="BF166" s="261" t="s">
        <v>442</v>
      </c>
      <c r="BG166" s="261" t="s">
        <v>442</v>
      </c>
      <c r="BH166" s="261" t="s">
        <v>587</v>
      </c>
      <c r="BI166" s="293">
        <v>0.13750000000000001</v>
      </c>
      <c r="BJ166" s="261" t="s">
        <v>596</v>
      </c>
      <c r="BK166" s="261" t="s">
        <v>442</v>
      </c>
      <c r="BL166" s="294">
        <f t="shared" si="43"/>
        <v>6.3400000000000012E-2</v>
      </c>
      <c r="BM166" s="261" t="s">
        <v>442</v>
      </c>
      <c r="BN166" s="261" t="s">
        <v>442</v>
      </c>
      <c r="BO166" s="261" t="s">
        <v>442</v>
      </c>
      <c r="BP166" s="261" t="s">
        <v>442</v>
      </c>
      <c r="BQ166" s="261" t="s">
        <v>442</v>
      </c>
      <c r="BR166" s="261" t="s">
        <v>442</v>
      </c>
      <c r="BS166" s="261" t="s">
        <v>442</v>
      </c>
      <c r="BT166" s="261" t="s">
        <v>442</v>
      </c>
      <c r="BU166" s="261" t="s">
        <v>442</v>
      </c>
      <c r="BV166" s="261" t="s">
        <v>442</v>
      </c>
      <c r="BW166" s="261" t="s">
        <v>442</v>
      </c>
      <c r="BX166" s="261" t="s">
        <v>442</v>
      </c>
      <c r="BY166" s="261" t="s">
        <v>442</v>
      </c>
      <c r="BZ166" s="261" t="s">
        <v>442</v>
      </c>
      <c r="CA166" s="261" t="s">
        <v>442</v>
      </c>
      <c r="CB166" s="261" t="s">
        <v>442</v>
      </c>
      <c r="CC166" s="290">
        <v>743</v>
      </c>
      <c r="CD166" s="261" t="s">
        <v>442</v>
      </c>
      <c r="CE166" s="261" t="s">
        <v>442</v>
      </c>
      <c r="CF166" s="261" t="s">
        <v>442</v>
      </c>
      <c r="CG166" s="261" t="s">
        <v>442</v>
      </c>
      <c r="CH166" s="261" t="s">
        <v>442</v>
      </c>
      <c r="CI166" s="261" t="s">
        <v>442</v>
      </c>
      <c r="CJ166" s="261" t="s">
        <v>442</v>
      </c>
      <c r="CK166" s="261" t="s">
        <v>442</v>
      </c>
      <c r="CL166" s="261" t="s">
        <v>442</v>
      </c>
      <c r="CM166" s="261" t="s">
        <v>442</v>
      </c>
      <c r="CN166" s="261" t="s">
        <v>442</v>
      </c>
      <c r="CO166" s="261" t="s">
        <v>442</v>
      </c>
      <c r="CP166" s="261" t="s">
        <v>442</v>
      </c>
      <c r="CQ166" s="261" t="s">
        <v>442</v>
      </c>
      <c r="CR166" s="261" t="s">
        <v>588</v>
      </c>
      <c r="CS166" s="261" t="s">
        <v>433</v>
      </c>
      <c r="CT166" s="261" t="s">
        <v>442</v>
      </c>
      <c r="CU166" s="261" t="s">
        <v>589</v>
      </c>
      <c r="CV166" s="261" t="s">
        <v>442</v>
      </c>
      <c r="CW166" s="261" t="s">
        <v>442</v>
      </c>
      <c r="CX166" s="293">
        <f t="shared" si="44"/>
        <v>0.32770988987797767</v>
      </c>
      <c r="CY166" s="289">
        <v>1705835</v>
      </c>
      <c r="CZ166" s="287">
        <v>44726</v>
      </c>
      <c r="DA166" s="293">
        <v>0.25183108241731128</v>
      </c>
      <c r="DB166" s="261" t="s">
        <v>442</v>
      </c>
      <c r="DC166" s="261" t="s">
        <v>442</v>
      </c>
      <c r="DD166" s="261" t="s">
        <v>577</v>
      </c>
    </row>
    <row r="167" spans="1:108">
      <c r="A167" s="264" t="s">
        <v>380</v>
      </c>
      <c r="B167" s="284">
        <v>1397</v>
      </c>
      <c r="C167" s="284">
        <f t="shared" si="34"/>
        <v>1397</v>
      </c>
      <c r="D167" s="285">
        <v>0</v>
      </c>
      <c r="E167" s="286">
        <f t="shared" si="35"/>
        <v>0</v>
      </c>
      <c r="F167" s="287">
        <v>45869</v>
      </c>
      <c r="G167" s="285" t="s">
        <v>159</v>
      </c>
      <c r="H167" s="285" t="s">
        <v>573</v>
      </c>
      <c r="I167" s="261">
        <v>2021</v>
      </c>
      <c r="J167" s="261" t="s">
        <v>574</v>
      </c>
      <c r="K167" s="261" t="s">
        <v>575</v>
      </c>
      <c r="L167" s="288">
        <v>546300</v>
      </c>
      <c r="M167" s="261" t="s">
        <v>576</v>
      </c>
      <c r="N167" s="261" t="s">
        <v>577</v>
      </c>
      <c r="O167" s="261" t="s">
        <v>578</v>
      </c>
      <c r="P167" s="287">
        <v>41887</v>
      </c>
      <c r="Q167" s="287" t="s">
        <v>579</v>
      </c>
      <c r="R167" s="261" t="s">
        <v>577</v>
      </c>
      <c r="S167" s="261" t="s">
        <v>580</v>
      </c>
      <c r="T167" s="261">
        <v>107</v>
      </c>
      <c r="U167" s="288">
        <v>0</v>
      </c>
      <c r="V167" s="289">
        <v>0</v>
      </c>
      <c r="W167" s="261" t="str">
        <f t="shared" si="36"/>
        <v>PERF</v>
      </c>
      <c r="X167" s="261" t="s">
        <v>581</v>
      </c>
      <c r="Y167" s="261" t="s">
        <v>581</v>
      </c>
      <c r="Z167" s="261" t="s">
        <v>573</v>
      </c>
      <c r="AA167" s="264" t="s">
        <v>380</v>
      </c>
      <c r="AB167" s="286">
        <f t="shared" si="37"/>
        <v>1397</v>
      </c>
      <c r="AC167" s="286">
        <v>7307</v>
      </c>
      <c r="AD167" s="286">
        <f t="shared" si="38"/>
        <v>7307</v>
      </c>
      <c r="AE167" s="261" t="s">
        <v>582</v>
      </c>
      <c r="AF167" s="261" t="s">
        <v>583</v>
      </c>
      <c r="AG167" s="290">
        <v>1983424</v>
      </c>
      <c r="AH167" s="261" t="s">
        <v>583</v>
      </c>
      <c r="AI167" s="291">
        <v>41772</v>
      </c>
      <c r="AJ167" s="261" t="s">
        <v>584</v>
      </c>
      <c r="AK167" s="292">
        <v>45688</v>
      </c>
      <c r="AL167" s="292" t="s">
        <v>585</v>
      </c>
      <c r="AM167" s="292" t="s">
        <v>442</v>
      </c>
      <c r="AN167" s="261" t="s">
        <v>442</v>
      </c>
      <c r="AO167" s="261" t="s">
        <v>442</v>
      </c>
      <c r="AP167" s="261" t="s">
        <v>442</v>
      </c>
      <c r="AQ167" s="261" t="s">
        <v>442</v>
      </c>
      <c r="AR167" s="290">
        <v>49</v>
      </c>
      <c r="AS167" s="287">
        <f t="shared" si="42"/>
        <v>47339</v>
      </c>
      <c r="AT167" s="261">
        <v>180</v>
      </c>
      <c r="AU167" s="261" t="s">
        <v>442</v>
      </c>
      <c r="AV167" s="290">
        <v>1470769</v>
      </c>
      <c r="AW167" s="290">
        <v>739913.48</v>
      </c>
      <c r="AX167" s="261" t="s">
        <v>442</v>
      </c>
      <c r="AY167" s="261" t="s">
        <v>442</v>
      </c>
      <c r="AZ167" s="290">
        <v>1470769</v>
      </c>
      <c r="BA167" s="261">
        <v>100</v>
      </c>
      <c r="BB167" s="261" t="s">
        <v>442</v>
      </c>
      <c r="BC167" s="261" t="s">
        <v>586</v>
      </c>
      <c r="BD167" s="261" t="s">
        <v>586</v>
      </c>
      <c r="BE167" s="289">
        <v>19820</v>
      </c>
      <c r="BF167" s="261" t="s">
        <v>442</v>
      </c>
      <c r="BG167" s="261" t="s">
        <v>442</v>
      </c>
      <c r="BH167" s="261" t="s">
        <v>587</v>
      </c>
      <c r="BI167" s="293">
        <v>0.14749999999999999</v>
      </c>
      <c r="BJ167" s="261" t="s">
        <v>596</v>
      </c>
      <c r="BK167" s="261" t="s">
        <v>442</v>
      </c>
      <c r="BL167" s="294">
        <f t="shared" si="43"/>
        <v>7.3399999999999993E-2</v>
      </c>
      <c r="BM167" s="261" t="s">
        <v>442</v>
      </c>
      <c r="BN167" s="261" t="s">
        <v>442</v>
      </c>
      <c r="BO167" s="261" t="s">
        <v>442</v>
      </c>
      <c r="BP167" s="261" t="s">
        <v>442</v>
      </c>
      <c r="BQ167" s="261" t="s">
        <v>442</v>
      </c>
      <c r="BR167" s="261" t="s">
        <v>442</v>
      </c>
      <c r="BS167" s="261" t="s">
        <v>442</v>
      </c>
      <c r="BT167" s="261" t="s">
        <v>442</v>
      </c>
      <c r="BU167" s="261" t="s">
        <v>442</v>
      </c>
      <c r="BV167" s="261" t="s">
        <v>442</v>
      </c>
      <c r="BW167" s="261" t="s">
        <v>442</v>
      </c>
      <c r="BX167" s="261" t="s">
        <v>442</v>
      </c>
      <c r="BY167" s="261" t="s">
        <v>442</v>
      </c>
      <c r="BZ167" s="261" t="s">
        <v>442</v>
      </c>
      <c r="CA167" s="261" t="s">
        <v>442</v>
      </c>
      <c r="CB167" s="261" t="s">
        <v>442</v>
      </c>
      <c r="CC167" s="290">
        <v>2000</v>
      </c>
      <c r="CD167" s="261" t="s">
        <v>442</v>
      </c>
      <c r="CE167" s="261" t="s">
        <v>442</v>
      </c>
      <c r="CF167" s="261" t="s">
        <v>442</v>
      </c>
      <c r="CG167" s="261" t="s">
        <v>442</v>
      </c>
      <c r="CH167" s="261" t="s">
        <v>442</v>
      </c>
      <c r="CI167" s="261" t="s">
        <v>442</v>
      </c>
      <c r="CJ167" s="261" t="s">
        <v>442</v>
      </c>
      <c r="CK167" s="261" t="s">
        <v>442</v>
      </c>
      <c r="CL167" s="261" t="s">
        <v>442</v>
      </c>
      <c r="CM167" s="261" t="s">
        <v>442</v>
      </c>
      <c r="CN167" s="261" t="s">
        <v>442</v>
      </c>
      <c r="CO167" s="261" t="s">
        <v>442</v>
      </c>
      <c r="CP167" s="261" t="s">
        <v>442</v>
      </c>
      <c r="CQ167" s="261" t="s">
        <v>442</v>
      </c>
      <c r="CR167" s="261" t="s">
        <v>588</v>
      </c>
      <c r="CS167" s="261" t="s">
        <v>433</v>
      </c>
      <c r="CT167" s="261" t="s">
        <v>442</v>
      </c>
      <c r="CU167" s="261" t="s">
        <v>589</v>
      </c>
      <c r="CV167" s="261" t="s">
        <v>442</v>
      </c>
      <c r="CW167" s="261" t="s">
        <v>442</v>
      </c>
      <c r="CX167" s="293">
        <f t="shared" si="44"/>
        <v>0.61282041666666665</v>
      </c>
      <c r="CY167" s="289">
        <v>2400000</v>
      </c>
      <c r="CZ167" s="287">
        <v>45107</v>
      </c>
      <c r="DA167" s="293">
        <v>0.7415303031525281</v>
      </c>
      <c r="DB167" s="261" t="s">
        <v>442</v>
      </c>
      <c r="DC167" s="261" t="s">
        <v>442</v>
      </c>
      <c r="DD167" s="261" t="s">
        <v>577</v>
      </c>
    </row>
    <row r="168" spans="1:108">
      <c r="A168" s="264" t="s">
        <v>380</v>
      </c>
      <c r="B168" s="284">
        <v>1186</v>
      </c>
      <c r="C168" s="284">
        <f t="shared" si="34"/>
        <v>1186</v>
      </c>
      <c r="D168" s="285">
        <v>8723</v>
      </c>
      <c r="E168" s="286">
        <f t="shared" si="35"/>
        <v>8723</v>
      </c>
      <c r="F168" s="287">
        <v>45869</v>
      </c>
      <c r="G168" s="285" t="s">
        <v>159</v>
      </c>
      <c r="H168" s="285" t="s">
        <v>573</v>
      </c>
      <c r="I168" s="261">
        <v>2021</v>
      </c>
      <c r="J168" s="261" t="s">
        <v>574</v>
      </c>
      <c r="K168" s="261" t="s">
        <v>575</v>
      </c>
      <c r="L168" s="288">
        <v>675360</v>
      </c>
      <c r="M168" s="261" t="s">
        <v>576</v>
      </c>
      <c r="N168" s="261" t="s">
        <v>577</v>
      </c>
      <c r="O168" s="261" t="s">
        <v>578</v>
      </c>
      <c r="P168" s="287">
        <v>41113</v>
      </c>
      <c r="Q168" s="287" t="s">
        <v>579</v>
      </c>
      <c r="R168" s="261" t="s">
        <v>577</v>
      </c>
      <c r="S168" s="261" t="s">
        <v>580</v>
      </c>
      <c r="T168" s="261">
        <v>150</v>
      </c>
      <c r="U168" s="288">
        <v>0</v>
      </c>
      <c r="V168" s="289">
        <v>0</v>
      </c>
      <c r="W168" s="261" t="str">
        <f t="shared" si="36"/>
        <v>PERF</v>
      </c>
      <c r="X168" s="261" t="s">
        <v>581</v>
      </c>
      <c r="Y168" s="261" t="s">
        <v>581</v>
      </c>
      <c r="Z168" s="261" t="s">
        <v>573</v>
      </c>
      <c r="AA168" s="264" t="s">
        <v>380</v>
      </c>
      <c r="AB168" s="286">
        <f t="shared" si="37"/>
        <v>1186</v>
      </c>
      <c r="AC168" s="286">
        <v>7077</v>
      </c>
      <c r="AD168" s="286">
        <f t="shared" si="38"/>
        <v>7077</v>
      </c>
      <c r="AE168" s="261" t="s">
        <v>582</v>
      </c>
      <c r="AF168" s="261" t="s">
        <v>583</v>
      </c>
      <c r="AG168" s="290">
        <v>2609600</v>
      </c>
      <c r="AH168" s="261" t="s">
        <v>583</v>
      </c>
      <c r="AI168" s="291">
        <v>41031</v>
      </c>
      <c r="AJ168" s="261" t="s">
        <v>584</v>
      </c>
      <c r="AK168" s="292">
        <v>45688</v>
      </c>
      <c r="AL168" s="292" t="s">
        <v>585</v>
      </c>
      <c r="AM168" s="292" t="s">
        <v>442</v>
      </c>
      <c r="AN168" s="261" t="s">
        <v>442</v>
      </c>
      <c r="AO168" s="261" t="s">
        <v>442</v>
      </c>
      <c r="AP168" s="261" t="s">
        <v>442</v>
      </c>
      <c r="AQ168" s="261" t="s">
        <v>442</v>
      </c>
      <c r="AR168" s="290">
        <v>23</v>
      </c>
      <c r="AS168" s="287">
        <f t="shared" si="42"/>
        <v>46559</v>
      </c>
      <c r="AT168" s="261">
        <v>180</v>
      </c>
      <c r="AU168" s="261" t="s">
        <v>442</v>
      </c>
      <c r="AV168" s="290">
        <v>1791909</v>
      </c>
      <c r="AW168" s="290">
        <v>521809.47</v>
      </c>
      <c r="AX168" s="261" t="s">
        <v>442</v>
      </c>
      <c r="AY168" s="261" t="s">
        <v>442</v>
      </c>
      <c r="AZ168" s="290">
        <v>1791909</v>
      </c>
      <c r="BA168" s="261">
        <v>100</v>
      </c>
      <c r="BB168" s="261" t="s">
        <v>442</v>
      </c>
      <c r="BC168" s="261" t="s">
        <v>586</v>
      </c>
      <c r="BD168" s="261" t="s">
        <v>586</v>
      </c>
      <c r="BE168" s="289">
        <v>25139</v>
      </c>
      <c r="BF168" s="261" t="s">
        <v>442</v>
      </c>
      <c r="BG168" s="261" t="s">
        <v>442</v>
      </c>
      <c r="BH168" s="261" t="s">
        <v>587</v>
      </c>
      <c r="BI168" s="293">
        <v>0.1525</v>
      </c>
      <c r="BJ168" s="261" t="s">
        <v>596</v>
      </c>
      <c r="BK168" s="261" t="s">
        <v>442</v>
      </c>
      <c r="BL168" s="294">
        <f t="shared" si="43"/>
        <v>7.8399999999999997E-2</v>
      </c>
      <c r="BM168" s="261" t="s">
        <v>442</v>
      </c>
      <c r="BN168" s="261" t="s">
        <v>442</v>
      </c>
      <c r="BO168" s="261" t="s">
        <v>442</v>
      </c>
      <c r="BP168" s="261" t="s">
        <v>442</v>
      </c>
      <c r="BQ168" s="261" t="s">
        <v>442</v>
      </c>
      <c r="BR168" s="261" t="s">
        <v>442</v>
      </c>
      <c r="BS168" s="261" t="s">
        <v>442</v>
      </c>
      <c r="BT168" s="261" t="s">
        <v>442</v>
      </c>
      <c r="BU168" s="261" t="s">
        <v>442</v>
      </c>
      <c r="BV168" s="261" t="s">
        <v>442</v>
      </c>
      <c r="BW168" s="261" t="s">
        <v>442</v>
      </c>
      <c r="BX168" s="261" t="s">
        <v>442</v>
      </c>
      <c r="BY168" s="261" t="s">
        <v>442</v>
      </c>
      <c r="BZ168" s="261" t="s">
        <v>442</v>
      </c>
      <c r="CA168" s="261" t="s">
        <v>442</v>
      </c>
      <c r="CB168" s="261">
        <v>45580</v>
      </c>
      <c r="CC168" s="290">
        <v>0</v>
      </c>
      <c r="CD168" s="261" t="s">
        <v>442</v>
      </c>
      <c r="CE168" s="261" t="s">
        <v>442</v>
      </c>
      <c r="CF168" s="261" t="s">
        <v>442</v>
      </c>
      <c r="CG168" s="261" t="s">
        <v>442</v>
      </c>
      <c r="CH168" s="261" t="s">
        <v>442</v>
      </c>
      <c r="CI168" s="261" t="s">
        <v>442</v>
      </c>
      <c r="CJ168" s="261" t="s">
        <v>442</v>
      </c>
      <c r="CK168" s="261" t="s">
        <v>442</v>
      </c>
      <c r="CL168" s="261" t="s">
        <v>442</v>
      </c>
      <c r="CM168" s="261" t="s">
        <v>442</v>
      </c>
      <c r="CN168" s="261" t="s">
        <v>442</v>
      </c>
      <c r="CO168" s="261" t="s">
        <v>442</v>
      </c>
      <c r="CP168" s="261" t="s">
        <v>442</v>
      </c>
      <c r="CQ168" s="261" t="s">
        <v>442</v>
      </c>
      <c r="CR168" s="261" t="s">
        <v>588</v>
      </c>
      <c r="CS168" s="261" t="s">
        <v>433</v>
      </c>
      <c r="CT168" s="261" t="s">
        <v>442</v>
      </c>
      <c r="CU168" s="261" t="s">
        <v>589</v>
      </c>
      <c r="CV168" s="261" t="s">
        <v>442</v>
      </c>
      <c r="CW168" s="261" t="s">
        <v>442</v>
      </c>
      <c r="CX168" s="293">
        <f t="shared" si="44"/>
        <v>0.52703205882352944</v>
      </c>
      <c r="CY168" s="289">
        <v>3400000</v>
      </c>
      <c r="CZ168" s="287">
        <v>45107</v>
      </c>
      <c r="DA168" s="293">
        <v>0.77205472103004291</v>
      </c>
      <c r="DB168" s="261" t="s">
        <v>442</v>
      </c>
      <c r="DC168" s="261" t="s">
        <v>442</v>
      </c>
      <c r="DD168" s="261" t="s">
        <v>577</v>
      </c>
    </row>
    <row r="169" spans="1:108">
      <c r="A169" s="264" t="s">
        <v>380</v>
      </c>
      <c r="B169" s="284">
        <v>2535</v>
      </c>
      <c r="C169" s="284">
        <f t="shared" si="34"/>
        <v>2535</v>
      </c>
      <c r="D169" s="285">
        <v>10578</v>
      </c>
      <c r="E169" s="286">
        <f t="shared" si="35"/>
        <v>10578</v>
      </c>
      <c r="F169" s="287">
        <v>45869</v>
      </c>
      <c r="G169" s="285" t="s">
        <v>159</v>
      </c>
      <c r="H169" s="285" t="s">
        <v>573</v>
      </c>
      <c r="I169" s="261">
        <v>2021</v>
      </c>
      <c r="J169" s="261" t="s">
        <v>574</v>
      </c>
      <c r="K169" s="261" t="s">
        <v>575</v>
      </c>
      <c r="L169" s="288">
        <v>513504</v>
      </c>
      <c r="M169" s="261" t="s">
        <v>576</v>
      </c>
      <c r="N169" s="261" t="s">
        <v>577</v>
      </c>
      <c r="O169" s="261" t="s">
        <v>578</v>
      </c>
      <c r="P169" s="287">
        <v>45562</v>
      </c>
      <c r="Q169" s="287" t="s">
        <v>592</v>
      </c>
      <c r="R169" s="261" t="s">
        <v>577</v>
      </c>
      <c r="S169" s="261" t="s">
        <v>580</v>
      </c>
      <c r="T169" s="261">
        <v>6</v>
      </c>
      <c r="U169" s="288">
        <v>0</v>
      </c>
      <c r="V169" s="289">
        <v>0</v>
      </c>
      <c r="W169" s="261" t="str">
        <f t="shared" si="36"/>
        <v>PERF</v>
      </c>
      <c r="X169" s="261" t="s">
        <v>581</v>
      </c>
      <c r="Y169" s="261" t="s">
        <v>581</v>
      </c>
      <c r="Z169" s="261" t="s">
        <v>573</v>
      </c>
      <c r="AA169" s="264" t="s">
        <v>380</v>
      </c>
      <c r="AB169" s="286">
        <f t="shared" si="37"/>
        <v>2535</v>
      </c>
      <c r="AC169" s="286">
        <v>8158</v>
      </c>
      <c r="AD169" s="286">
        <f t="shared" si="38"/>
        <v>8158</v>
      </c>
      <c r="AE169" s="261" t="s">
        <v>582</v>
      </c>
      <c r="AF169" s="261" t="s">
        <v>583</v>
      </c>
      <c r="AG169" s="290">
        <v>1621238</v>
      </c>
      <c r="AH169" s="261" t="s">
        <v>583</v>
      </c>
      <c r="AI169" s="291">
        <v>44146</v>
      </c>
      <c r="AJ169" s="261" t="s">
        <v>584</v>
      </c>
      <c r="AK169" s="292">
        <v>45688</v>
      </c>
      <c r="AL169" s="292" t="s">
        <v>585</v>
      </c>
      <c r="AM169" s="292" t="s">
        <v>442</v>
      </c>
      <c r="AN169" s="261" t="s">
        <v>442</v>
      </c>
      <c r="AO169" s="261" t="s">
        <v>442</v>
      </c>
      <c r="AP169" s="261" t="s">
        <v>442</v>
      </c>
      <c r="AQ169" s="261" t="s">
        <v>442</v>
      </c>
      <c r="AR169" s="290">
        <v>169</v>
      </c>
      <c r="AS169" s="287">
        <f t="shared" si="42"/>
        <v>50939</v>
      </c>
      <c r="AT169" s="261">
        <v>180</v>
      </c>
      <c r="AU169" s="261" t="s">
        <v>442</v>
      </c>
      <c r="AV169" s="290">
        <v>1289347</v>
      </c>
      <c r="AW169" s="290">
        <v>1265027.48</v>
      </c>
      <c r="AX169" s="261" t="s">
        <v>442</v>
      </c>
      <c r="AY169" s="261" t="s">
        <v>442</v>
      </c>
      <c r="AZ169" s="290">
        <v>1289347</v>
      </c>
      <c r="BA169" s="261">
        <v>100</v>
      </c>
      <c r="BB169" s="261" t="s">
        <v>442</v>
      </c>
      <c r="BC169" s="261" t="s">
        <v>586</v>
      </c>
      <c r="BD169" s="261" t="s">
        <v>586</v>
      </c>
      <c r="BE169" s="289">
        <v>15040</v>
      </c>
      <c r="BF169" s="261" t="s">
        <v>442</v>
      </c>
      <c r="BG169" s="261" t="s">
        <v>442</v>
      </c>
      <c r="BH169" s="261" t="s">
        <v>587</v>
      </c>
      <c r="BI169" s="293">
        <v>0.1459</v>
      </c>
      <c r="BJ169" s="261" t="s">
        <v>591</v>
      </c>
      <c r="BK169" s="261" t="s">
        <v>442</v>
      </c>
      <c r="BL169" s="294">
        <f t="shared" si="43"/>
        <v>7.1800000000000003E-2</v>
      </c>
      <c r="BM169" s="261" t="s">
        <v>442</v>
      </c>
      <c r="BN169" s="261" t="s">
        <v>442</v>
      </c>
      <c r="BO169" s="261" t="s">
        <v>442</v>
      </c>
      <c r="BP169" s="261" t="s">
        <v>442</v>
      </c>
      <c r="BQ169" s="261" t="s">
        <v>442</v>
      </c>
      <c r="BR169" s="261" t="s">
        <v>442</v>
      </c>
      <c r="BS169" s="261" t="s">
        <v>442</v>
      </c>
      <c r="BT169" s="261" t="s">
        <v>442</v>
      </c>
      <c r="BU169" s="261" t="s">
        <v>442</v>
      </c>
      <c r="BV169" s="261" t="s">
        <v>442</v>
      </c>
      <c r="BW169" s="261" t="s">
        <v>442</v>
      </c>
      <c r="BX169" s="261" t="s">
        <v>442</v>
      </c>
      <c r="BY169" s="261" t="s">
        <v>442</v>
      </c>
      <c r="BZ169" s="261" t="s">
        <v>442</v>
      </c>
      <c r="CA169" s="261" t="s">
        <v>442</v>
      </c>
      <c r="CB169" s="261" t="s">
        <v>442</v>
      </c>
      <c r="CC169" s="290">
        <v>0</v>
      </c>
      <c r="CD169" s="261" t="s">
        <v>442</v>
      </c>
      <c r="CE169" s="261" t="s">
        <v>442</v>
      </c>
      <c r="CF169" s="261" t="s">
        <v>442</v>
      </c>
      <c r="CG169" s="261" t="s">
        <v>442</v>
      </c>
      <c r="CH169" s="261" t="s">
        <v>442</v>
      </c>
      <c r="CI169" s="261" t="s">
        <v>442</v>
      </c>
      <c r="CJ169" s="261" t="s">
        <v>442</v>
      </c>
      <c r="CK169" s="261" t="s">
        <v>442</v>
      </c>
      <c r="CL169" s="261" t="s">
        <v>442</v>
      </c>
      <c r="CM169" s="261" t="s">
        <v>442</v>
      </c>
      <c r="CN169" s="261" t="s">
        <v>442</v>
      </c>
      <c r="CO169" s="261" t="s">
        <v>442</v>
      </c>
      <c r="CP169" s="261" t="s">
        <v>442</v>
      </c>
      <c r="CQ169" s="261" t="s">
        <v>442</v>
      </c>
      <c r="CR169" s="261" t="s">
        <v>588</v>
      </c>
      <c r="CS169" s="261" t="s">
        <v>433</v>
      </c>
      <c r="CT169" s="261" t="s">
        <v>442</v>
      </c>
      <c r="CU169" s="261" t="s">
        <v>589</v>
      </c>
      <c r="CV169" s="261" t="s">
        <v>442</v>
      </c>
      <c r="CW169" s="261" t="s">
        <v>442</v>
      </c>
      <c r="CX169" s="293">
        <f t="shared" si="44"/>
        <v>0.64767222238966415</v>
      </c>
      <c r="CY169" s="289">
        <v>1990740</v>
      </c>
      <c r="CZ169" s="287">
        <v>45538</v>
      </c>
      <c r="DA169" s="293">
        <v>0.64767222238966415</v>
      </c>
      <c r="DB169" s="261" t="s">
        <v>442</v>
      </c>
      <c r="DC169" s="261" t="s">
        <v>442</v>
      </c>
      <c r="DD169" s="261" t="s">
        <v>577</v>
      </c>
    </row>
    <row r="170" spans="1:108">
      <c r="A170" s="264" t="s">
        <v>380</v>
      </c>
      <c r="B170" s="284">
        <v>1573</v>
      </c>
      <c r="C170" s="284">
        <f t="shared" si="34"/>
        <v>1573</v>
      </c>
      <c r="D170" s="285">
        <v>9325</v>
      </c>
      <c r="E170" s="286">
        <f t="shared" si="35"/>
        <v>9325</v>
      </c>
      <c r="F170" s="287">
        <v>45869</v>
      </c>
      <c r="G170" s="285" t="s">
        <v>159</v>
      </c>
      <c r="H170" s="285" t="s">
        <v>573</v>
      </c>
      <c r="I170" s="261">
        <v>2021</v>
      </c>
      <c r="J170" s="261" t="s">
        <v>574</v>
      </c>
      <c r="K170" s="261" t="s">
        <v>575</v>
      </c>
      <c r="L170" s="288">
        <v>3216912</v>
      </c>
      <c r="M170" s="261" t="s">
        <v>576</v>
      </c>
      <c r="N170" s="261" t="s">
        <v>577</v>
      </c>
      <c r="O170" s="261" t="s">
        <v>578</v>
      </c>
      <c r="P170" s="287">
        <v>42430</v>
      </c>
      <c r="Q170" s="287" t="s">
        <v>579</v>
      </c>
      <c r="R170" s="261" t="s">
        <v>577</v>
      </c>
      <c r="S170" s="261" t="s">
        <v>580</v>
      </c>
      <c r="T170" s="261">
        <v>104</v>
      </c>
      <c r="U170" s="288">
        <v>0</v>
      </c>
      <c r="V170" s="289">
        <v>0</v>
      </c>
      <c r="W170" s="261" t="str">
        <f t="shared" si="36"/>
        <v>PERF</v>
      </c>
      <c r="X170" s="261" t="s">
        <v>581</v>
      </c>
      <c r="Y170" s="261" t="s">
        <v>581</v>
      </c>
      <c r="Z170" s="261" t="s">
        <v>573</v>
      </c>
      <c r="AA170" s="264" t="s">
        <v>380</v>
      </c>
      <c r="AB170" s="286">
        <f t="shared" si="37"/>
        <v>1573</v>
      </c>
      <c r="AC170" s="286">
        <v>7530</v>
      </c>
      <c r="AD170" s="286">
        <f t="shared" si="38"/>
        <v>7530</v>
      </c>
      <c r="AE170" s="261" t="s">
        <v>593</v>
      </c>
      <c r="AF170" s="261" t="s">
        <v>583</v>
      </c>
      <c r="AG170" s="290">
        <v>12606006</v>
      </c>
      <c r="AH170" s="261" t="s">
        <v>583</v>
      </c>
      <c r="AI170" s="291">
        <v>42332</v>
      </c>
      <c r="AJ170" s="261" t="s">
        <v>584</v>
      </c>
      <c r="AK170" s="292">
        <v>45688</v>
      </c>
      <c r="AL170" s="292" t="s">
        <v>585</v>
      </c>
      <c r="AM170" s="292" t="s">
        <v>442</v>
      </c>
      <c r="AN170" s="261" t="s">
        <v>442</v>
      </c>
      <c r="AO170" s="261" t="s">
        <v>442</v>
      </c>
      <c r="AP170" s="261" t="s">
        <v>442</v>
      </c>
      <c r="AQ170" s="261" t="s">
        <v>442</v>
      </c>
      <c r="AR170" s="290">
        <v>67</v>
      </c>
      <c r="AS170" s="287">
        <f t="shared" si="42"/>
        <v>47879</v>
      </c>
      <c r="AT170" s="261">
        <v>180</v>
      </c>
      <c r="AU170" s="261" t="s">
        <v>442</v>
      </c>
      <c r="AV170" s="290">
        <v>8871013</v>
      </c>
      <c r="AW170" s="290">
        <v>5380970.3799999999</v>
      </c>
      <c r="AX170" s="261" t="s">
        <v>442</v>
      </c>
      <c r="AY170" s="261" t="s">
        <v>442</v>
      </c>
      <c r="AZ170" s="290">
        <v>8871013</v>
      </c>
      <c r="BA170" s="261">
        <v>100</v>
      </c>
      <c r="BB170" s="261" t="s">
        <v>442</v>
      </c>
      <c r="BC170" s="261" t="s">
        <v>586</v>
      </c>
      <c r="BD170" s="261" t="s">
        <v>586</v>
      </c>
      <c r="BE170" s="289">
        <v>113465</v>
      </c>
      <c r="BF170" s="261" t="s">
        <v>442</v>
      </c>
      <c r="BG170" s="261" t="s">
        <v>442</v>
      </c>
      <c r="BH170" s="261" t="s">
        <v>587</v>
      </c>
      <c r="BI170" s="293">
        <v>0.13750000000000001</v>
      </c>
      <c r="BJ170" s="261" t="s">
        <v>596</v>
      </c>
      <c r="BK170" s="261" t="s">
        <v>442</v>
      </c>
      <c r="BL170" s="294">
        <f t="shared" si="43"/>
        <v>6.3400000000000012E-2</v>
      </c>
      <c r="BM170" s="261" t="s">
        <v>442</v>
      </c>
      <c r="BN170" s="261" t="s">
        <v>442</v>
      </c>
      <c r="BO170" s="261" t="s">
        <v>442</v>
      </c>
      <c r="BP170" s="261" t="s">
        <v>442</v>
      </c>
      <c r="BQ170" s="261" t="s">
        <v>442</v>
      </c>
      <c r="BR170" s="261" t="s">
        <v>442</v>
      </c>
      <c r="BS170" s="261" t="s">
        <v>442</v>
      </c>
      <c r="BT170" s="261" t="s">
        <v>442</v>
      </c>
      <c r="BU170" s="261" t="s">
        <v>442</v>
      </c>
      <c r="BV170" s="261" t="s">
        <v>442</v>
      </c>
      <c r="BW170" s="261" t="s">
        <v>442</v>
      </c>
      <c r="BX170" s="261" t="s">
        <v>442</v>
      </c>
      <c r="BY170" s="261" t="s">
        <v>442</v>
      </c>
      <c r="BZ170" s="261" t="s">
        <v>442</v>
      </c>
      <c r="CA170" s="261" t="s">
        <v>442</v>
      </c>
      <c r="CB170" s="261" t="s">
        <v>442</v>
      </c>
      <c r="CC170" s="290">
        <v>0</v>
      </c>
      <c r="CD170" s="261" t="s">
        <v>442</v>
      </c>
      <c r="CE170" s="261" t="s">
        <v>442</v>
      </c>
      <c r="CF170" s="261" t="s">
        <v>442</v>
      </c>
      <c r="CG170" s="261" t="s">
        <v>442</v>
      </c>
      <c r="CH170" s="261" t="s">
        <v>442</v>
      </c>
      <c r="CI170" s="261" t="s">
        <v>442</v>
      </c>
      <c r="CJ170" s="261" t="s">
        <v>442</v>
      </c>
      <c r="CK170" s="261" t="s">
        <v>442</v>
      </c>
      <c r="CL170" s="261" t="s">
        <v>442</v>
      </c>
      <c r="CM170" s="261" t="s">
        <v>442</v>
      </c>
      <c r="CN170" s="261" t="s">
        <v>442</v>
      </c>
      <c r="CO170" s="261" t="s">
        <v>442</v>
      </c>
      <c r="CP170" s="261" t="s">
        <v>442</v>
      </c>
      <c r="CQ170" s="261" t="s">
        <v>442</v>
      </c>
      <c r="CR170" s="261" t="s">
        <v>588</v>
      </c>
      <c r="CS170" s="261" t="s">
        <v>433</v>
      </c>
      <c r="CT170" s="261" t="s">
        <v>442</v>
      </c>
      <c r="CU170" s="261" t="s">
        <v>589</v>
      </c>
      <c r="CV170" s="261" t="s">
        <v>442</v>
      </c>
      <c r="CW170" s="261" t="s">
        <v>442</v>
      </c>
      <c r="CX170" s="293">
        <f t="shared" si="44"/>
        <v>0.58672428298177992</v>
      </c>
      <c r="CY170" s="289">
        <v>15119560</v>
      </c>
      <c r="CZ170" s="287">
        <v>45709</v>
      </c>
      <c r="DA170" s="293">
        <v>0.70371317341030803</v>
      </c>
      <c r="DB170" s="261" t="s">
        <v>442</v>
      </c>
      <c r="DC170" s="261" t="s">
        <v>442</v>
      </c>
      <c r="DD170" s="261" t="s">
        <v>577</v>
      </c>
    </row>
    <row r="171" spans="1:108">
      <c r="A171" s="264" t="s">
        <v>380</v>
      </c>
      <c r="B171" s="284">
        <v>1467</v>
      </c>
      <c r="C171" s="284">
        <f t="shared" si="34"/>
        <v>1467</v>
      </c>
      <c r="D171" s="285">
        <v>0</v>
      </c>
      <c r="E171" s="286">
        <f t="shared" si="35"/>
        <v>0</v>
      </c>
      <c r="F171" s="287">
        <v>45869</v>
      </c>
      <c r="G171" s="285" t="s">
        <v>159</v>
      </c>
      <c r="H171" s="285" t="s">
        <v>573</v>
      </c>
      <c r="I171" s="261">
        <v>2021</v>
      </c>
      <c r="J171" s="261" t="s">
        <v>574</v>
      </c>
      <c r="K171" s="261" t="s">
        <v>575</v>
      </c>
      <c r="L171" s="288">
        <v>630195</v>
      </c>
      <c r="M171" s="261" t="s">
        <v>576</v>
      </c>
      <c r="N171" s="261" t="s">
        <v>577</v>
      </c>
      <c r="O171" s="261" t="s">
        <v>578</v>
      </c>
      <c r="P171" s="287">
        <v>42142</v>
      </c>
      <c r="Q171" s="287" t="s">
        <v>592</v>
      </c>
      <c r="R171" s="261" t="s">
        <v>577</v>
      </c>
      <c r="S171" s="261" t="s">
        <v>580</v>
      </c>
      <c r="T171" s="261">
        <v>116</v>
      </c>
      <c r="U171" s="288">
        <v>0</v>
      </c>
      <c r="V171" s="289">
        <v>0</v>
      </c>
      <c r="W171" s="261" t="str">
        <f t="shared" si="36"/>
        <v>PERF</v>
      </c>
      <c r="X171" s="261" t="s">
        <v>581</v>
      </c>
      <c r="Y171" s="261" t="s">
        <v>581</v>
      </c>
      <c r="Z171" s="261" t="s">
        <v>573</v>
      </c>
      <c r="AA171" s="264" t="s">
        <v>380</v>
      </c>
      <c r="AB171" s="286">
        <f t="shared" si="37"/>
        <v>1467</v>
      </c>
      <c r="AC171" s="286">
        <v>7283</v>
      </c>
      <c r="AD171" s="286">
        <f t="shared" si="38"/>
        <v>7283</v>
      </c>
      <c r="AE171" s="261" t="s">
        <v>582</v>
      </c>
      <c r="AF171" s="261" t="s">
        <v>583</v>
      </c>
      <c r="AG171" s="290">
        <v>677405</v>
      </c>
      <c r="AH171" s="261" t="s">
        <v>583</v>
      </c>
      <c r="AI171" s="291">
        <v>41628</v>
      </c>
      <c r="AJ171" s="261" t="s">
        <v>584</v>
      </c>
      <c r="AK171" s="292">
        <v>45688</v>
      </c>
      <c r="AL171" s="292" t="s">
        <v>585</v>
      </c>
      <c r="AM171" s="292" t="s">
        <v>442</v>
      </c>
      <c r="AN171" s="261" t="s">
        <v>442</v>
      </c>
      <c r="AO171" s="261" t="s">
        <v>442</v>
      </c>
      <c r="AP171" s="261" t="s">
        <v>442</v>
      </c>
      <c r="AQ171" s="261" t="s">
        <v>442</v>
      </c>
      <c r="AR171" s="290">
        <v>57</v>
      </c>
      <c r="AS171" s="287">
        <f t="shared" si="42"/>
        <v>47579</v>
      </c>
      <c r="AT171" s="261">
        <v>180</v>
      </c>
      <c r="AU171" s="261" t="s">
        <v>442</v>
      </c>
      <c r="AV171" s="290">
        <v>882895</v>
      </c>
      <c r="AW171" s="290">
        <v>485076.84</v>
      </c>
      <c r="AX171" s="261" t="s">
        <v>442</v>
      </c>
      <c r="AY171" s="261" t="s">
        <v>442</v>
      </c>
      <c r="AZ171" s="290">
        <v>882895</v>
      </c>
      <c r="BA171" s="261">
        <v>100</v>
      </c>
      <c r="BB171" s="261" t="s">
        <v>442</v>
      </c>
      <c r="BC171" s="261" t="s">
        <v>586</v>
      </c>
      <c r="BD171" s="261" t="s">
        <v>586</v>
      </c>
      <c r="BE171" s="289">
        <v>11647</v>
      </c>
      <c r="BF171" s="261" t="s">
        <v>442</v>
      </c>
      <c r="BG171" s="261" t="s">
        <v>442</v>
      </c>
      <c r="BH171" s="261" t="s">
        <v>587</v>
      </c>
      <c r="BI171" s="293">
        <v>0.14749999999999999</v>
      </c>
      <c r="BJ171" s="261" t="s">
        <v>596</v>
      </c>
      <c r="BK171" s="261" t="s">
        <v>442</v>
      </c>
      <c r="BL171" s="294">
        <f t="shared" si="43"/>
        <v>7.3399999999999993E-2</v>
      </c>
      <c r="BM171" s="261" t="s">
        <v>442</v>
      </c>
      <c r="BN171" s="261" t="s">
        <v>442</v>
      </c>
      <c r="BO171" s="261" t="s">
        <v>442</v>
      </c>
      <c r="BP171" s="261" t="s">
        <v>442</v>
      </c>
      <c r="BQ171" s="261" t="s">
        <v>442</v>
      </c>
      <c r="BR171" s="261" t="s">
        <v>442</v>
      </c>
      <c r="BS171" s="261" t="s">
        <v>442</v>
      </c>
      <c r="BT171" s="261" t="s">
        <v>442</v>
      </c>
      <c r="BU171" s="261" t="s">
        <v>442</v>
      </c>
      <c r="BV171" s="261" t="s">
        <v>442</v>
      </c>
      <c r="BW171" s="261" t="s">
        <v>442</v>
      </c>
      <c r="BX171" s="261" t="s">
        <v>442</v>
      </c>
      <c r="BY171" s="261" t="s">
        <v>442</v>
      </c>
      <c r="BZ171" s="261" t="s">
        <v>442</v>
      </c>
      <c r="CA171" s="261" t="s">
        <v>442</v>
      </c>
      <c r="CB171" s="261" t="s">
        <v>442</v>
      </c>
      <c r="CC171" s="290">
        <v>7500</v>
      </c>
      <c r="CD171" s="261" t="s">
        <v>442</v>
      </c>
      <c r="CE171" s="261" t="s">
        <v>442</v>
      </c>
      <c r="CF171" s="261" t="s">
        <v>442</v>
      </c>
      <c r="CG171" s="261" t="s">
        <v>442</v>
      </c>
      <c r="CH171" s="261" t="s">
        <v>442</v>
      </c>
      <c r="CI171" s="261" t="s">
        <v>442</v>
      </c>
      <c r="CJ171" s="261" t="s">
        <v>442</v>
      </c>
      <c r="CK171" s="261" t="s">
        <v>442</v>
      </c>
      <c r="CL171" s="261" t="s">
        <v>442</v>
      </c>
      <c r="CM171" s="261" t="s">
        <v>442</v>
      </c>
      <c r="CN171" s="261" t="s">
        <v>442</v>
      </c>
      <c r="CO171" s="261" t="s">
        <v>442</v>
      </c>
      <c r="CP171" s="261" t="s">
        <v>442</v>
      </c>
      <c r="CQ171" s="261" t="s">
        <v>442</v>
      </c>
      <c r="CR171" s="261" t="s">
        <v>588</v>
      </c>
      <c r="CS171" s="261" t="s">
        <v>433</v>
      </c>
      <c r="CT171" s="261" t="s">
        <v>442</v>
      </c>
      <c r="CU171" s="261" t="s">
        <v>589</v>
      </c>
      <c r="CV171" s="261" t="s">
        <v>442</v>
      </c>
      <c r="CW171" s="261" t="s">
        <v>442</v>
      </c>
      <c r="CX171" s="293">
        <f t="shared" si="44"/>
        <v>0.46806544577005127</v>
      </c>
      <c r="CY171" s="289">
        <v>1886264</v>
      </c>
      <c r="CZ171" s="287">
        <v>44720</v>
      </c>
      <c r="DA171" s="293">
        <v>0.65019923870067875</v>
      </c>
      <c r="DB171" s="261" t="s">
        <v>442</v>
      </c>
      <c r="DC171" s="261" t="s">
        <v>442</v>
      </c>
      <c r="DD171" s="261" t="s">
        <v>577</v>
      </c>
    </row>
    <row r="172" spans="1:108">
      <c r="A172" s="264" t="s">
        <v>380</v>
      </c>
      <c r="B172" s="284">
        <v>2022</v>
      </c>
      <c r="C172" s="284">
        <f t="shared" si="34"/>
        <v>2022</v>
      </c>
      <c r="D172" s="285">
        <v>7916</v>
      </c>
      <c r="E172" s="286">
        <f t="shared" si="35"/>
        <v>7916</v>
      </c>
      <c r="F172" s="287">
        <v>45869</v>
      </c>
      <c r="G172" s="285" t="s">
        <v>159</v>
      </c>
      <c r="H172" s="285" t="s">
        <v>573</v>
      </c>
      <c r="I172" s="261">
        <v>2021</v>
      </c>
      <c r="J172" s="261" t="s">
        <v>574</v>
      </c>
      <c r="K172" s="261" t="s">
        <v>575</v>
      </c>
      <c r="L172" s="288">
        <v>3564871</v>
      </c>
      <c r="M172" s="261" t="s">
        <v>576</v>
      </c>
      <c r="N172" s="261" t="s">
        <v>577</v>
      </c>
      <c r="O172" s="261" t="s">
        <v>578</v>
      </c>
      <c r="P172" s="287">
        <v>43763</v>
      </c>
      <c r="Q172" s="287" t="s">
        <v>592</v>
      </c>
      <c r="R172" s="261" t="s">
        <v>577</v>
      </c>
      <c r="S172" s="261" t="s">
        <v>580</v>
      </c>
      <c r="T172" s="261">
        <v>60</v>
      </c>
      <c r="U172" s="288">
        <v>0</v>
      </c>
      <c r="V172" s="289">
        <v>0</v>
      </c>
      <c r="W172" s="261" t="str">
        <f t="shared" si="36"/>
        <v>PERF</v>
      </c>
      <c r="X172" s="261" t="s">
        <v>581</v>
      </c>
      <c r="Y172" s="261" t="s">
        <v>581</v>
      </c>
      <c r="Z172" s="261" t="s">
        <v>573</v>
      </c>
      <c r="AA172" s="264" t="s">
        <v>380</v>
      </c>
      <c r="AB172" s="286">
        <f t="shared" si="37"/>
        <v>2022</v>
      </c>
      <c r="AC172" s="286">
        <v>76</v>
      </c>
      <c r="AD172" s="286">
        <f t="shared" si="38"/>
        <v>76</v>
      </c>
      <c r="AE172" s="261" t="s">
        <v>597</v>
      </c>
      <c r="AF172" s="261" t="s">
        <v>583</v>
      </c>
      <c r="AG172" s="290">
        <v>581667</v>
      </c>
      <c r="AH172" s="261" t="s">
        <v>583</v>
      </c>
      <c r="AI172" s="291">
        <v>38377</v>
      </c>
      <c r="AJ172" s="261" t="s">
        <v>584</v>
      </c>
      <c r="AK172" s="292">
        <v>45688</v>
      </c>
      <c r="AL172" s="292" t="s">
        <v>585</v>
      </c>
      <c r="AM172" s="292" t="s">
        <v>442</v>
      </c>
      <c r="AN172" s="261" t="s">
        <v>442</v>
      </c>
      <c r="AO172" s="261" t="s">
        <v>442</v>
      </c>
      <c r="AP172" s="261" t="s">
        <v>442</v>
      </c>
      <c r="AQ172" s="261" t="s">
        <v>442</v>
      </c>
      <c r="AR172" s="290">
        <v>110</v>
      </c>
      <c r="AS172" s="287">
        <f t="shared" si="42"/>
        <v>49169</v>
      </c>
      <c r="AT172" s="261">
        <v>180</v>
      </c>
      <c r="AU172" s="261" t="s">
        <v>442</v>
      </c>
      <c r="AV172" s="290">
        <v>8386744</v>
      </c>
      <c r="AW172" s="290">
        <v>6841074.1100000003</v>
      </c>
      <c r="AX172" s="261" t="s">
        <v>442</v>
      </c>
      <c r="AY172" s="261" t="s">
        <v>442</v>
      </c>
      <c r="AZ172" s="290">
        <v>8386744</v>
      </c>
      <c r="BA172" s="261">
        <v>100</v>
      </c>
      <c r="BB172" s="261" t="s">
        <v>442</v>
      </c>
      <c r="BC172" s="261" t="s">
        <v>586</v>
      </c>
      <c r="BD172" s="261" t="s">
        <v>586</v>
      </c>
      <c r="BE172" s="289">
        <v>110645</v>
      </c>
      <c r="BF172" s="261" t="s">
        <v>442</v>
      </c>
      <c r="BG172" s="261" t="s">
        <v>442</v>
      </c>
      <c r="BH172" s="261" t="s">
        <v>587</v>
      </c>
      <c r="BI172" s="293">
        <v>0.14249999999999999</v>
      </c>
      <c r="BJ172" s="261" t="s">
        <v>596</v>
      </c>
      <c r="BK172" s="261" t="s">
        <v>442</v>
      </c>
      <c r="BL172" s="294">
        <f t="shared" si="43"/>
        <v>6.8399999999999989E-2</v>
      </c>
      <c r="BM172" s="261" t="s">
        <v>442</v>
      </c>
      <c r="BN172" s="261" t="s">
        <v>442</v>
      </c>
      <c r="BO172" s="261" t="s">
        <v>442</v>
      </c>
      <c r="BP172" s="261" t="s">
        <v>442</v>
      </c>
      <c r="BQ172" s="261" t="s">
        <v>442</v>
      </c>
      <c r="BR172" s="261" t="s">
        <v>442</v>
      </c>
      <c r="BS172" s="261" t="s">
        <v>442</v>
      </c>
      <c r="BT172" s="261" t="s">
        <v>442</v>
      </c>
      <c r="BU172" s="261" t="s">
        <v>442</v>
      </c>
      <c r="BV172" s="261" t="s">
        <v>442</v>
      </c>
      <c r="BW172" s="261" t="s">
        <v>442</v>
      </c>
      <c r="BX172" s="261" t="s">
        <v>442</v>
      </c>
      <c r="BY172" s="261" t="s">
        <v>442</v>
      </c>
      <c r="BZ172" s="261" t="s">
        <v>442</v>
      </c>
      <c r="CA172" s="261" t="s">
        <v>442</v>
      </c>
      <c r="CB172" s="261" t="s">
        <v>442</v>
      </c>
      <c r="CC172" s="290">
        <v>125000</v>
      </c>
      <c r="CD172" s="261" t="s">
        <v>442</v>
      </c>
      <c r="CE172" s="261" t="s">
        <v>442</v>
      </c>
      <c r="CF172" s="261" t="s">
        <v>442</v>
      </c>
      <c r="CG172" s="261" t="s">
        <v>442</v>
      </c>
      <c r="CH172" s="261" t="s">
        <v>442</v>
      </c>
      <c r="CI172" s="261" t="s">
        <v>442</v>
      </c>
      <c r="CJ172" s="261" t="s">
        <v>442</v>
      </c>
      <c r="CK172" s="261" t="s">
        <v>442</v>
      </c>
      <c r="CL172" s="261" t="s">
        <v>442</v>
      </c>
      <c r="CM172" s="261" t="s">
        <v>442</v>
      </c>
      <c r="CN172" s="261" t="s">
        <v>442</v>
      </c>
      <c r="CO172" s="261" t="s">
        <v>442</v>
      </c>
      <c r="CP172" s="261" t="s">
        <v>442</v>
      </c>
      <c r="CQ172" s="261" t="s">
        <v>442</v>
      </c>
      <c r="CR172" s="261" t="s">
        <v>588</v>
      </c>
      <c r="CS172" s="261" t="s">
        <v>433</v>
      </c>
      <c r="CT172" s="261" t="s">
        <v>442</v>
      </c>
      <c r="CU172" s="261" t="s">
        <v>589</v>
      </c>
      <c r="CV172" s="261" t="s">
        <v>442</v>
      </c>
      <c r="CW172" s="261" t="s">
        <v>442</v>
      </c>
      <c r="CX172" s="293">
        <f t="shared" si="44"/>
        <v>0.5438138876812052</v>
      </c>
      <c r="CY172" s="289">
        <v>15422085</v>
      </c>
      <c r="CZ172" s="287">
        <v>45014</v>
      </c>
      <c r="DA172" s="293">
        <v>0.55917006033320971</v>
      </c>
      <c r="DB172" s="261" t="s">
        <v>442</v>
      </c>
      <c r="DC172" s="261" t="s">
        <v>442</v>
      </c>
      <c r="DD172" s="261" t="s">
        <v>577</v>
      </c>
    </row>
    <row r="173" spans="1:108">
      <c r="A173" s="264" t="s">
        <v>380</v>
      </c>
      <c r="B173" s="284">
        <v>1702</v>
      </c>
      <c r="C173" s="284">
        <f t="shared" si="34"/>
        <v>1702</v>
      </c>
      <c r="D173" s="285">
        <v>9541</v>
      </c>
      <c r="E173" s="286">
        <f t="shared" si="35"/>
        <v>9541</v>
      </c>
      <c r="F173" s="287">
        <v>45869</v>
      </c>
      <c r="G173" s="285" t="s">
        <v>159</v>
      </c>
      <c r="H173" s="285" t="s">
        <v>573</v>
      </c>
      <c r="I173" s="261">
        <v>2021</v>
      </c>
      <c r="J173" s="261" t="s">
        <v>574</v>
      </c>
      <c r="K173" s="261" t="s">
        <v>575</v>
      </c>
      <c r="L173" s="288">
        <v>444000</v>
      </c>
      <c r="M173" s="261" t="s">
        <v>576</v>
      </c>
      <c r="N173" s="261" t="s">
        <v>577</v>
      </c>
      <c r="O173" s="261" t="s">
        <v>578</v>
      </c>
      <c r="P173" s="287">
        <v>42907</v>
      </c>
      <c r="Q173" s="287" t="s">
        <v>579</v>
      </c>
      <c r="R173" s="261" t="s">
        <v>577</v>
      </c>
      <c r="S173" s="261" t="s">
        <v>580</v>
      </c>
      <c r="T173" s="261">
        <v>79</v>
      </c>
      <c r="U173" s="288">
        <v>0</v>
      </c>
      <c r="V173" s="289">
        <v>0</v>
      </c>
      <c r="W173" s="261" t="str">
        <f t="shared" si="36"/>
        <v>PERF</v>
      </c>
      <c r="X173" s="261" t="s">
        <v>581</v>
      </c>
      <c r="Y173" s="261" t="s">
        <v>581</v>
      </c>
      <c r="Z173" s="261" t="s">
        <v>573</v>
      </c>
      <c r="AA173" s="264" t="s">
        <v>380</v>
      </c>
      <c r="AB173" s="286">
        <f t="shared" si="37"/>
        <v>1702</v>
      </c>
      <c r="AC173" s="286">
        <v>7653</v>
      </c>
      <c r="AD173" s="286">
        <f t="shared" si="38"/>
        <v>7653</v>
      </c>
      <c r="AE173" s="261" t="s">
        <v>582</v>
      </c>
      <c r="AF173" s="261" t="s">
        <v>583</v>
      </c>
      <c r="AG173" s="290">
        <v>1800482</v>
      </c>
      <c r="AH173" s="261" t="s">
        <v>583</v>
      </c>
      <c r="AI173" s="291">
        <v>42719</v>
      </c>
      <c r="AJ173" s="261" t="s">
        <v>584</v>
      </c>
      <c r="AK173" s="292">
        <v>45688</v>
      </c>
      <c r="AL173" s="292" t="s">
        <v>585</v>
      </c>
      <c r="AM173" s="292" t="s">
        <v>442</v>
      </c>
      <c r="AN173" s="261" t="s">
        <v>442</v>
      </c>
      <c r="AO173" s="261" t="s">
        <v>442</v>
      </c>
      <c r="AP173" s="261" t="s">
        <v>442</v>
      </c>
      <c r="AQ173" s="261" t="s">
        <v>442</v>
      </c>
      <c r="AR173" s="290">
        <v>82</v>
      </c>
      <c r="AS173" s="287">
        <f t="shared" si="42"/>
        <v>48329</v>
      </c>
      <c r="AT173" s="261">
        <v>180</v>
      </c>
      <c r="AU173" s="261" t="s">
        <v>442</v>
      </c>
      <c r="AV173" s="290">
        <v>1273119</v>
      </c>
      <c r="AW173" s="290">
        <v>880860.15</v>
      </c>
      <c r="AX173" s="261" t="s">
        <v>442</v>
      </c>
      <c r="AY173" s="261" t="s">
        <v>442</v>
      </c>
      <c r="AZ173" s="290">
        <v>1273119</v>
      </c>
      <c r="BA173" s="261">
        <v>100</v>
      </c>
      <c r="BB173" s="261" t="s">
        <v>442</v>
      </c>
      <c r="BC173" s="261" t="s">
        <v>586</v>
      </c>
      <c r="BD173" s="261" t="s">
        <v>586</v>
      </c>
      <c r="BE173" s="289">
        <v>16731</v>
      </c>
      <c r="BF173" s="261" t="s">
        <v>442</v>
      </c>
      <c r="BG173" s="261" t="s">
        <v>442</v>
      </c>
      <c r="BH173" s="261" t="s">
        <v>587</v>
      </c>
      <c r="BI173" s="293">
        <v>0.14499999999999999</v>
      </c>
      <c r="BJ173" s="261" t="s">
        <v>596</v>
      </c>
      <c r="BK173" s="261" t="s">
        <v>442</v>
      </c>
      <c r="BL173" s="294">
        <f t="shared" si="43"/>
        <v>7.0899999999999991E-2</v>
      </c>
      <c r="BM173" s="261" t="s">
        <v>442</v>
      </c>
      <c r="BN173" s="261" t="s">
        <v>442</v>
      </c>
      <c r="BO173" s="261" t="s">
        <v>442</v>
      </c>
      <c r="BP173" s="261" t="s">
        <v>442</v>
      </c>
      <c r="BQ173" s="261" t="s">
        <v>442</v>
      </c>
      <c r="BR173" s="261" t="s">
        <v>442</v>
      </c>
      <c r="BS173" s="261" t="s">
        <v>442</v>
      </c>
      <c r="BT173" s="261" t="s">
        <v>442</v>
      </c>
      <c r="BU173" s="261" t="s">
        <v>442</v>
      </c>
      <c r="BV173" s="261" t="s">
        <v>442</v>
      </c>
      <c r="BW173" s="261" t="s">
        <v>442</v>
      </c>
      <c r="BX173" s="261" t="s">
        <v>442</v>
      </c>
      <c r="BY173" s="261" t="s">
        <v>442</v>
      </c>
      <c r="BZ173" s="261" t="s">
        <v>442</v>
      </c>
      <c r="CA173" s="261" t="s">
        <v>442</v>
      </c>
      <c r="CB173" s="261" t="s">
        <v>442</v>
      </c>
      <c r="CC173" s="290">
        <v>14531</v>
      </c>
      <c r="CD173" s="261" t="s">
        <v>442</v>
      </c>
      <c r="CE173" s="261" t="s">
        <v>442</v>
      </c>
      <c r="CF173" s="261" t="s">
        <v>442</v>
      </c>
      <c r="CG173" s="261" t="s">
        <v>442</v>
      </c>
      <c r="CH173" s="261" t="s">
        <v>442</v>
      </c>
      <c r="CI173" s="261" t="s">
        <v>442</v>
      </c>
      <c r="CJ173" s="261" t="s">
        <v>442</v>
      </c>
      <c r="CK173" s="261" t="s">
        <v>442</v>
      </c>
      <c r="CL173" s="261" t="s">
        <v>442</v>
      </c>
      <c r="CM173" s="261" t="s">
        <v>442</v>
      </c>
      <c r="CN173" s="261" t="s">
        <v>442</v>
      </c>
      <c r="CO173" s="261" t="s">
        <v>442</v>
      </c>
      <c r="CP173" s="261" t="s">
        <v>442</v>
      </c>
      <c r="CQ173" s="261" t="s">
        <v>442</v>
      </c>
      <c r="CR173" s="261" t="s">
        <v>588</v>
      </c>
      <c r="CS173" s="261" t="s">
        <v>433</v>
      </c>
      <c r="CT173" s="261" t="s">
        <v>442</v>
      </c>
      <c r="CU173" s="261" t="s">
        <v>589</v>
      </c>
      <c r="CV173" s="261" t="s">
        <v>442</v>
      </c>
      <c r="CW173" s="261" t="s">
        <v>442</v>
      </c>
      <c r="CX173" s="293">
        <f t="shared" si="44"/>
        <v>0.50924760000000002</v>
      </c>
      <c r="CY173" s="289">
        <v>2500000</v>
      </c>
      <c r="CZ173" s="287">
        <v>45072</v>
      </c>
      <c r="DA173" s="293">
        <v>0.70709876015573558</v>
      </c>
      <c r="DB173" s="261" t="s">
        <v>442</v>
      </c>
      <c r="DC173" s="261" t="s">
        <v>442</v>
      </c>
      <c r="DD173" s="261" t="s">
        <v>577</v>
      </c>
    </row>
    <row r="174" spans="1:108">
      <c r="A174" s="264" t="s">
        <v>380</v>
      </c>
      <c r="B174" s="284">
        <v>2537</v>
      </c>
      <c r="C174" s="284">
        <f t="shared" si="34"/>
        <v>2537</v>
      </c>
      <c r="D174" s="285">
        <v>11421</v>
      </c>
      <c r="E174" s="286">
        <f t="shared" si="35"/>
        <v>11421</v>
      </c>
      <c r="F174" s="287">
        <v>45869</v>
      </c>
      <c r="G174" s="285" t="s">
        <v>159</v>
      </c>
      <c r="H174" s="285" t="s">
        <v>573</v>
      </c>
      <c r="I174" s="261">
        <v>2021</v>
      </c>
      <c r="J174" s="261" t="s">
        <v>574</v>
      </c>
      <c r="K174" s="261" t="s">
        <v>575</v>
      </c>
      <c r="L174" s="288">
        <v>834792</v>
      </c>
      <c r="M174" s="261" t="s">
        <v>576</v>
      </c>
      <c r="N174" s="261" t="s">
        <v>577</v>
      </c>
      <c r="O174" s="261" t="s">
        <v>578</v>
      </c>
      <c r="P174" s="287">
        <v>45558</v>
      </c>
      <c r="Q174" s="287" t="s">
        <v>592</v>
      </c>
      <c r="R174" s="261" t="s">
        <v>577</v>
      </c>
      <c r="S174" s="261" t="s">
        <v>580</v>
      </c>
      <c r="T174" s="261">
        <v>8</v>
      </c>
      <c r="U174" s="288">
        <v>0</v>
      </c>
      <c r="V174" s="289">
        <v>0</v>
      </c>
      <c r="W174" s="261" t="str">
        <f t="shared" si="36"/>
        <v>PERF</v>
      </c>
      <c r="X174" s="261" t="s">
        <v>581</v>
      </c>
      <c r="Y174" s="261" t="s">
        <v>581</v>
      </c>
      <c r="Z174" s="261" t="s">
        <v>573</v>
      </c>
      <c r="AA174" s="264" t="s">
        <v>380</v>
      </c>
      <c r="AB174" s="286">
        <f t="shared" si="37"/>
        <v>2537</v>
      </c>
      <c r="AC174" s="286">
        <v>9298</v>
      </c>
      <c r="AD174" s="286">
        <f t="shared" si="38"/>
        <v>9298</v>
      </c>
      <c r="AE174" s="261" t="s">
        <v>582</v>
      </c>
      <c r="AF174" s="261" t="s">
        <v>583</v>
      </c>
      <c r="AG174" s="290">
        <v>1698303</v>
      </c>
      <c r="AH174" s="261" t="s">
        <v>583</v>
      </c>
      <c r="AI174" s="291">
        <v>45418</v>
      </c>
      <c r="AJ174" s="261" t="s">
        <v>584</v>
      </c>
      <c r="AK174" s="292">
        <v>45688</v>
      </c>
      <c r="AL174" s="292" t="s">
        <v>585</v>
      </c>
      <c r="AM174" s="292" t="s">
        <v>442</v>
      </c>
      <c r="AN174" s="261" t="s">
        <v>442</v>
      </c>
      <c r="AO174" s="261" t="s">
        <v>442</v>
      </c>
      <c r="AP174" s="261" t="s">
        <v>442</v>
      </c>
      <c r="AQ174" s="261" t="s">
        <v>442</v>
      </c>
      <c r="AR174" s="290">
        <v>169</v>
      </c>
      <c r="AS174" s="287">
        <f t="shared" si="42"/>
        <v>50939</v>
      </c>
      <c r="AT174" s="261">
        <v>180</v>
      </c>
      <c r="AU174" s="261" t="s">
        <v>442</v>
      </c>
      <c r="AV174" s="290">
        <v>1005422</v>
      </c>
      <c r="AW174" s="290">
        <v>857445.76</v>
      </c>
      <c r="AX174" s="261" t="s">
        <v>442</v>
      </c>
      <c r="AY174" s="261" t="s">
        <v>442</v>
      </c>
      <c r="AZ174" s="290">
        <v>1005422</v>
      </c>
      <c r="BA174" s="261">
        <v>100</v>
      </c>
      <c r="BB174" s="261" t="s">
        <v>442</v>
      </c>
      <c r="BC174" s="261" t="s">
        <v>586</v>
      </c>
      <c r="BD174" s="261" t="s">
        <v>586</v>
      </c>
      <c r="BE174" s="289">
        <v>12212</v>
      </c>
      <c r="BF174" s="261" t="s">
        <v>442</v>
      </c>
      <c r="BG174" s="261" t="s">
        <v>442</v>
      </c>
      <c r="BH174" s="261" t="s">
        <v>587</v>
      </c>
      <c r="BI174" s="293">
        <v>0.15210000000000001</v>
      </c>
      <c r="BJ174" s="261" t="s">
        <v>591</v>
      </c>
      <c r="BK174" s="261" t="s">
        <v>442</v>
      </c>
      <c r="BL174" s="294">
        <f t="shared" si="43"/>
        <v>7.8000000000000014E-2</v>
      </c>
      <c r="BM174" s="261" t="s">
        <v>442</v>
      </c>
      <c r="BN174" s="261" t="s">
        <v>442</v>
      </c>
      <c r="BO174" s="261" t="s">
        <v>442</v>
      </c>
      <c r="BP174" s="261" t="s">
        <v>442</v>
      </c>
      <c r="BQ174" s="261" t="s">
        <v>442</v>
      </c>
      <c r="BR174" s="261" t="s">
        <v>442</v>
      </c>
      <c r="BS174" s="261" t="s">
        <v>442</v>
      </c>
      <c r="BT174" s="261" t="s">
        <v>442</v>
      </c>
      <c r="BU174" s="261" t="s">
        <v>442</v>
      </c>
      <c r="BV174" s="261" t="s">
        <v>442</v>
      </c>
      <c r="BW174" s="261" t="s">
        <v>442</v>
      </c>
      <c r="BX174" s="261" t="s">
        <v>442</v>
      </c>
      <c r="BY174" s="261" t="s">
        <v>442</v>
      </c>
      <c r="BZ174" s="261" t="s">
        <v>442</v>
      </c>
      <c r="CA174" s="261" t="s">
        <v>442</v>
      </c>
      <c r="CB174" s="261" t="s">
        <v>442</v>
      </c>
      <c r="CC174" s="290">
        <v>0</v>
      </c>
      <c r="CD174" s="261" t="s">
        <v>442</v>
      </c>
      <c r="CE174" s="261" t="s">
        <v>442</v>
      </c>
      <c r="CF174" s="261" t="s">
        <v>442</v>
      </c>
      <c r="CG174" s="261" t="s">
        <v>442</v>
      </c>
      <c r="CH174" s="261" t="s">
        <v>442</v>
      </c>
      <c r="CI174" s="261" t="s">
        <v>442</v>
      </c>
      <c r="CJ174" s="261" t="s">
        <v>442</v>
      </c>
      <c r="CK174" s="261" t="s">
        <v>442</v>
      </c>
      <c r="CL174" s="261" t="s">
        <v>442</v>
      </c>
      <c r="CM174" s="261" t="s">
        <v>442</v>
      </c>
      <c r="CN174" s="261" t="s">
        <v>442</v>
      </c>
      <c r="CO174" s="261" t="s">
        <v>442</v>
      </c>
      <c r="CP174" s="261" t="s">
        <v>442</v>
      </c>
      <c r="CQ174" s="261" t="s">
        <v>442</v>
      </c>
      <c r="CR174" s="261" t="s">
        <v>588</v>
      </c>
      <c r="CS174" s="261" t="s">
        <v>433</v>
      </c>
      <c r="CT174" s="261" t="s">
        <v>442</v>
      </c>
      <c r="CU174" s="261" t="s">
        <v>589</v>
      </c>
      <c r="CV174" s="261" t="s">
        <v>442</v>
      </c>
      <c r="CW174" s="261" t="s">
        <v>442</v>
      </c>
      <c r="CX174" s="293">
        <f t="shared" si="44"/>
        <v>0.29600783841281564</v>
      </c>
      <c r="CY174" s="289">
        <v>3396606</v>
      </c>
      <c r="CZ174" s="287">
        <v>45418</v>
      </c>
      <c r="DA174" s="293">
        <v>0.59201567682563128</v>
      </c>
      <c r="DB174" s="261" t="s">
        <v>442</v>
      </c>
      <c r="DC174" s="261" t="s">
        <v>442</v>
      </c>
      <c r="DD174" s="261" t="s">
        <v>577</v>
      </c>
    </row>
    <row r="175" spans="1:108">
      <c r="A175" s="264" t="s">
        <v>380</v>
      </c>
      <c r="B175" s="284">
        <v>1811</v>
      </c>
      <c r="C175" s="284">
        <f t="shared" si="34"/>
        <v>1811</v>
      </c>
      <c r="D175" s="285">
        <v>9840</v>
      </c>
      <c r="E175" s="286">
        <f t="shared" si="35"/>
        <v>9840</v>
      </c>
      <c r="F175" s="287">
        <v>45869</v>
      </c>
      <c r="G175" s="285" t="s">
        <v>159</v>
      </c>
      <c r="H175" s="285" t="s">
        <v>573</v>
      </c>
      <c r="I175" s="261">
        <v>2021</v>
      </c>
      <c r="J175" s="261" t="s">
        <v>574</v>
      </c>
      <c r="K175" s="261" t="s">
        <v>575</v>
      </c>
      <c r="L175" s="288">
        <v>3293968</v>
      </c>
      <c r="M175" s="261" t="s">
        <v>576</v>
      </c>
      <c r="N175" s="261" t="s">
        <v>577</v>
      </c>
      <c r="O175" s="261" t="s">
        <v>578</v>
      </c>
      <c r="P175" s="287">
        <v>43231</v>
      </c>
      <c r="Q175" s="287" t="s">
        <v>592</v>
      </c>
      <c r="R175" s="261" t="s">
        <v>577</v>
      </c>
      <c r="S175" s="261" t="s">
        <v>580</v>
      </c>
      <c r="T175" s="261">
        <v>79</v>
      </c>
      <c r="U175" s="288">
        <v>0</v>
      </c>
      <c r="V175" s="289">
        <v>0</v>
      </c>
      <c r="W175" s="261" t="str">
        <f t="shared" si="36"/>
        <v>PERF</v>
      </c>
      <c r="X175" s="261" t="s">
        <v>581</v>
      </c>
      <c r="Y175" s="261" t="s">
        <v>581</v>
      </c>
      <c r="Z175" s="261" t="s">
        <v>573</v>
      </c>
      <c r="AA175" s="264" t="s">
        <v>380</v>
      </c>
      <c r="AB175" s="286">
        <f t="shared" si="37"/>
        <v>1811</v>
      </c>
      <c r="AC175" s="286">
        <v>7795</v>
      </c>
      <c r="AD175" s="286">
        <f t="shared" si="38"/>
        <v>7795</v>
      </c>
      <c r="AE175" s="261" t="s">
        <v>582</v>
      </c>
      <c r="AF175" s="261" t="s">
        <v>583</v>
      </c>
      <c r="AG175" s="290">
        <v>16741739</v>
      </c>
      <c r="AH175" s="261" t="s">
        <v>583</v>
      </c>
      <c r="AI175" s="291">
        <v>43140</v>
      </c>
      <c r="AJ175" s="261" t="s">
        <v>584</v>
      </c>
      <c r="AK175" s="292">
        <v>45688</v>
      </c>
      <c r="AL175" s="292" t="s">
        <v>585</v>
      </c>
      <c r="AM175" s="292" t="s">
        <v>442</v>
      </c>
      <c r="AN175" s="261" t="s">
        <v>442</v>
      </c>
      <c r="AO175" s="261" t="s">
        <v>442</v>
      </c>
      <c r="AP175" s="261" t="s">
        <v>442</v>
      </c>
      <c r="AQ175" s="261" t="s">
        <v>442</v>
      </c>
      <c r="AR175" s="290">
        <v>93</v>
      </c>
      <c r="AS175" s="287">
        <f t="shared" si="42"/>
        <v>48659</v>
      </c>
      <c r="AT175" s="261">
        <v>180</v>
      </c>
      <c r="AU175" s="261" t="s">
        <v>442</v>
      </c>
      <c r="AV175" s="290">
        <v>9510684</v>
      </c>
      <c r="AW175" s="290">
        <v>7166711.0700000003</v>
      </c>
      <c r="AX175" s="261" t="s">
        <v>442</v>
      </c>
      <c r="AY175" s="261" t="s">
        <v>442</v>
      </c>
      <c r="AZ175" s="290">
        <v>9510684</v>
      </c>
      <c r="BA175" s="261">
        <v>100</v>
      </c>
      <c r="BB175" s="261" t="s">
        <v>442</v>
      </c>
      <c r="BC175" s="261" t="s">
        <v>586</v>
      </c>
      <c r="BD175" s="261" t="s">
        <v>586</v>
      </c>
      <c r="BE175" s="289">
        <v>125944</v>
      </c>
      <c r="BF175" s="261" t="s">
        <v>442</v>
      </c>
      <c r="BG175" s="261" t="s">
        <v>442</v>
      </c>
      <c r="BH175" s="261" t="s">
        <v>587</v>
      </c>
      <c r="BI175" s="293">
        <v>0.14249999999999999</v>
      </c>
      <c r="BJ175" s="261" t="s">
        <v>596</v>
      </c>
      <c r="BK175" s="261" t="s">
        <v>442</v>
      </c>
      <c r="BL175" s="294">
        <f t="shared" si="43"/>
        <v>6.8399999999999989E-2</v>
      </c>
      <c r="BM175" s="261" t="s">
        <v>442</v>
      </c>
      <c r="BN175" s="261" t="s">
        <v>442</v>
      </c>
      <c r="BO175" s="261" t="s">
        <v>442</v>
      </c>
      <c r="BP175" s="261" t="s">
        <v>442</v>
      </c>
      <c r="BQ175" s="261" t="s">
        <v>442</v>
      </c>
      <c r="BR175" s="261" t="s">
        <v>442</v>
      </c>
      <c r="BS175" s="261" t="s">
        <v>442</v>
      </c>
      <c r="BT175" s="261" t="s">
        <v>442</v>
      </c>
      <c r="BU175" s="261" t="s">
        <v>442</v>
      </c>
      <c r="BV175" s="261" t="s">
        <v>442</v>
      </c>
      <c r="BW175" s="261" t="s">
        <v>442</v>
      </c>
      <c r="BX175" s="261" t="s">
        <v>442</v>
      </c>
      <c r="BY175" s="261" t="s">
        <v>442</v>
      </c>
      <c r="BZ175" s="261" t="s">
        <v>442</v>
      </c>
      <c r="CA175" s="261" t="s">
        <v>442</v>
      </c>
      <c r="CB175" s="261" t="s">
        <v>442</v>
      </c>
      <c r="CC175" s="290">
        <v>0</v>
      </c>
      <c r="CD175" s="261" t="s">
        <v>442</v>
      </c>
      <c r="CE175" s="261" t="s">
        <v>442</v>
      </c>
      <c r="CF175" s="261" t="s">
        <v>442</v>
      </c>
      <c r="CG175" s="261" t="s">
        <v>442</v>
      </c>
      <c r="CH175" s="261" t="s">
        <v>442</v>
      </c>
      <c r="CI175" s="261" t="s">
        <v>442</v>
      </c>
      <c r="CJ175" s="261" t="s">
        <v>442</v>
      </c>
      <c r="CK175" s="261" t="s">
        <v>442</v>
      </c>
      <c r="CL175" s="261" t="s">
        <v>442</v>
      </c>
      <c r="CM175" s="261" t="s">
        <v>442</v>
      </c>
      <c r="CN175" s="261" t="s">
        <v>442</v>
      </c>
      <c r="CO175" s="261" t="s">
        <v>442</v>
      </c>
      <c r="CP175" s="261" t="s">
        <v>442</v>
      </c>
      <c r="CQ175" s="261" t="s">
        <v>442</v>
      </c>
      <c r="CR175" s="261" t="s">
        <v>588</v>
      </c>
      <c r="CS175" s="261" t="s">
        <v>433</v>
      </c>
      <c r="CT175" s="261" t="s">
        <v>442</v>
      </c>
      <c r="CU175" s="261" t="s">
        <v>589</v>
      </c>
      <c r="CV175" s="261" t="s">
        <v>442</v>
      </c>
      <c r="CW175" s="261" t="s">
        <v>442</v>
      </c>
      <c r="CX175" s="293">
        <f t="shared" si="44"/>
        <v>0.80738468705991251</v>
      </c>
      <c r="CY175" s="289">
        <v>11779619</v>
      </c>
      <c r="CZ175" s="287">
        <v>45664</v>
      </c>
      <c r="DA175" s="293">
        <v>0.5679896529402817</v>
      </c>
      <c r="DB175" s="261" t="s">
        <v>442</v>
      </c>
      <c r="DC175" s="261" t="s">
        <v>442</v>
      </c>
      <c r="DD175" s="261" t="s">
        <v>577</v>
      </c>
    </row>
    <row r="176" spans="1:108">
      <c r="A176" s="264" t="s">
        <v>380</v>
      </c>
      <c r="B176" s="284">
        <v>2498</v>
      </c>
      <c r="C176" s="284">
        <f t="shared" si="34"/>
        <v>2498</v>
      </c>
      <c r="D176" s="285">
        <v>11304</v>
      </c>
      <c r="E176" s="286">
        <f t="shared" si="35"/>
        <v>11304</v>
      </c>
      <c r="F176" s="287">
        <v>45869</v>
      </c>
      <c r="G176" s="285" t="s">
        <v>159</v>
      </c>
      <c r="H176" s="285" t="s">
        <v>573</v>
      </c>
      <c r="I176" s="261">
        <v>2021</v>
      </c>
      <c r="J176" s="261" t="s">
        <v>574</v>
      </c>
      <c r="K176" s="261" t="s">
        <v>575</v>
      </c>
      <c r="L176" s="288">
        <v>2707755</v>
      </c>
      <c r="M176" s="261" t="s">
        <v>576</v>
      </c>
      <c r="N176" s="261" t="s">
        <v>577</v>
      </c>
      <c r="O176" s="261" t="s">
        <v>578</v>
      </c>
      <c r="P176" s="287">
        <v>45461</v>
      </c>
      <c r="Q176" s="287" t="s">
        <v>592</v>
      </c>
      <c r="R176" s="261" t="s">
        <v>577</v>
      </c>
      <c r="S176" s="261" t="s">
        <v>580</v>
      </c>
      <c r="T176" s="261">
        <v>2</v>
      </c>
      <c r="U176" s="288">
        <v>0</v>
      </c>
      <c r="V176" s="289">
        <v>0</v>
      </c>
      <c r="W176" s="261" t="str">
        <f t="shared" si="36"/>
        <v>PERF</v>
      </c>
      <c r="X176" s="261" t="s">
        <v>581</v>
      </c>
      <c r="Y176" s="261" t="s">
        <v>581</v>
      </c>
      <c r="Z176" s="261" t="s">
        <v>573</v>
      </c>
      <c r="AA176" s="264" t="s">
        <v>380</v>
      </c>
      <c r="AB176" s="286">
        <f t="shared" si="37"/>
        <v>2498</v>
      </c>
      <c r="AC176" s="286">
        <v>8457</v>
      </c>
      <c r="AD176" s="286">
        <f t="shared" si="38"/>
        <v>8457</v>
      </c>
      <c r="AE176" s="261" t="s">
        <v>597</v>
      </c>
      <c r="AF176" s="261" t="s">
        <v>583</v>
      </c>
      <c r="AG176" s="290">
        <v>16623115</v>
      </c>
      <c r="AH176" s="261" t="s">
        <v>583</v>
      </c>
      <c r="AI176" s="291">
        <v>45239</v>
      </c>
      <c r="AJ176" s="261" t="s">
        <v>584</v>
      </c>
      <c r="AK176" s="292">
        <v>45688</v>
      </c>
      <c r="AL176" s="292" t="s">
        <v>585</v>
      </c>
      <c r="AM176" s="292" t="s">
        <v>442</v>
      </c>
      <c r="AN176" s="261" t="s">
        <v>442</v>
      </c>
      <c r="AO176" s="261" t="s">
        <v>442</v>
      </c>
      <c r="AP176" s="261" t="s">
        <v>442</v>
      </c>
      <c r="AQ176" s="261" t="s">
        <v>442</v>
      </c>
      <c r="AR176" s="290">
        <v>166</v>
      </c>
      <c r="AS176" s="287">
        <f t="shared" si="42"/>
        <v>50849</v>
      </c>
      <c r="AT176" s="261">
        <v>180</v>
      </c>
      <c r="AU176" s="261" t="s">
        <v>442</v>
      </c>
      <c r="AV176" s="290">
        <v>9325517</v>
      </c>
      <c r="AW176" s="290">
        <v>6830879.0999999996</v>
      </c>
      <c r="AX176" s="261" t="s">
        <v>442</v>
      </c>
      <c r="AY176" s="261" t="s">
        <v>442</v>
      </c>
      <c r="AZ176" s="290">
        <v>9325517</v>
      </c>
      <c r="BA176" s="261">
        <v>100</v>
      </c>
      <c r="BB176" s="261" t="s">
        <v>442</v>
      </c>
      <c r="BC176" s="261" t="s">
        <v>586</v>
      </c>
      <c r="BD176" s="261" t="s">
        <v>586</v>
      </c>
      <c r="BE176" s="289">
        <v>97790</v>
      </c>
      <c r="BF176" s="261" t="s">
        <v>442</v>
      </c>
      <c r="BG176" s="261" t="s">
        <v>442</v>
      </c>
      <c r="BH176" s="261" t="s">
        <v>587</v>
      </c>
      <c r="BI176" s="293">
        <v>0.15210000000000001</v>
      </c>
      <c r="BJ176" s="261" t="s">
        <v>591</v>
      </c>
      <c r="BK176" s="261" t="s">
        <v>442</v>
      </c>
      <c r="BL176" s="294">
        <f t="shared" si="43"/>
        <v>7.8000000000000014E-2</v>
      </c>
      <c r="BM176" s="261" t="s">
        <v>442</v>
      </c>
      <c r="BN176" s="261" t="s">
        <v>442</v>
      </c>
      <c r="BO176" s="261" t="s">
        <v>442</v>
      </c>
      <c r="BP176" s="261" t="s">
        <v>442</v>
      </c>
      <c r="BQ176" s="261" t="s">
        <v>442</v>
      </c>
      <c r="BR176" s="261" t="s">
        <v>442</v>
      </c>
      <c r="BS176" s="261" t="s">
        <v>442</v>
      </c>
      <c r="BT176" s="261" t="s">
        <v>442</v>
      </c>
      <c r="BU176" s="261" t="s">
        <v>442</v>
      </c>
      <c r="BV176" s="261" t="s">
        <v>442</v>
      </c>
      <c r="BW176" s="261" t="s">
        <v>442</v>
      </c>
      <c r="BX176" s="261" t="s">
        <v>442</v>
      </c>
      <c r="BY176" s="261" t="s">
        <v>442</v>
      </c>
      <c r="BZ176" s="261" t="s">
        <v>442</v>
      </c>
      <c r="CA176" s="261" t="s">
        <v>442</v>
      </c>
      <c r="CB176" s="261" t="s">
        <v>442</v>
      </c>
      <c r="CC176" s="290">
        <v>0</v>
      </c>
      <c r="CD176" s="261" t="s">
        <v>442</v>
      </c>
      <c r="CE176" s="261" t="s">
        <v>442</v>
      </c>
      <c r="CF176" s="261" t="s">
        <v>442</v>
      </c>
      <c r="CG176" s="261" t="s">
        <v>442</v>
      </c>
      <c r="CH176" s="261" t="s">
        <v>442</v>
      </c>
      <c r="CI176" s="261" t="s">
        <v>442</v>
      </c>
      <c r="CJ176" s="261" t="s">
        <v>442</v>
      </c>
      <c r="CK176" s="261" t="s">
        <v>442</v>
      </c>
      <c r="CL176" s="261" t="s">
        <v>442</v>
      </c>
      <c r="CM176" s="261" t="s">
        <v>442</v>
      </c>
      <c r="CN176" s="261" t="s">
        <v>442</v>
      </c>
      <c r="CO176" s="261" t="s">
        <v>442</v>
      </c>
      <c r="CP176" s="261" t="s">
        <v>442</v>
      </c>
      <c r="CQ176" s="261" t="s">
        <v>442</v>
      </c>
      <c r="CR176" s="261" t="s">
        <v>588</v>
      </c>
      <c r="CS176" s="261" t="s">
        <v>433</v>
      </c>
      <c r="CT176" s="261" t="s">
        <v>442</v>
      </c>
      <c r="CU176" s="261" t="s">
        <v>589</v>
      </c>
      <c r="CV176" s="261" t="s">
        <v>442</v>
      </c>
      <c r="CW176" s="261" t="s">
        <v>442</v>
      </c>
      <c r="CX176" s="293">
        <f t="shared" si="44"/>
        <v>0.56401144798115965</v>
      </c>
      <c r="CY176" s="289">
        <v>16534269</v>
      </c>
      <c r="CZ176" s="287">
        <v>45264</v>
      </c>
      <c r="DA176" s="293">
        <v>0.56401144798115965</v>
      </c>
      <c r="DB176" s="261" t="s">
        <v>442</v>
      </c>
      <c r="DC176" s="261" t="s">
        <v>442</v>
      </c>
      <c r="DD176" s="261" t="s">
        <v>577</v>
      </c>
    </row>
    <row r="177" spans="1:108">
      <c r="A177" s="264" t="s">
        <v>380</v>
      </c>
      <c r="B177" s="284">
        <v>1536</v>
      </c>
      <c r="C177" s="284">
        <f t="shared" si="34"/>
        <v>1536</v>
      </c>
      <c r="D177" s="285">
        <v>9234</v>
      </c>
      <c r="E177" s="286">
        <f t="shared" si="35"/>
        <v>9234</v>
      </c>
      <c r="F177" s="287">
        <v>45869</v>
      </c>
      <c r="G177" s="285" t="s">
        <v>159</v>
      </c>
      <c r="H177" s="285" t="s">
        <v>573</v>
      </c>
      <c r="I177" s="261">
        <v>2021</v>
      </c>
      <c r="J177" s="261" t="s">
        <v>574</v>
      </c>
      <c r="K177" s="261" t="s">
        <v>575</v>
      </c>
      <c r="L177" s="288">
        <v>2554382</v>
      </c>
      <c r="M177" s="261" t="s">
        <v>576</v>
      </c>
      <c r="N177" s="261" t="s">
        <v>577</v>
      </c>
      <c r="O177" s="261" t="s">
        <v>578</v>
      </c>
      <c r="P177" s="287">
        <v>42327</v>
      </c>
      <c r="Q177" s="287" t="s">
        <v>579</v>
      </c>
      <c r="R177" s="261" t="s">
        <v>577</v>
      </c>
      <c r="S177" s="261" t="s">
        <v>580</v>
      </c>
      <c r="T177" s="261">
        <v>110</v>
      </c>
      <c r="U177" s="288">
        <v>0</v>
      </c>
      <c r="V177" s="289">
        <v>0</v>
      </c>
      <c r="W177" s="261" t="str">
        <f t="shared" si="36"/>
        <v>PERF</v>
      </c>
      <c r="X177" s="261" t="s">
        <v>581</v>
      </c>
      <c r="Y177" s="261" t="s">
        <v>581</v>
      </c>
      <c r="Z177" s="261" t="s">
        <v>573</v>
      </c>
      <c r="AA177" s="264" t="s">
        <v>380</v>
      </c>
      <c r="AB177" s="286">
        <f t="shared" si="37"/>
        <v>1536</v>
      </c>
      <c r="AC177" s="286">
        <v>7449</v>
      </c>
      <c r="AD177" s="286">
        <f t="shared" si="38"/>
        <v>7449</v>
      </c>
      <c r="AE177" s="261" t="s">
        <v>582</v>
      </c>
      <c r="AF177" s="261" t="s">
        <v>583</v>
      </c>
      <c r="AG177" s="290">
        <v>4000413</v>
      </c>
      <c r="AH177" s="261" t="s">
        <v>583</v>
      </c>
      <c r="AI177" s="291">
        <v>42241</v>
      </c>
      <c r="AJ177" s="261" t="s">
        <v>584</v>
      </c>
      <c r="AK177" s="292">
        <v>45688</v>
      </c>
      <c r="AL177" s="292" t="s">
        <v>585</v>
      </c>
      <c r="AM177" s="292">
        <v>45853</v>
      </c>
      <c r="AN177" s="261" t="s">
        <v>442</v>
      </c>
      <c r="AO177" s="261" t="s">
        <v>442</v>
      </c>
      <c r="AP177" s="261" t="s">
        <v>442</v>
      </c>
      <c r="AQ177" s="261" t="s">
        <v>442</v>
      </c>
      <c r="AR177" s="290">
        <v>63</v>
      </c>
      <c r="AS177" s="287">
        <f t="shared" si="42"/>
        <v>47759</v>
      </c>
      <c r="AT177" s="261">
        <v>180</v>
      </c>
      <c r="AU177" s="261" t="s">
        <v>442</v>
      </c>
      <c r="AV177" s="290">
        <v>2615628.6800000002</v>
      </c>
      <c r="AW177" s="290">
        <v>0</v>
      </c>
      <c r="AX177" s="261" t="s">
        <v>442</v>
      </c>
      <c r="AY177" s="261" t="s">
        <v>442</v>
      </c>
      <c r="AZ177" s="290">
        <v>2615628.6800000002</v>
      </c>
      <c r="BA177" s="261">
        <v>100</v>
      </c>
      <c r="BB177" s="261" t="s">
        <v>442</v>
      </c>
      <c r="BC177" s="261" t="s">
        <v>586</v>
      </c>
      <c r="BD177" s="261" t="s">
        <v>586</v>
      </c>
      <c r="BE177" s="289">
        <v>52271</v>
      </c>
      <c r="BF177" s="261" t="s">
        <v>442</v>
      </c>
      <c r="BG177" s="261" t="s">
        <v>442</v>
      </c>
      <c r="BH177" s="261" t="s">
        <v>587</v>
      </c>
      <c r="BI177" s="293">
        <v>0.1525</v>
      </c>
      <c r="BJ177" s="261" t="s">
        <v>596</v>
      </c>
      <c r="BK177" s="261" t="s">
        <v>442</v>
      </c>
      <c r="BL177" s="294">
        <f t="shared" si="43"/>
        <v>7.8399999999999997E-2</v>
      </c>
      <c r="BM177" s="261" t="s">
        <v>442</v>
      </c>
      <c r="BN177" s="261" t="s">
        <v>442</v>
      </c>
      <c r="BO177" s="261" t="s">
        <v>442</v>
      </c>
      <c r="BP177" s="261" t="s">
        <v>442</v>
      </c>
      <c r="BQ177" s="261" t="s">
        <v>442</v>
      </c>
      <c r="BR177" s="261" t="s">
        <v>442</v>
      </c>
      <c r="BS177" s="261" t="s">
        <v>442</v>
      </c>
      <c r="BT177" s="261" t="s">
        <v>442</v>
      </c>
      <c r="BU177" s="261" t="s">
        <v>442</v>
      </c>
      <c r="BV177" s="261" t="s">
        <v>442</v>
      </c>
      <c r="BW177" s="261" t="s">
        <v>442</v>
      </c>
      <c r="BX177" s="261" t="s">
        <v>442</v>
      </c>
      <c r="BY177" s="261" t="s">
        <v>442</v>
      </c>
      <c r="BZ177" s="261" t="s">
        <v>442</v>
      </c>
      <c r="CA177" s="261" t="s">
        <v>442</v>
      </c>
      <c r="CB177" s="261">
        <v>45853</v>
      </c>
      <c r="CC177" s="290">
        <v>17876</v>
      </c>
      <c r="CD177" s="261" t="s">
        <v>442</v>
      </c>
      <c r="CE177" s="261" t="s">
        <v>442</v>
      </c>
      <c r="CF177" s="261" t="s">
        <v>442</v>
      </c>
      <c r="CG177" s="261" t="s">
        <v>442</v>
      </c>
      <c r="CH177" s="261" t="s">
        <v>442</v>
      </c>
      <c r="CI177" s="261" t="s">
        <v>442</v>
      </c>
      <c r="CJ177" s="261" t="s">
        <v>442</v>
      </c>
      <c r="CK177" s="261" t="s">
        <v>442</v>
      </c>
      <c r="CL177" s="261" t="s">
        <v>442</v>
      </c>
      <c r="CM177" s="261" t="s">
        <v>442</v>
      </c>
      <c r="CN177" s="261" t="s">
        <v>442</v>
      </c>
      <c r="CO177" s="261" t="s">
        <v>442</v>
      </c>
      <c r="CP177" s="261" t="s">
        <v>442</v>
      </c>
      <c r="CQ177" s="261" t="s">
        <v>442</v>
      </c>
      <c r="CR177" s="261" t="s">
        <v>588</v>
      </c>
      <c r="CS177" s="261" t="s">
        <v>433</v>
      </c>
      <c r="CT177" s="261" t="s">
        <v>442</v>
      </c>
      <c r="CU177" s="261" t="s">
        <v>589</v>
      </c>
      <c r="CV177" s="261" t="s">
        <v>442</v>
      </c>
      <c r="CW177" s="261" t="s">
        <v>442</v>
      </c>
      <c r="CX177" s="293">
        <f t="shared" si="44"/>
        <v>0.22166344745762714</v>
      </c>
      <c r="CY177" s="289">
        <v>11800000</v>
      </c>
      <c r="CZ177" s="287">
        <v>45722</v>
      </c>
      <c r="DA177" s="293">
        <v>0.57622966101694917</v>
      </c>
      <c r="DB177" s="261" t="s">
        <v>442</v>
      </c>
      <c r="DC177" s="261" t="s">
        <v>442</v>
      </c>
      <c r="DD177" s="261" t="s">
        <v>577</v>
      </c>
    </row>
    <row r="178" spans="1:108">
      <c r="A178" s="264" t="s">
        <v>380</v>
      </c>
      <c r="B178" s="284">
        <v>2399</v>
      </c>
      <c r="C178" s="284">
        <f t="shared" si="34"/>
        <v>2399</v>
      </c>
      <c r="D178" s="285">
        <v>11166</v>
      </c>
      <c r="E178" s="286">
        <f t="shared" si="35"/>
        <v>11166</v>
      </c>
      <c r="F178" s="287">
        <v>45869</v>
      </c>
      <c r="G178" s="285" t="s">
        <v>159</v>
      </c>
      <c r="H178" s="285" t="s">
        <v>573</v>
      </c>
      <c r="I178" s="261">
        <v>2021</v>
      </c>
      <c r="J178" s="261" t="s">
        <v>574</v>
      </c>
      <c r="K178" s="261" t="s">
        <v>575</v>
      </c>
      <c r="L178" s="288">
        <v>11136000</v>
      </c>
      <c r="M178" s="261" t="s">
        <v>576</v>
      </c>
      <c r="N178" s="261" t="s">
        <v>577</v>
      </c>
      <c r="O178" s="261" t="s">
        <v>578</v>
      </c>
      <c r="P178" s="287">
        <v>45222</v>
      </c>
      <c r="Q178" s="287" t="s">
        <v>595</v>
      </c>
      <c r="R178" s="261" t="s">
        <v>577</v>
      </c>
      <c r="S178" s="261" t="s">
        <v>580</v>
      </c>
      <c r="T178" s="261">
        <v>7</v>
      </c>
      <c r="U178" s="288">
        <v>0</v>
      </c>
      <c r="V178" s="289">
        <v>0</v>
      </c>
      <c r="W178" s="261" t="str">
        <f t="shared" si="36"/>
        <v>PERF</v>
      </c>
      <c r="X178" s="261" t="s">
        <v>581</v>
      </c>
      <c r="Y178" s="261" t="s">
        <v>581</v>
      </c>
      <c r="Z178" s="261" t="s">
        <v>573</v>
      </c>
      <c r="AA178" s="264" t="s">
        <v>380</v>
      </c>
      <c r="AB178" s="286">
        <f t="shared" si="37"/>
        <v>2399</v>
      </c>
      <c r="AC178" s="286">
        <v>8404</v>
      </c>
      <c r="AD178" s="286">
        <f t="shared" si="38"/>
        <v>8404</v>
      </c>
      <c r="AE178" s="261" t="s">
        <v>582</v>
      </c>
      <c r="AF178" s="261" t="s">
        <v>583</v>
      </c>
      <c r="AG178" s="290">
        <v>39700000</v>
      </c>
      <c r="AH178" s="261" t="s">
        <v>583</v>
      </c>
      <c r="AI178" s="291">
        <v>44994</v>
      </c>
      <c r="AJ178" s="261" t="s">
        <v>584</v>
      </c>
      <c r="AK178" s="292">
        <v>45688</v>
      </c>
      <c r="AL178" s="292" t="s">
        <v>585</v>
      </c>
      <c r="AM178" s="292" t="s">
        <v>442</v>
      </c>
      <c r="AN178" s="261" t="s">
        <v>442</v>
      </c>
      <c r="AO178" s="261" t="s">
        <v>442</v>
      </c>
      <c r="AP178" s="261" t="s">
        <v>442</v>
      </c>
      <c r="AQ178" s="261" t="s">
        <v>442</v>
      </c>
      <c r="AR178" s="290">
        <v>156</v>
      </c>
      <c r="AS178" s="287">
        <f t="shared" si="42"/>
        <v>50549</v>
      </c>
      <c r="AT178" s="261">
        <v>180</v>
      </c>
      <c r="AU178" s="261" t="s">
        <v>442</v>
      </c>
      <c r="AV178" s="290">
        <v>29350627</v>
      </c>
      <c r="AW178" s="290">
        <v>29328346.300000001</v>
      </c>
      <c r="AX178" s="261" t="s">
        <v>442</v>
      </c>
      <c r="AY178" s="261" t="s">
        <v>442</v>
      </c>
      <c r="AZ178" s="290">
        <v>29350627</v>
      </c>
      <c r="BA178" s="261">
        <v>100</v>
      </c>
      <c r="BB178" s="261" t="s">
        <v>442</v>
      </c>
      <c r="BC178" s="261" t="s">
        <v>586</v>
      </c>
      <c r="BD178" s="261" t="s">
        <v>586</v>
      </c>
      <c r="BE178" s="289">
        <v>284844</v>
      </c>
      <c r="BF178" s="261" t="s">
        <v>442</v>
      </c>
      <c r="BG178" s="261" t="s">
        <v>442</v>
      </c>
      <c r="BH178" s="261" t="s">
        <v>587</v>
      </c>
      <c r="BI178" s="293">
        <v>0.11900000000000001</v>
      </c>
      <c r="BJ178" s="261" t="s">
        <v>591</v>
      </c>
      <c r="BK178" s="261" t="s">
        <v>442</v>
      </c>
      <c r="BL178" s="294">
        <f t="shared" si="43"/>
        <v>4.4900000000000009E-2</v>
      </c>
      <c r="BM178" s="261" t="s">
        <v>442</v>
      </c>
      <c r="BN178" s="261" t="s">
        <v>442</v>
      </c>
      <c r="BO178" s="261" t="s">
        <v>442</v>
      </c>
      <c r="BP178" s="261" t="s">
        <v>442</v>
      </c>
      <c r="BQ178" s="261" t="s">
        <v>442</v>
      </c>
      <c r="BR178" s="261" t="s">
        <v>442</v>
      </c>
      <c r="BS178" s="261" t="s">
        <v>442</v>
      </c>
      <c r="BT178" s="261" t="s">
        <v>442</v>
      </c>
      <c r="BU178" s="261" t="s">
        <v>442</v>
      </c>
      <c r="BV178" s="261" t="s">
        <v>442</v>
      </c>
      <c r="BW178" s="261" t="s">
        <v>442</v>
      </c>
      <c r="BX178" s="261" t="s">
        <v>442</v>
      </c>
      <c r="BY178" s="261" t="s">
        <v>442</v>
      </c>
      <c r="BZ178" s="261" t="s">
        <v>442</v>
      </c>
      <c r="CA178" s="261" t="s">
        <v>442</v>
      </c>
      <c r="CB178" s="261" t="s">
        <v>442</v>
      </c>
      <c r="CC178" s="290">
        <v>0</v>
      </c>
      <c r="CD178" s="261" t="s">
        <v>442</v>
      </c>
      <c r="CE178" s="261" t="s">
        <v>442</v>
      </c>
      <c r="CF178" s="261" t="s">
        <v>442</v>
      </c>
      <c r="CG178" s="261" t="s">
        <v>442</v>
      </c>
      <c r="CH178" s="261" t="s">
        <v>442</v>
      </c>
      <c r="CI178" s="261" t="s">
        <v>442</v>
      </c>
      <c r="CJ178" s="261" t="s">
        <v>442</v>
      </c>
      <c r="CK178" s="261" t="s">
        <v>442</v>
      </c>
      <c r="CL178" s="261" t="s">
        <v>442</v>
      </c>
      <c r="CM178" s="261" t="s">
        <v>442</v>
      </c>
      <c r="CN178" s="261" t="s">
        <v>442</v>
      </c>
      <c r="CO178" s="261" t="s">
        <v>442</v>
      </c>
      <c r="CP178" s="261" t="s">
        <v>442</v>
      </c>
      <c r="CQ178" s="261" t="s">
        <v>442</v>
      </c>
      <c r="CR178" s="261" t="s">
        <v>588</v>
      </c>
      <c r="CS178" s="261" t="s">
        <v>433</v>
      </c>
      <c r="CT178" s="261" t="s">
        <v>442</v>
      </c>
      <c r="CU178" s="261" t="s">
        <v>589</v>
      </c>
      <c r="CV178" s="261" t="s">
        <v>442</v>
      </c>
      <c r="CW178" s="261" t="s">
        <v>442</v>
      </c>
      <c r="CX178" s="293">
        <f t="shared" si="44"/>
        <v>0.36965525188916876</v>
      </c>
      <c r="CY178" s="289">
        <v>79400000</v>
      </c>
      <c r="CZ178" s="287">
        <v>44994</v>
      </c>
      <c r="DA178" s="293">
        <v>0.73931050377833751</v>
      </c>
      <c r="DB178" s="261" t="s">
        <v>442</v>
      </c>
      <c r="DC178" s="261" t="s">
        <v>442</v>
      </c>
      <c r="DD178" s="261" t="s">
        <v>577</v>
      </c>
    </row>
    <row r="179" spans="1:108">
      <c r="A179" s="264" t="s">
        <v>380</v>
      </c>
      <c r="B179" s="284">
        <v>2383</v>
      </c>
      <c r="C179" s="284">
        <f t="shared" si="34"/>
        <v>2383</v>
      </c>
      <c r="D179" s="285">
        <v>10241</v>
      </c>
      <c r="E179" s="286">
        <f t="shared" si="35"/>
        <v>10241</v>
      </c>
      <c r="F179" s="287">
        <v>45869</v>
      </c>
      <c r="G179" s="285" t="s">
        <v>159</v>
      </c>
      <c r="H179" s="285" t="s">
        <v>573</v>
      </c>
      <c r="I179" s="261">
        <v>2021</v>
      </c>
      <c r="J179" s="261" t="s">
        <v>574</v>
      </c>
      <c r="K179" s="261" t="s">
        <v>575</v>
      </c>
      <c r="L179" s="288">
        <v>633911</v>
      </c>
      <c r="M179" s="261" t="s">
        <v>576</v>
      </c>
      <c r="N179" s="261" t="s">
        <v>577</v>
      </c>
      <c r="O179" s="261" t="s">
        <v>578</v>
      </c>
      <c r="P179" s="287">
        <v>45110</v>
      </c>
      <c r="Q179" s="287" t="s">
        <v>592</v>
      </c>
      <c r="R179" s="261" t="s">
        <v>577</v>
      </c>
      <c r="S179" s="261" t="s">
        <v>580</v>
      </c>
      <c r="T179" s="261">
        <v>17</v>
      </c>
      <c r="U179" s="288">
        <v>0</v>
      </c>
      <c r="V179" s="289">
        <v>0</v>
      </c>
      <c r="W179" s="261" t="str">
        <f t="shared" si="36"/>
        <v>PERF</v>
      </c>
      <c r="X179" s="261" t="s">
        <v>581</v>
      </c>
      <c r="Y179" s="261" t="s">
        <v>581</v>
      </c>
      <c r="Z179" s="261" t="s">
        <v>573</v>
      </c>
      <c r="AA179" s="264" t="s">
        <v>380</v>
      </c>
      <c r="AB179" s="286">
        <f t="shared" si="37"/>
        <v>2383</v>
      </c>
      <c r="AC179" s="286">
        <v>8021</v>
      </c>
      <c r="AD179" s="286">
        <f t="shared" si="38"/>
        <v>8021</v>
      </c>
      <c r="AE179" s="261" t="s">
        <v>582</v>
      </c>
      <c r="AF179" s="261" t="s">
        <v>583</v>
      </c>
      <c r="AG179" s="290">
        <v>2988699</v>
      </c>
      <c r="AH179" s="261" t="s">
        <v>583</v>
      </c>
      <c r="AI179" s="291">
        <v>43616</v>
      </c>
      <c r="AJ179" s="261" t="s">
        <v>584</v>
      </c>
      <c r="AK179" s="292">
        <v>45688</v>
      </c>
      <c r="AL179" s="292" t="s">
        <v>585</v>
      </c>
      <c r="AM179" s="292" t="s">
        <v>442</v>
      </c>
      <c r="AN179" s="261" t="s">
        <v>442</v>
      </c>
      <c r="AO179" s="261" t="s">
        <v>442</v>
      </c>
      <c r="AP179" s="261" t="s">
        <v>442</v>
      </c>
      <c r="AQ179" s="261" t="s">
        <v>442</v>
      </c>
      <c r="AR179" s="290">
        <v>154</v>
      </c>
      <c r="AS179" s="287">
        <f t="shared" si="42"/>
        <v>50489</v>
      </c>
      <c r="AT179" s="261">
        <v>180</v>
      </c>
      <c r="AU179" s="261" t="s">
        <v>442</v>
      </c>
      <c r="AV179" s="290">
        <v>1932494</v>
      </c>
      <c r="AW179" s="290">
        <v>1871636.35</v>
      </c>
      <c r="AX179" s="261" t="s">
        <v>442</v>
      </c>
      <c r="AY179" s="261" t="s">
        <v>442</v>
      </c>
      <c r="AZ179" s="290">
        <v>1932494</v>
      </c>
      <c r="BA179" s="261">
        <v>100</v>
      </c>
      <c r="BB179" s="261" t="s">
        <v>442</v>
      </c>
      <c r="BC179" s="261" t="s">
        <v>586</v>
      </c>
      <c r="BD179" s="261" t="s">
        <v>586</v>
      </c>
      <c r="BE179" s="289">
        <v>26159</v>
      </c>
      <c r="BF179" s="261" t="s">
        <v>442</v>
      </c>
      <c r="BG179" s="261" t="s">
        <v>442</v>
      </c>
      <c r="BH179" s="261" t="s">
        <v>587</v>
      </c>
      <c r="BI179" s="293">
        <v>0.1421</v>
      </c>
      <c r="BJ179" s="261" t="s">
        <v>591</v>
      </c>
      <c r="BK179" s="261" t="s">
        <v>442</v>
      </c>
      <c r="BL179" s="294">
        <f t="shared" si="43"/>
        <v>6.8000000000000005E-2</v>
      </c>
      <c r="BM179" s="261" t="s">
        <v>442</v>
      </c>
      <c r="BN179" s="261" t="s">
        <v>442</v>
      </c>
      <c r="BO179" s="261" t="s">
        <v>442</v>
      </c>
      <c r="BP179" s="261" t="s">
        <v>442</v>
      </c>
      <c r="BQ179" s="261" t="s">
        <v>442</v>
      </c>
      <c r="BR179" s="261" t="s">
        <v>442</v>
      </c>
      <c r="BS179" s="261" t="s">
        <v>442</v>
      </c>
      <c r="BT179" s="261" t="s">
        <v>442</v>
      </c>
      <c r="BU179" s="261" t="s">
        <v>442</v>
      </c>
      <c r="BV179" s="261" t="s">
        <v>442</v>
      </c>
      <c r="BW179" s="261" t="s">
        <v>442</v>
      </c>
      <c r="BX179" s="261" t="s">
        <v>442</v>
      </c>
      <c r="BY179" s="261" t="s">
        <v>442</v>
      </c>
      <c r="BZ179" s="261" t="s">
        <v>442</v>
      </c>
      <c r="CA179" s="261" t="s">
        <v>442</v>
      </c>
      <c r="CB179" s="261" t="s">
        <v>442</v>
      </c>
      <c r="CC179" s="290">
        <v>0</v>
      </c>
      <c r="CD179" s="261" t="s">
        <v>442</v>
      </c>
      <c r="CE179" s="261" t="s">
        <v>442</v>
      </c>
      <c r="CF179" s="261" t="s">
        <v>442</v>
      </c>
      <c r="CG179" s="261" t="s">
        <v>442</v>
      </c>
      <c r="CH179" s="261" t="s">
        <v>442</v>
      </c>
      <c r="CI179" s="261" t="s">
        <v>442</v>
      </c>
      <c r="CJ179" s="261" t="s">
        <v>442</v>
      </c>
      <c r="CK179" s="261" t="s">
        <v>442</v>
      </c>
      <c r="CL179" s="261" t="s">
        <v>442</v>
      </c>
      <c r="CM179" s="261" t="s">
        <v>442</v>
      </c>
      <c r="CN179" s="261" t="s">
        <v>442</v>
      </c>
      <c r="CO179" s="261" t="s">
        <v>442</v>
      </c>
      <c r="CP179" s="261" t="s">
        <v>442</v>
      </c>
      <c r="CQ179" s="261" t="s">
        <v>442</v>
      </c>
      <c r="CR179" s="261" t="s">
        <v>588</v>
      </c>
      <c r="CS179" s="261" t="s">
        <v>433</v>
      </c>
      <c r="CT179" s="261" t="s">
        <v>442</v>
      </c>
      <c r="CU179" s="261" t="s">
        <v>589</v>
      </c>
      <c r="CV179" s="261" t="s">
        <v>442</v>
      </c>
      <c r="CW179" s="261" t="s">
        <v>442</v>
      </c>
      <c r="CX179" s="293">
        <f t="shared" si="44"/>
        <v>0.60885301817175919</v>
      </c>
      <c r="CY179" s="289">
        <v>3173991</v>
      </c>
      <c r="CZ179" s="287">
        <v>45041</v>
      </c>
      <c r="DA179" s="293">
        <v>0.60885301817175919</v>
      </c>
      <c r="DB179" s="261" t="s">
        <v>442</v>
      </c>
      <c r="DC179" s="261" t="s">
        <v>442</v>
      </c>
      <c r="DD179" s="261" t="s">
        <v>577</v>
      </c>
    </row>
    <row r="180" spans="1:108">
      <c r="A180" s="264" t="s">
        <v>380</v>
      </c>
      <c r="B180" s="284">
        <v>1815</v>
      </c>
      <c r="C180" s="284">
        <f t="shared" si="34"/>
        <v>1815</v>
      </c>
      <c r="D180" s="285">
        <v>9274</v>
      </c>
      <c r="E180" s="286">
        <f t="shared" si="35"/>
        <v>9274</v>
      </c>
      <c r="F180" s="287">
        <v>45869</v>
      </c>
      <c r="G180" s="285" t="s">
        <v>159</v>
      </c>
      <c r="H180" s="285" t="s">
        <v>573</v>
      </c>
      <c r="I180" s="261">
        <v>2021</v>
      </c>
      <c r="J180" s="261" t="s">
        <v>574</v>
      </c>
      <c r="K180" s="261" t="s">
        <v>575</v>
      </c>
      <c r="L180" s="288">
        <v>2189028</v>
      </c>
      <c r="M180" s="261" t="s">
        <v>576</v>
      </c>
      <c r="N180" s="261" t="s">
        <v>577</v>
      </c>
      <c r="O180" s="261" t="s">
        <v>578</v>
      </c>
      <c r="P180" s="287">
        <v>43245</v>
      </c>
      <c r="Q180" s="287" t="s">
        <v>579</v>
      </c>
      <c r="R180" s="261" t="s">
        <v>577</v>
      </c>
      <c r="S180" s="261" t="s">
        <v>580</v>
      </c>
      <c r="T180" s="261">
        <v>76</v>
      </c>
      <c r="U180" s="288">
        <v>0</v>
      </c>
      <c r="V180" s="289">
        <v>0</v>
      </c>
      <c r="W180" s="261" t="str">
        <f t="shared" si="36"/>
        <v>PERF</v>
      </c>
      <c r="X180" s="261" t="s">
        <v>581</v>
      </c>
      <c r="Y180" s="261" t="s">
        <v>581</v>
      </c>
      <c r="Z180" s="261" t="s">
        <v>573</v>
      </c>
      <c r="AA180" s="264" t="s">
        <v>380</v>
      </c>
      <c r="AB180" s="286">
        <f t="shared" si="37"/>
        <v>1815</v>
      </c>
      <c r="AC180" s="286">
        <v>7194</v>
      </c>
      <c r="AD180" s="286">
        <f t="shared" si="38"/>
        <v>7194</v>
      </c>
      <c r="AE180" s="261" t="s">
        <v>582</v>
      </c>
      <c r="AF180" s="261" t="s">
        <v>583</v>
      </c>
      <c r="AG180" s="290">
        <v>3214400</v>
      </c>
      <c r="AH180" s="261" t="s">
        <v>583</v>
      </c>
      <c r="AI180" s="291">
        <v>41411</v>
      </c>
      <c r="AJ180" s="261" t="s">
        <v>584</v>
      </c>
      <c r="AK180" s="292">
        <v>45688</v>
      </c>
      <c r="AL180" s="292" t="s">
        <v>585</v>
      </c>
      <c r="AM180" s="292" t="s">
        <v>442</v>
      </c>
      <c r="AN180" s="261" t="s">
        <v>442</v>
      </c>
      <c r="AO180" s="261" t="s">
        <v>442</v>
      </c>
      <c r="AP180" s="261" t="s">
        <v>442</v>
      </c>
      <c r="AQ180" s="261" t="s">
        <v>442</v>
      </c>
      <c r="AR180" s="290">
        <v>93</v>
      </c>
      <c r="AS180" s="287">
        <f t="shared" si="42"/>
        <v>48659</v>
      </c>
      <c r="AT180" s="261">
        <v>180</v>
      </c>
      <c r="AU180" s="261" t="s">
        <v>442</v>
      </c>
      <c r="AV180" s="290">
        <v>7087368</v>
      </c>
      <c r="AW180" s="290">
        <v>5399976.54</v>
      </c>
      <c r="AX180" s="261" t="s">
        <v>442</v>
      </c>
      <c r="AY180" s="261" t="s">
        <v>442</v>
      </c>
      <c r="AZ180" s="290">
        <v>7087368</v>
      </c>
      <c r="BA180" s="261">
        <v>100</v>
      </c>
      <c r="BB180" s="261" t="s">
        <v>442</v>
      </c>
      <c r="BC180" s="261" t="s">
        <v>586</v>
      </c>
      <c r="BD180" s="261" t="s">
        <v>586</v>
      </c>
      <c r="BE180" s="289">
        <v>94836</v>
      </c>
      <c r="BF180" s="261" t="s">
        <v>442</v>
      </c>
      <c r="BG180" s="261" t="s">
        <v>442</v>
      </c>
      <c r="BH180" s="261" t="s">
        <v>587</v>
      </c>
      <c r="BI180" s="293">
        <v>0.14230000000000001</v>
      </c>
      <c r="BJ180" s="261" t="s">
        <v>591</v>
      </c>
      <c r="BK180" s="261" t="s">
        <v>442</v>
      </c>
      <c r="BL180" s="294">
        <f t="shared" si="43"/>
        <v>6.8200000000000011E-2</v>
      </c>
      <c r="BM180" s="261" t="s">
        <v>442</v>
      </c>
      <c r="BN180" s="261" t="s">
        <v>442</v>
      </c>
      <c r="BO180" s="261" t="s">
        <v>442</v>
      </c>
      <c r="BP180" s="261" t="s">
        <v>442</v>
      </c>
      <c r="BQ180" s="261" t="s">
        <v>442</v>
      </c>
      <c r="BR180" s="261" t="s">
        <v>442</v>
      </c>
      <c r="BS180" s="261" t="s">
        <v>442</v>
      </c>
      <c r="BT180" s="261" t="s">
        <v>442</v>
      </c>
      <c r="BU180" s="261" t="s">
        <v>442</v>
      </c>
      <c r="BV180" s="261" t="s">
        <v>442</v>
      </c>
      <c r="BW180" s="261" t="s">
        <v>442</v>
      </c>
      <c r="BX180" s="261" t="s">
        <v>442</v>
      </c>
      <c r="BY180" s="261" t="s">
        <v>442</v>
      </c>
      <c r="BZ180" s="261" t="s">
        <v>442</v>
      </c>
      <c r="CA180" s="261" t="s">
        <v>442</v>
      </c>
      <c r="CB180" s="261" t="s">
        <v>442</v>
      </c>
      <c r="CC180" s="290">
        <v>0</v>
      </c>
      <c r="CD180" s="261" t="s">
        <v>442</v>
      </c>
      <c r="CE180" s="261" t="s">
        <v>442</v>
      </c>
      <c r="CF180" s="261" t="s">
        <v>442</v>
      </c>
      <c r="CG180" s="261" t="s">
        <v>442</v>
      </c>
      <c r="CH180" s="261" t="s">
        <v>442</v>
      </c>
      <c r="CI180" s="261" t="s">
        <v>442</v>
      </c>
      <c r="CJ180" s="261" t="s">
        <v>442</v>
      </c>
      <c r="CK180" s="261" t="s">
        <v>442</v>
      </c>
      <c r="CL180" s="261" t="s">
        <v>442</v>
      </c>
      <c r="CM180" s="261" t="s">
        <v>442</v>
      </c>
      <c r="CN180" s="261" t="s">
        <v>442</v>
      </c>
      <c r="CO180" s="261" t="s">
        <v>442</v>
      </c>
      <c r="CP180" s="261" t="s">
        <v>442</v>
      </c>
      <c r="CQ180" s="261" t="s">
        <v>442</v>
      </c>
      <c r="CR180" s="261" t="s">
        <v>588</v>
      </c>
      <c r="CS180" s="261" t="s">
        <v>433</v>
      </c>
      <c r="CT180" s="261" t="s">
        <v>442</v>
      </c>
      <c r="CU180" s="261" t="s">
        <v>589</v>
      </c>
      <c r="CV180" s="261" t="s">
        <v>442</v>
      </c>
      <c r="CW180" s="261" t="s">
        <v>442</v>
      </c>
      <c r="CX180" s="293">
        <f t="shared" si="44"/>
        <v>0.57111126421610048</v>
      </c>
      <c r="CY180" s="289">
        <v>12409785</v>
      </c>
      <c r="CZ180" s="287">
        <v>45426</v>
      </c>
      <c r="DA180" s="293">
        <v>0.55094431087224016</v>
      </c>
      <c r="DB180" s="261" t="s">
        <v>442</v>
      </c>
      <c r="DC180" s="261" t="s">
        <v>442</v>
      </c>
      <c r="DD180" s="261" t="s">
        <v>577</v>
      </c>
    </row>
    <row r="181" spans="1:108">
      <c r="A181" s="264" t="s">
        <v>380</v>
      </c>
      <c r="B181" s="284">
        <v>1279</v>
      </c>
      <c r="C181" s="284">
        <f t="shared" si="34"/>
        <v>1279</v>
      </c>
      <c r="D181" s="285">
        <v>8722</v>
      </c>
      <c r="E181" s="286">
        <f t="shared" si="35"/>
        <v>8722</v>
      </c>
      <c r="F181" s="287">
        <v>45869</v>
      </c>
      <c r="G181" s="285" t="s">
        <v>159</v>
      </c>
      <c r="H181" s="285" t="s">
        <v>573</v>
      </c>
      <c r="I181" s="261">
        <v>2021</v>
      </c>
      <c r="J181" s="261" t="s">
        <v>574</v>
      </c>
      <c r="K181" s="261" t="s">
        <v>575</v>
      </c>
      <c r="L181" s="288">
        <v>310442</v>
      </c>
      <c r="M181" s="261" t="s">
        <v>576</v>
      </c>
      <c r="N181" s="261" t="s">
        <v>577</v>
      </c>
      <c r="O181" s="261" t="s">
        <v>578</v>
      </c>
      <c r="P181" s="287">
        <v>41477</v>
      </c>
      <c r="Q181" s="287" t="s">
        <v>579</v>
      </c>
      <c r="R181" s="261" t="s">
        <v>577</v>
      </c>
      <c r="S181" s="261" t="s">
        <v>580</v>
      </c>
      <c r="T181" s="261">
        <v>131</v>
      </c>
      <c r="U181" s="288">
        <v>0</v>
      </c>
      <c r="V181" s="289">
        <v>0</v>
      </c>
      <c r="W181" s="261" t="str">
        <f t="shared" si="36"/>
        <v>PERF</v>
      </c>
      <c r="X181" s="261" t="s">
        <v>581</v>
      </c>
      <c r="Y181" s="261" t="s">
        <v>581</v>
      </c>
      <c r="Z181" s="261" t="s">
        <v>573</v>
      </c>
      <c r="AA181" s="264" t="s">
        <v>380</v>
      </c>
      <c r="AB181" s="286">
        <f t="shared" si="37"/>
        <v>1279</v>
      </c>
      <c r="AC181" s="286">
        <v>7076</v>
      </c>
      <c r="AD181" s="286">
        <f t="shared" si="38"/>
        <v>7076</v>
      </c>
      <c r="AE181" s="261" t="s">
        <v>597</v>
      </c>
      <c r="AF181" s="261" t="s">
        <v>583</v>
      </c>
      <c r="AG181" s="290">
        <v>580899</v>
      </c>
      <c r="AH181" s="261" t="s">
        <v>583</v>
      </c>
      <c r="AI181" s="291">
        <v>41395</v>
      </c>
      <c r="AJ181" s="261" t="s">
        <v>584</v>
      </c>
      <c r="AK181" s="292">
        <v>45688</v>
      </c>
      <c r="AL181" s="292" t="s">
        <v>585</v>
      </c>
      <c r="AM181" s="292" t="s">
        <v>442</v>
      </c>
      <c r="AN181" s="261" t="s">
        <v>442</v>
      </c>
      <c r="AO181" s="261" t="s">
        <v>442</v>
      </c>
      <c r="AP181" s="261" t="s">
        <v>442</v>
      </c>
      <c r="AQ181" s="261" t="s">
        <v>442</v>
      </c>
      <c r="AR181" s="290">
        <v>35</v>
      </c>
      <c r="AS181" s="287">
        <f t="shared" si="42"/>
        <v>46919</v>
      </c>
      <c r="AT181" s="261">
        <v>180</v>
      </c>
      <c r="AU181" s="261" t="s">
        <v>442</v>
      </c>
      <c r="AV181" s="290">
        <v>436053</v>
      </c>
      <c r="AW181" s="290">
        <v>166916.28</v>
      </c>
      <c r="AX181" s="261" t="s">
        <v>442</v>
      </c>
      <c r="AY181" s="261" t="s">
        <v>442</v>
      </c>
      <c r="AZ181" s="290">
        <v>436053</v>
      </c>
      <c r="BA181" s="261">
        <v>100</v>
      </c>
      <c r="BB181" s="261" t="s">
        <v>442</v>
      </c>
      <c r="BC181" s="261" t="s">
        <v>586</v>
      </c>
      <c r="BD181" s="261" t="s">
        <v>586</v>
      </c>
      <c r="BE181" s="289">
        <v>5678</v>
      </c>
      <c r="BF181" s="261" t="s">
        <v>442</v>
      </c>
      <c r="BG181" s="261" t="s">
        <v>442</v>
      </c>
      <c r="BH181" s="261" t="s">
        <v>587</v>
      </c>
      <c r="BI181" s="293">
        <v>0.14249999999999999</v>
      </c>
      <c r="BJ181" s="261" t="s">
        <v>596</v>
      </c>
      <c r="BK181" s="261" t="s">
        <v>442</v>
      </c>
      <c r="BL181" s="294">
        <f t="shared" si="43"/>
        <v>6.8399999999999989E-2</v>
      </c>
      <c r="BM181" s="261" t="s">
        <v>442</v>
      </c>
      <c r="BN181" s="261" t="s">
        <v>442</v>
      </c>
      <c r="BO181" s="261" t="s">
        <v>442</v>
      </c>
      <c r="BP181" s="261" t="s">
        <v>442</v>
      </c>
      <c r="BQ181" s="261" t="s">
        <v>442</v>
      </c>
      <c r="BR181" s="261" t="s">
        <v>442</v>
      </c>
      <c r="BS181" s="261" t="s">
        <v>442</v>
      </c>
      <c r="BT181" s="261" t="s">
        <v>442</v>
      </c>
      <c r="BU181" s="261" t="s">
        <v>442</v>
      </c>
      <c r="BV181" s="261" t="s">
        <v>442</v>
      </c>
      <c r="BW181" s="261" t="s">
        <v>442</v>
      </c>
      <c r="BX181" s="261" t="s">
        <v>442</v>
      </c>
      <c r="BY181" s="261" t="s">
        <v>442</v>
      </c>
      <c r="BZ181" s="261" t="s">
        <v>442</v>
      </c>
      <c r="CA181" s="261" t="s">
        <v>442</v>
      </c>
      <c r="CB181" s="261" t="s">
        <v>442</v>
      </c>
      <c r="CC181" s="290">
        <v>0</v>
      </c>
      <c r="CD181" s="261" t="s">
        <v>442</v>
      </c>
      <c r="CE181" s="261" t="s">
        <v>442</v>
      </c>
      <c r="CF181" s="261" t="s">
        <v>442</v>
      </c>
      <c r="CG181" s="261" t="s">
        <v>442</v>
      </c>
      <c r="CH181" s="261" t="s">
        <v>442</v>
      </c>
      <c r="CI181" s="261" t="s">
        <v>442</v>
      </c>
      <c r="CJ181" s="261" t="s">
        <v>442</v>
      </c>
      <c r="CK181" s="261" t="s">
        <v>442</v>
      </c>
      <c r="CL181" s="261" t="s">
        <v>442</v>
      </c>
      <c r="CM181" s="261" t="s">
        <v>442</v>
      </c>
      <c r="CN181" s="261" t="s">
        <v>442</v>
      </c>
      <c r="CO181" s="261" t="s">
        <v>442</v>
      </c>
      <c r="CP181" s="261" t="s">
        <v>442</v>
      </c>
      <c r="CQ181" s="261" t="s">
        <v>442</v>
      </c>
      <c r="CR181" s="261" t="s">
        <v>588</v>
      </c>
      <c r="CS181" s="261" t="s">
        <v>433</v>
      </c>
      <c r="CT181" s="261" t="s">
        <v>442</v>
      </c>
      <c r="CU181" s="261" t="s">
        <v>589</v>
      </c>
      <c r="CV181" s="261" t="s">
        <v>442</v>
      </c>
      <c r="CW181" s="261" t="s">
        <v>442</v>
      </c>
      <c r="CX181" s="293">
        <f t="shared" si="44"/>
        <v>0.40144853751476478</v>
      </c>
      <c r="CY181" s="289">
        <v>1086199</v>
      </c>
      <c r="CZ181" s="287">
        <v>45065</v>
      </c>
      <c r="DA181" s="293">
        <v>0.75065186448641663</v>
      </c>
      <c r="DB181" s="261" t="s">
        <v>442</v>
      </c>
      <c r="DC181" s="261" t="s">
        <v>442</v>
      </c>
      <c r="DD181" s="261" t="s">
        <v>577</v>
      </c>
    </row>
    <row r="182" spans="1:108">
      <c r="A182" s="264" t="s">
        <v>380</v>
      </c>
      <c r="B182" s="284">
        <v>1463</v>
      </c>
      <c r="C182" s="284">
        <f t="shared" si="34"/>
        <v>1463</v>
      </c>
      <c r="D182" s="285">
        <v>8921</v>
      </c>
      <c r="E182" s="286">
        <f t="shared" si="35"/>
        <v>8921</v>
      </c>
      <c r="F182" s="287">
        <v>45869</v>
      </c>
      <c r="G182" s="285" t="s">
        <v>159</v>
      </c>
      <c r="H182" s="285" t="s">
        <v>573</v>
      </c>
      <c r="I182" s="261">
        <v>2021</v>
      </c>
      <c r="J182" s="261" t="s">
        <v>574</v>
      </c>
      <c r="K182" s="261" t="s">
        <v>575</v>
      </c>
      <c r="L182" s="288">
        <v>5532672</v>
      </c>
      <c r="M182" s="261" t="s">
        <v>576</v>
      </c>
      <c r="N182" s="261" t="s">
        <v>577</v>
      </c>
      <c r="O182" s="261" t="s">
        <v>578</v>
      </c>
      <c r="P182" s="287">
        <v>42198</v>
      </c>
      <c r="Q182" s="287" t="s">
        <v>598</v>
      </c>
      <c r="R182" s="261" t="s">
        <v>577</v>
      </c>
      <c r="S182" s="261" t="s">
        <v>580</v>
      </c>
      <c r="T182" s="261">
        <v>53</v>
      </c>
      <c r="U182" s="288">
        <v>0</v>
      </c>
      <c r="V182" s="289">
        <v>0</v>
      </c>
      <c r="W182" s="261" t="str">
        <f t="shared" si="36"/>
        <v>PERF</v>
      </c>
      <c r="X182" s="261" t="s">
        <v>581</v>
      </c>
      <c r="Y182" s="261" t="s">
        <v>581</v>
      </c>
      <c r="Z182" s="261" t="s">
        <v>573</v>
      </c>
      <c r="AA182" s="264" t="s">
        <v>380</v>
      </c>
      <c r="AB182" s="286">
        <f t="shared" si="37"/>
        <v>1463</v>
      </c>
      <c r="AC182" s="286">
        <v>7032</v>
      </c>
      <c r="AD182" s="286">
        <f t="shared" si="38"/>
        <v>7032</v>
      </c>
      <c r="AE182" s="261" t="s">
        <v>593</v>
      </c>
      <c r="AF182" s="261" t="s">
        <v>583</v>
      </c>
      <c r="AG182" s="290">
        <v>17500000</v>
      </c>
      <c r="AH182" s="261" t="s">
        <v>583</v>
      </c>
      <c r="AI182" s="291">
        <v>41893</v>
      </c>
      <c r="AJ182" s="261" t="s">
        <v>584</v>
      </c>
      <c r="AK182" s="292">
        <v>45688</v>
      </c>
      <c r="AL182" s="292" t="s">
        <v>585</v>
      </c>
      <c r="AM182" s="292" t="s">
        <v>442</v>
      </c>
      <c r="AN182" s="261" t="s">
        <v>442</v>
      </c>
      <c r="AO182" s="261" t="s">
        <v>442</v>
      </c>
      <c r="AP182" s="261" t="s">
        <v>442</v>
      </c>
      <c r="AQ182" s="261" t="s">
        <v>442</v>
      </c>
      <c r="AR182" s="290">
        <v>57</v>
      </c>
      <c r="AS182" s="287">
        <f t="shared" si="42"/>
        <v>47579</v>
      </c>
      <c r="AT182" s="261">
        <v>180</v>
      </c>
      <c r="AU182" s="261" t="s">
        <v>442</v>
      </c>
      <c r="AV182" s="290">
        <v>13886774</v>
      </c>
      <c r="AW182" s="290">
        <v>632706.16</v>
      </c>
      <c r="AX182" s="261" t="s">
        <v>442</v>
      </c>
      <c r="AY182" s="261" t="s">
        <v>442</v>
      </c>
      <c r="AZ182" s="290">
        <v>13886774</v>
      </c>
      <c r="BA182" s="261">
        <v>100</v>
      </c>
      <c r="BB182" s="261" t="s">
        <v>442</v>
      </c>
      <c r="BC182" s="261" t="s">
        <v>586</v>
      </c>
      <c r="BD182" s="261" t="s">
        <v>586</v>
      </c>
      <c r="BE182" s="289">
        <v>15171</v>
      </c>
      <c r="BF182" s="261" t="s">
        <v>442</v>
      </c>
      <c r="BG182" s="261" t="s">
        <v>442</v>
      </c>
      <c r="BH182" s="261" t="s">
        <v>587</v>
      </c>
      <c r="BI182" s="293">
        <v>0.14249999999999999</v>
      </c>
      <c r="BJ182" s="261" t="s">
        <v>596</v>
      </c>
      <c r="BK182" s="261" t="s">
        <v>442</v>
      </c>
      <c r="BL182" s="294">
        <f t="shared" si="43"/>
        <v>6.8399999999999989E-2</v>
      </c>
      <c r="BM182" s="261" t="s">
        <v>442</v>
      </c>
      <c r="BN182" s="261" t="s">
        <v>442</v>
      </c>
      <c r="BO182" s="261" t="s">
        <v>442</v>
      </c>
      <c r="BP182" s="261" t="s">
        <v>442</v>
      </c>
      <c r="BQ182" s="261" t="s">
        <v>442</v>
      </c>
      <c r="BR182" s="261" t="s">
        <v>442</v>
      </c>
      <c r="BS182" s="261" t="s">
        <v>442</v>
      </c>
      <c r="BT182" s="261" t="s">
        <v>442</v>
      </c>
      <c r="BU182" s="261" t="s">
        <v>442</v>
      </c>
      <c r="BV182" s="261" t="s">
        <v>442</v>
      </c>
      <c r="BW182" s="261" t="s">
        <v>442</v>
      </c>
      <c r="BX182" s="261" t="s">
        <v>442</v>
      </c>
      <c r="BY182" s="261" t="s">
        <v>442</v>
      </c>
      <c r="BZ182" s="261" t="s">
        <v>442</v>
      </c>
      <c r="CA182" s="261" t="s">
        <v>442</v>
      </c>
      <c r="CB182" s="261" t="s">
        <v>442</v>
      </c>
      <c r="CC182" s="290">
        <v>11741072</v>
      </c>
      <c r="CD182" s="261" t="s">
        <v>442</v>
      </c>
      <c r="CE182" s="261" t="s">
        <v>442</v>
      </c>
      <c r="CF182" s="261" t="s">
        <v>442</v>
      </c>
      <c r="CG182" s="261" t="s">
        <v>442</v>
      </c>
      <c r="CH182" s="261" t="s">
        <v>442</v>
      </c>
      <c r="CI182" s="261" t="s">
        <v>442</v>
      </c>
      <c r="CJ182" s="261" t="s">
        <v>442</v>
      </c>
      <c r="CK182" s="261" t="s">
        <v>442</v>
      </c>
      <c r="CL182" s="261" t="s">
        <v>442</v>
      </c>
      <c r="CM182" s="261" t="s">
        <v>442</v>
      </c>
      <c r="CN182" s="261" t="s">
        <v>442</v>
      </c>
      <c r="CO182" s="261" t="s">
        <v>442</v>
      </c>
      <c r="CP182" s="261" t="s">
        <v>442</v>
      </c>
      <c r="CQ182" s="261" t="s">
        <v>442</v>
      </c>
      <c r="CR182" s="261" t="s">
        <v>588</v>
      </c>
      <c r="CS182" s="261" t="s">
        <v>433</v>
      </c>
      <c r="CT182" s="261" t="s">
        <v>442</v>
      </c>
      <c r="CU182" s="261" t="s">
        <v>589</v>
      </c>
      <c r="CV182" s="261" t="s">
        <v>442</v>
      </c>
      <c r="CW182" s="261" t="s">
        <v>442</v>
      </c>
      <c r="CX182" s="293">
        <f t="shared" si="44"/>
        <v>0.55547095999999996</v>
      </c>
      <c r="CY182" s="289">
        <v>25000000</v>
      </c>
      <c r="CZ182" s="287">
        <v>45377</v>
      </c>
      <c r="DA182" s="293">
        <v>0.79487794285714286</v>
      </c>
      <c r="DB182" s="261" t="s">
        <v>442</v>
      </c>
      <c r="DC182" s="261" t="s">
        <v>442</v>
      </c>
      <c r="DD182" s="261" t="s">
        <v>577</v>
      </c>
    </row>
    <row r="183" spans="1:108">
      <c r="A183" s="264" t="s">
        <v>380</v>
      </c>
      <c r="B183" s="284">
        <v>1328</v>
      </c>
      <c r="C183" s="284">
        <f t="shared" si="34"/>
        <v>1328</v>
      </c>
      <c r="D183" s="285">
        <v>8912</v>
      </c>
      <c r="E183" s="286">
        <f t="shared" si="35"/>
        <v>8912</v>
      </c>
      <c r="F183" s="287">
        <v>45869</v>
      </c>
      <c r="G183" s="285" t="s">
        <v>159</v>
      </c>
      <c r="H183" s="285" t="s">
        <v>573</v>
      </c>
      <c r="I183" s="261">
        <v>2021</v>
      </c>
      <c r="J183" s="261" t="s">
        <v>574</v>
      </c>
      <c r="K183" s="261" t="s">
        <v>575</v>
      </c>
      <c r="L183" s="288">
        <v>56335</v>
      </c>
      <c r="M183" s="261" t="s">
        <v>576</v>
      </c>
      <c r="N183" s="261" t="s">
        <v>577</v>
      </c>
      <c r="O183" s="261" t="s">
        <v>578</v>
      </c>
      <c r="P183" s="287">
        <v>41647</v>
      </c>
      <c r="Q183" s="287" t="s">
        <v>592</v>
      </c>
      <c r="R183" s="261" t="s">
        <v>577</v>
      </c>
      <c r="S183" s="261" t="s">
        <v>580</v>
      </c>
      <c r="T183" s="261">
        <v>135</v>
      </c>
      <c r="U183" s="288">
        <v>0</v>
      </c>
      <c r="V183" s="289">
        <v>0</v>
      </c>
      <c r="W183" s="261" t="str">
        <f t="shared" si="36"/>
        <v>PERF</v>
      </c>
      <c r="X183" s="261" t="s">
        <v>581</v>
      </c>
      <c r="Y183" s="261" t="s">
        <v>581</v>
      </c>
      <c r="Z183" s="261" t="s">
        <v>573</v>
      </c>
      <c r="AA183" s="264" t="s">
        <v>380</v>
      </c>
      <c r="AB183" s="286">
        <f t="shared" si="37"/>
        <v>1328</v>
      </c>
      <c r="AC183" s="286">
        <v>7243</v>
      </c>
      <c r="AD183" s="286">
        <f t="shared" si="38"/>
        <v>7243</v>
      </c>
      <c r="AE183" s="261" t="s">
        <v>582</v>
      </c>
      <c r="AF183" s="261" t="s">
        <v>583</v>
      </c>
      <c r="AG183" s="290">
        <v>1244817</v>
      </c>
      <c r="AH183" s="261" t="s">
        <v>583</v>
      </c>
      <c r="AI183" s="291">
        <v>41508</v>
      </c>
      <c r="AJ183" s="261" t="s">
        <v>584</v>
      </c>
      <c r="AK183" s="292">
        <v>45688</v>
      </c>
      <c r="AL183" s="292" t="s">
        <v>585</v>
      </c>
      <c r="AM183" s="292" t="s">
        <v>442</v>
      </c>
      <c r="AN183" s="261" t="s">
        <v>442</v>
      </c>
      <c r="AO183" s="261" t="s">
        <v>442</v>
      </c>
      <c r="AP183" s="261" t="s">
        <v>442</v>
      </c>
      <c r="AQ183" s="261" t="s">
        <v>442</v>
      </c>
      <c r="AR183" s="290">
        <v>41</v>
      </c>
      <c r="AS183" s="287">
        <f t="shared" si="42"/>
        <v>47099</v>
      </c>
      <c r="AT183" s="261">
        <v>180</v>
      </c>
      <c r="AU183" s="261" t="s">
        <v>442</v>
      </c>
      <c r="AV183" s="290">
        <v>993225</v>
      </c>
      <c r="AW183" s="290">
        <v>405223.4</v>
      </c>
      <c r="AX183" s="261" t="s">
        <v>442</v>
      </c>
      <c r="AY183" s="261" t="s">
        <v>442</v>
      </c>
      <c r="AZ183" s="290">
        <v>993225</v>
      </c>
      <c r="BA183" s="261">
        <v>100</v>
      </c>
      <c r="BB183" s="261" t="s">
        <v>442</v>
      </c>
      <c r="BC183" s="261" t="s">
        <v>586</v>
      </c>
      <c r="BD183" s="261" t="s">
        <v>586</v>
      </c>
      <c r="BE183" s="289">
        <v>17004</v>
      </c>
      <c r="BF183" s="261" t="s">
        <v>442</v>
      </c>
      <c r="BG183" s="261" t="s">
        <v>442</v>
      </c>
      <c r="BH183" s="261" t="s">
        <v>587</v>
      </c>
      <c r="BI183" s="293">
        <v>0.1525</v>
      </c>
      <c r="BJ183" s="261" t="s">
        <v>596</v>
      </c>
      <c r="BK183" s="261" t="s">
        <v>442</v>
      </c>
      <c r="BL183" s="294">
        <f t="shared" si="43"/>
        <v>7.8399999999999997E-2</v>
      </c>
      <c r="BM183" s="261" t="s">
        <v>442</v>
      </c>
      <c r="BN183" s="261" t="s">
        <v>442</v>
      </c>
      <c r="BO183" s="261" t="s">
        <v>442</v>
      </c>
      <c r="BP183" s="261" t="s">
        <v>442</v>
      </c>
      <c r="BQ183" s="261" t="s">
        <v>442</v>
      </c>
      <c r="BR183" s="261" t="s">
        <v>442</v>
      </c>
      <c r="BS183" s="261" t="s">
        <v>442</v>
      </c>
      <c r="BT183" s="261" t="s">
        <v>442</v>
      </c>
      <c r="BU183" s="261" t="s">
        <v>442</v>
      </c>
      <c r="BV183" s="261" t="s">
        <v>442</v>
      </c>
      <c r="BW183" s="261" t="s">
        <v>442</v>
      </c>
      <c r="BX183" s="261" t="s">
        <v>442</v>
      </c>
      <c r="BY183" s="261" t="s">
        <v>442</v>
      </c>
      <c r="BZ183" s="261" t="s">
        <v>442</v>
      </c>
      <c r="CA183" s="261" t="s">
        <v>442</v>
      </c>
      <c r="CB183" s="261" t="s">
        <v>442</v>
      </c>
      <c r="CC183" s="290">
        <v>0</v>
      </c>
      <c r="CD183" s="261" t="s">
        <v>442</v>
      </c>
      <c r="CE183" s="261" t="s">
        <v>442</v>
      </c>
      <c r="CF183" s="261" t="s">
        <v>442</v>
      </c>
      <c r="CG183" s="261" t="s">
        <v>442</v>
      </c>
      <c r="CH183" s="261" t="s">
        <v>442</v>
      </c>
      <c r="CI183" s="261" t="s">
        <v>442</v>
      </c>
      <c r="CJ183" s="261" t="s">
        <v>442</v>
      </c>
      <c r="CK183" s="261" t="s">
        <v>442</v>
      </c>
      <c r="CL183" s="261" t="s">
        <v>442</v>
      </c>
      <c r="CM183" s="261" t="s">
        <v>442</v>
      </c>
      <c r="CN183" s="261" t="s">
        <v>442</v>
      </c>
      <c r="CO183" s="261" t="s">
        <v>442</v>
      </c>
      <c r="CP183" s="261" t="s">
        <v>442</v>
      </c>
      <c r="CQ183" s="261" t="s">
        <v>442</v>
      </c>
      <c r="CR183" s="261" t="s">
        <v>588</v>
      </c>
      <c r="CS183" s="261" t="s">
        <v>433</v>
      </c>
      <c r="CT183" s="261" t="s">
        <v>442</v>
      </c>
      <c r="CU183" s="261" t="s">
        <v>589</v>
      </c>
      <c r="CV183" s="261" t="s">
        <v>442</v>
      </c>
      <c r="CW183" s="261" t="s">
        <v>442</v>
      </c>
      <c r="CX183" s="293">
        <f t="shared" si="44"/>
        <v>0.3638878360025915</v>
      </c>
      <c r="CY183" s="289">
        <v>2729481.18</v>
      </c>
      <c r="CZ183" s="287">
        <v>45266</v>
      </c>
      <c r="DA183" s="293">
        <v>0.79788817202331619</v>
      </c>
      <c r="DB183" s="261" t="s">
        <v>442</v>
      </c>
      <c r="DC183" s="261" t="s">
        <v>442</v>
      </c>
      <c r="DD183" s="261" t="s">
        <v>577</v>
      </c>
    </row>
    <row r="184" spans="1:108">
      <c r="A184" s="264" t="s">
        <v>380</v>
      </c>
      <c r="B184" s="284">
        <v>1924</v>
      </c>
      <c r="C184" s="284">
        <f t="shared" si="34"/>
        <v>1924</v>
      </c>
      <c r="D184" s="285">
        <v>10022</v>
      </c>
      <c r="E184" s="286">
        <f t="shared" si="35"/>
        <v>10022</v>
      </c>
      <c r="F184" s="287">
        <v>45869</v>
      </c>
      <c r="G184" s="285" t="s">
        <v>159</v>
      </c>
      <c r="H184" s="285" t="s">
        <v>573</v>
      </c>
      <c r="I184" s="261">
        <v>2021</v>
      </c>
      <c r="J184" s="261" t="s">
        <v>574</v>
      </c>
      <c r="K184" s="261" t="s">
        <v>575</v>
      </c>
      <c r="L184" s="288">
        <v>1582800</v>
      </c>
      <c r="M184" s="261" t="s">
        <v>576</v>
      </c>
      <c r="N184" s="261" t="s">
        <v>577</v>
      </c>
      <c r="O184" s="261" t="s">
        <v>578</v>
      </c>
      <c r="P184" s="287">
        <v>43516</v>
      </c>
      <c r="Q184" s="287" t="s">
        <v>579</v>
      </c>
      <c r="R184" s="261" t="s">
        <v>577</v>
      </c>
      <c r="S184" s="261" t="s">
        <v>580</v>
      </c>
      <c r="T184" s="261">
        <v>67</v>
      </c>
      <c r="U184" s="288">
        <v>0</v>
      </c>
      <c r="V184" s="289">
        <v>0</v>
      </c>
      <c r="W184" s="261" t="str">
        <f t="shared" si="36"/>
        <v>PERF</v>
      </c>
      <c r="X184" s="261" t="s">
        <v>581</v>
      </c>
      <c r="Y184" s="261" t="s">
        <v>581</v>
      </c>
      <c r="Z184" s="261" t="s">
        <v>573</v>
      </c>
      <c r="AA184" s="264" t="s">
        <v>380</v>
      </c>
      <c r="AB184" s="286">
        <f t="shared" si="37"/>
        <v>1924</v>
      </c>
      <c r="AC184" s="286">
        <v>7879</v>
      </c>
      <c r="AD184" s="286">
        <f t="shared" si="38"/>
        <v>7879</v>
      </c>
      <c r="AE184" s="261" t="s">
        <v>593</v>
      </c>
      <c r="AF184" s="261" t="s">
        <v>583</v>
      </c>
      <c r="AG184" s="290">
        <v>11688462</v>
      </c>
      <c r="AH184" s="261" t="s">
        <v>583</v>
      </c>
      <c r="AI184" s="291">
        <v>43336</v>
      </c>
      <c r="AJ184" s="261" t="s">
        <v>584</v>
      </c>
      <c r="AK184" s="292">
        <v>45688</v>
      </c>
      <c r="AL184" s="292">
        <v>45862</v>
      </c>
      <c r="AM184" s="292" t="s">
        <v>442</v>
      </c>
      <c r="AN184" s="261" t="s">
        <v>442</v>
      </c>
      <c r="AO184" s="261" t="s">
        <v>442</v>
      </c>
      <c r="AP184" s="261" t="s">
        <v>442</v>
      </c>
      <c r="AQ184" s="261" t="s">
        <v>442</v>
      </c>
      <c r="AR184" s="290" t="s">
        <v>442</v>
      </c>
      <c r="AS184" s="287" t="s">
        <v>442</v>
      </c>
      <c r="AT184" s="261">
        <v>180</v>
      </c>
      <c r="AU184" s="261" t="s">
        <v>442</v>
      </c>
      <c r="AV184" s="290" t="s">
        <v>442</v>
      </c>
      <c r="AW184" s="290" t="s">
        <v>442</v>
      </c>
      <c r="AX184" s="261" t="s">
        <v>442</v>
      </c>
      <c r="AY184" s="261" t="s">
        <v>442</v>
      </c>
      <c r="AZ184" s="290" t="s">
        <v>442</v>
      </c>
      <c r="BA184" s="261">
        <v>100</v>
      </c>
      <c r="BB184" s="261" t="s">
        <v>442</v>
      </c>
      <c r="BC184" s="261" t="s">
        <v>586</v>
      </c>
      <c r="BD184" s="261" t="s">
        <v>586</v>
      </c>
      <c r="BE184" s="289" t="s">
        <v>442</v>
      </c>
      <c r="BF184" s="261" t="s">
        <v>442</v>
      </c>
      <c r="BG184" s="261" t="s">
        <v>442</v>
      </c>
      <c r="BH184" s="261" t="s">
        <v>587</v>
      </c>
      <c r="BI184" s="293" t="s">
        <v>442</v>
      </c>
      <c r="BJ184" s="261" t="s">
        <v>442</v>
      </c>
      <c r="BK184" s="261" t="s">
        <v>442</v>
      </c>
      <c r="BL184" s="294" t="s">
        <v>442</v>
      </c>
      <c r="BM184" s="261" t="s">
        <v>442</v>
      </c>
      <c r="BN184" s="261" t="s">
        <v>442</v>
      </c>
      <c r="BO184" s="261" t="s">
        <v>442</v>
      </c>
      <c r="BP184" s="261" t="s">
        <v>442</v>
      </c>
      <c r="BQ184" s="261" t="s">
        <v>442</v>
      </c>
      <c r="BR184" s="261" t="s">
        <v>442</v>
      </c>
      <c r="BS184" s="261" t="s">
        <v>442</v>
      </c>
      <c r="BT184" s="261" t="s">
        <v>442</v>
      </c>
      <c r="BU184" s="261" t="s">
        <v>442</v>
      </c>
      <c r="BV184" s="261" t="s">
        <v>442</v>
      </c>
      <c r="BW184" s="261" t="s">
        <v>442</v>
      </c>
      <c r="BX184" s="261" t="s">
        <v>442</v>
      </c>
      <c r="BY184" s="261" t="s">
        <v>442</v>
      </c>
      <c r="BZ184" s="261" t="s">
        <v>442</v>
      </c>
      <c r="CA184" s="261" t="s">
        <v>442</v>
      </c>
      <c r="CB184" s="261" t="s">
        <v>442</v>
      </c>
      <c r="CC184" s="290" t="s">
        <v>442</v>
      </c>
      <c r="CD184" s="261" t="s">
        <v>442</v>
      </c>
      <c r="CE184" s="261" t="s">
        <v>442</v>
      </c>
      <c r="CF184" s="261" t="s">
        <v>442</v>
      </c>
      <c r="CG184" s="261" t="s">
        <v>442</v>
      </c>
      <c r="CH184" s="261" t="s">
        <v>442</v>
      </c>
      <c r="CI184" s="261" t="s">
        <v>442</v>
      </c>
      <c r="CJ184" s="261" t="s">
        <v>442</v>
      </c>
      <c r="CK184" s="261" t="s">
        <v>442</v>
      </c>
      <c r="CL184" s="261" t="s">
        <v>442</v>
      </c>
      <c r="CM184" s="261" t="s">
        <v>442</v>
      </c>
      <c r="CN184" s="261" t="s">
        <v>442</v>
      </c>
      <c r="CO184" s="261" t="s">
        <v>442</v>
      </c>
      <c r="CP184" s="261" t="s">
        <v>442</v>
      </c>
      <c r="CQ184" s="261" t="s">
        <v>442</v>
      </c>
      <c r="CR184" s="261" t="s">
        <v>588</v>
      </c>
      <c r="CS184" s="261" t="s">
        <v>433</v>
      </c>
      <c r="CT184" s="261" t="s">
        <v>442</v>
      </c>
      <c r="CU184" s="261" t="s">
        <v>589</v>
      </c>
      <c r="CV184" s="261" t="s">
        <v>442</v>
      </c>
      <c r="CW184" s="261" t="s">
        <v>442</v>
      </c>
      <c r="CX184" s="293" t="s">
        <v>442</v>
      </c>
      <c r="CY184" s="289" t="s">
        <v>442</v>
      </c>
      <c r="CZ184" s="287" t="s">
        <v>442</v>
      </c>
      <c r="DA184" s="293" t="s">
        <v>442</v>
      </c>
      <c r="DB184" s="261" t="s">
        <v>442</v>
      </c>
      <c r="DC184" s="261" t="s">
        <v>442</v>
      </c>
      <c r="DD184" s="261" t="s">
        <v>577</v>
      </c>
    </row>
    <row r="185" spans="1:108">
      <c r="A185" s="264" t="s">
        <v>380</v>
      </c>
      <c r="B185" s="284">
        <v>1610</v>
      </c>
      <c r="C185" s="284">
        <f t="shared" si="34"/>
        <v>1610</v>
      </c>
      <c r="D185" s="285">
        <v>8723</v>
      </c>
      <c r="E185" s="286">
        <f t="shared" si="35"/>
        <v>8723</v>
      </c>
      <c r="F185" s="287">
        <v>45869</v>
      </c>
      <c r="G185" s="285" t="s">
        <v>159</v>
      </c>
      <c r="H185" s="285" t="s">
        <v>573</v>
      </c>
      <c r="I185" s="261">
        <v>2021</v>
      </c>
      <c r="J185" s="261" t="s">
        <v>574</v>
      </c>
      <c r="K185" s="261" t="s">
        <v>575</v>
      </c>
      <c r="L185" s="288">
        <v>93480</v>
      </c>
      <c r="M185" s="261" t="s">
        <v>576</v>
      </c>
      <c r="N185" s="261" t="s">
        <v>577</v>
      </c>
      <c r="O185" s="261" t="s">
        <v>578</v>
      </c>
      <c r="P185" s="287">
        <v>42557</v>
      </c>
      <c r="Q185" s="287" t="s">
        <v>579</v>
      </c>
      <c r="R185" s="261" t="s">
        <v>577</v>
      </c>
      <c r="S185" s="261" t="s">
        <v>580</v>
      </c>
      <c r="T185" s="261">
        <v>99</v>
      </c>
      <c r="U185" s="288">
        <v>0</v>
      </c>
      <c r="V185" s="289">
        <v>0</v>
      </c>
      <c r="W185" s="261" t="str">
        <f t="shared" si="36"/>
        <v>PERF</v>
      </c>
      <c r="X185" s="261" t="s">
        <v>581</v>
      </c>
      <c r="Y185" s="261" t="s">
        <v>581</v>
      </c>
      <c r="Z185" s="261" t="s">
        <v>573</v>
      </c>
      <c r="AA185" s="264" t="s">
        <v>380</v>
      </c>
      <c r="AB185" s="286">
        <f t="shared" si="37"/>
        <v>1610</v>
      </c>
      <c r="AC185" s="286">
        <v>7034</v>
      </c>
      <c r="AD185" s="286">
        <f t="shared" si="38"/>
        <v>7034</v>
      </c>
      <c r="AE185" s="261" t="s">
        <v>582</v>
      </c>
      <c r="AF185" s="261" t="s">
        <v>583</v>
      </c>
      <c r="AG185" s="290">
        <v>489792</v>
      </c>
      <c r="AH185" s="261" t="s">
        <v>583</v>
      </c>
      <c r="AI185" s="291">
        <v>40812</v>
      </c>
      <c r="AJ185" s="261" t="s">
        <v>584</v>
      </c>
      <c r="AK185" s="292">
        <v>45688</v>
      </c>
      <c r="AL185" s="292" t="s">
        <v>585</v>
      </c>
      <c r="AM185" s="292" t="s">
        <v>442</v>
      </c>
      <c r="AN185" s="261" t="s">
        <v>442</v>
      </c>
      <c r="AO185" s="261" t="s">
        <v>442</v>
      </c>
      <c r="AP185" s="261" t="s">
        <v>442</v>
      </c>
      <c r="AQ185" s="261" t="s">
        <v>442</v>
      </c>
      <c r="AR185" s="290">
        <v>71</v>
      </c>
      <c r="AS185" s="287">
        <f t="shared" ref="AS185:AS193" si="45">(AR185*30)+F185</f>
        <v>47999</v>
      </c>
      <c r="AT185" s="261">
        <v>180</v>
      </c>
      <c r="AU185" s="261" t="s">
        <v>442</v>
      </c>
      <c r="AV185" s="290">
        <v>644612</v>
      </c>
      <c r="AW185" s="290">
        <v>264901.73</v>
      </c>
      <c r="AX185" s="261" t="s">
        <v>442</v>
      </c>
      <c r="AY185" s="261" t="s">
        <v>442</v>
      </c>
      <c r="AZ185" s="290">
        <v>644612</v>
      </c>
      <c r="BA185" s="261">
        <v>100</v>
      </c>
      <c r="BB185" s="261" t="s">
        <v>442</v>
      </c>
      <c r="BC185" s="261" t="s">
        <v>586</v>
      </c>
      <c r="BD185" s="261" t="s">
        <v>586</v>
      </c>
      <c r="BE185" s="289">
        <v>5730</v>
      </c>
      <c r="BF185" s="261" t="s">
        <v>442</v>
      </c>
      <c r="BG185" s="261" t="s">
        <v>442</v>
      </c>
      <c r="BH185" s="261" t="s">
        <v>587</v>
      </c>
      <c r="BI185" s="293">
        <v>0.16250000000000001</v>
      </c>
      <c r="BJ185" s="261" t="s">
        <v>596</v>
      </c>
      <c r="BK185" s="261" t="s">
        <v>442</v>
      </c>
      <c r="BL185" s="294">
        <f t="shared" ref="BL185:BL193" si="46">BI185-IF(BJ185="Prime",10.75%-3.5%,7.41%)</f>
        <v>8.8400000000000006E-2</v>
      </c>
      <c r="BM185" s="261" t="s">
        <v>442</v>
      </c>
      <c r="BN185" s="261" t="s">
        <v>442</v>
      </c>
      <c r="BO185" s="261" t="s">
        <v>442</v>
      </c>
      <c r="BP185" s="261" t="s">
        <v>442</v>
      </c>
      <c r="BQ185" s="261" t="s">
        <v>442</v>
      </c>
      <c r="BR185" s="261" t="s">
        <v>442</v>
      </c>
      <c r="BS185" s="261" t="s">
        <v>442</v>
      </c>
      <c r="BT185" s="261" t="s">
        <v>442</v>
      </c>
      <c r="BU185" s="261" t="s">
        <v>442</v>
      </c>
      <c r="BV185" s="261" t="s">
        <v>442</v>
      </c>
      <c r="BW185" s="261" t="s">
        <v>442</v>
      </c>
      <c r="BX185" s="261" t="s">
        <v>442</v>
      </c>
      <c r="BY185" s="261" t="s">
        <v>442</v>
      </c>
      <c r="BZ185" s="261" t="s">
        <v>442</v>
      </c>
      <c r="CA185" s="261" t="s">
        <v>442</v>
      </c>
      <c r="CB185" s="261" t="s">
        <v>442</v>
      </c>
      <c r="CC185" s="290">
        <v>0</v>
      </c>
      <c r="CD185" s="261" t="s">
        <v>442</v>
      </c>
      <c r="CE185" s="261" t="s">
        <v>442</v>
      </c>
      <c r="CF185" s="261" t="s">
        <v>442</v>
      </c>
      <c r="CG185" s="261" t="s">
        <v>442</v>
      </c>
      <c r="CH185" s="261" t="s">
        <v>442</v>
      </c>
      <c r="CI185" s="261" t="s">
        <v>442</v>
      </c>
      <c r="CJ185" s="261" t="s">
        <v>442</v>
      </c>
      <c r="CK185" s="261" t="s">
        <v>442</v>
      </c>
      <c r="CL185" s="261" t="s">
        <v>442</v>
      </c>
      <c r="CM185" s="261" t="s">
        <v>442</v>
      </c>
      <c r="CN185" s="261" t="s">
        <v>442</v>
      </c>
      <c r="CO185" s="261" t="s">
        <v>442</v>
      </c>
      <c r="CP185" s="261" t="s">
        <v>442</v>
      </c>
      <c r="CQ185" s="261" t="s">
        <v>442</v>
      </c>
      <c r="CR185" s="261" t="s">
        <v>588</v>
      </c>
      <c r="CS185" s="261" t="s">
        <v>433</v>
      </c>
      <c r="CT185" s="261" t="s">
        <v>442</v>
      </c>
      <c r="CU185" s="261" t="s">
        <v>589</v>
      </c>
      <c r="CV185" s="261" t="s">
        <v>442</v>
      </c>
      <c r="CW185" s="261" t="s">
        <v>442</v>
      </c>
      <c r="CX185" s="293">
        <f t="shared" ref="CX185:CX193" si="47">AV185/CY185</f>
        <v>1.5825612169242025</v>
      </c>
      <c r="CY185" s="289">
        <v>407322</v>
      </c>
      <c r="CZ185" s="287">
        <v>44770</v>
      </c>
      <c r="DA185" s="293">
        <v>0.75382380952380956</v>
      </c>
      <c r="DB185" s="261" t="s">
        <v>442</v>
      </c>
      <c r="DC185" s="261" t="s">
        <v>442</v>
      </c>
      <c r="DD185" s="261" t="s">
        <v>577</v>
      </c>
    </row>
    <row r="186" spans="1:108">
      <c r="A186" s="264" t="s">
        <v>380</v>
      </c>
      <c r="B186" s="284">
        <v>1242</v>
      </c>
      <c r="C186" s="284">
        <f t="shared" si="34"/>
        <v>1242</v>
      </c>
      <c r="D186" s="285">
        <v>8828</v>
      </c>
      <c r="E186" s="286">
        <f t="shared" si="35"/>
        <v>8828</v>
      </c>
      <c r="F186" s="287">
        <v>45869</v>
      </c>
      <c r="G186" s="285" t="s">
        <v>159</v>
      </c>
      <c r="H186" s="285" t="s">
        <v>573</v>
      </c>
      <c r="I186" s="261">
        <v>2021</v>
      </c>
      <c r="J186" s="261" t="s">
        <v>574</v>
      </c>
      <c r="K186" s="261" t="s">
        <v>575</v>
      </c>
      <c r="L186" s="288">
        <v>2124533.7599999998</v>
      </c>
      <c r="M186" s="261" t="s">
        <v>576</v>
      </c>
      <c r="N186" s="261" t="s">
        <v>577</v>
      </c>
      <c r="O186" s="261" t="s">
        <v>578</v>
      </c>
      <c r="P186" s="287">
        <v>41438</v>
      </c>
      <c r="Q186" s="287" t="s">
        <v>592</v>
      </c>
      <c r="R186" s="261" t="s">
        <v>577</v>
      </c>
      <c r="S186" s="261" t="s">
        <v>580</v>
      </c>
      <c r="T186" s="261">
        <v>92</v>
      </c>
      <c r="U186" s="288">
        <v>0</v>
      </c>
      <c r="V186" s="289">
        <v>0</v>
      </c>
      <c r="W186" s="261" t="str">
        <f t="shared" si="36"/>
        <v>PERF</v>
      </c>
      <c r="X186" s="261" t="s">
        <v>581</v>
      </c>
      <c r="Y186" s="261" t="s">
        <v>581</v>
      </c>
      <c r="Z186" s="261" t="s">
        <v>573</v>
      </c>
      <c r="AA186" s="264" t="s">
        <v>380</v>
      </c>
      <c r="AB186" s="286">
        <f t="shared" si="37"/>
        <v>1242</v>
      </c>
      <c r="AC186" s="286">
        <v>7154</v>
      </c>
      <c r="AD186" s="286">
        <f t="shared" si="38"/>
        <v>7154</v>
      </c>
      <c r="AE186" s="261" t="s">
        <v>593</v>
      </c>
      <c r="AF186" s="261" t="s">
        <v>583</v>
      </c>
      <c r="AG186" s="290">
        <v>4059661</v>
      </c>
      <c r="AH186" s="261" t="s">
        <v>583</v>
      </c>
      <c r="AI186" s="291">
        <v>41242</v>
      </c>
      <c r="AJ186" s="261" t="s">
        <v>584</v>
      </c>
      <c r="AK186" s="292">
        <v>45688</v>
      </c>
      <c r="AL186" s="292" t="s">
        <v>585</v>
      </c>
      <c r="AM186" s="292" t="s">
        <v>442</v>
      </c>
      <c r="AN186" s="261" t="s">
        <v>442</v>
      </c>
      <c r="AO186" s="261" t="s">
        <v>442</v>
      </c>
      <c r="AP186" s="261" t="s">
        <v>442</v>
      </c>
      <c r="AQ186" s="261" t="s">
        <v>442</v>
      </c>
      <c r="AR186" s="290">
        <v>30</v>
      </c>
      <c r="AS186" s="287">
        <f t="shared" si="45"/>
        <v>46769</v>
      </c>
      <c r="AT186" s="261">
        <v>180</v>
      </c>
      <c r="AU186" s="261" t="s">
        <v>442</v>
      </c>
      <c r="AV186" s="290">
        <v>3233041</v>
      </c>
      <c r="AW186" s="290">
        <v>1176436.74</v>
      </c>
      <c r="AX186" s="261" t="s">
        <v>442</v>
      </c>
      <c r="AY186" s="261" t="s">
        <v>442</v>
      </c>
      <c r="AZ186" s="290">
        <v>3233041</v>
      </c>
      <c r="BA186" s="261">
        <v>100</v>
      </c>
      <c r="BB186" s="261" t="s">
        <v>442</v>
      </c>
      <c r="BC186" s="261" t="s">
        <v>586</v>
      </c>
      <c r="BD186" s="261" t="s">
        <v>586</v>
      </c>
      <c r="BE186" s="289">
        <v>44580</v>
      </c>
      <c r="BF186" s="261" t="s">
        <v>442</v>
      </c>
      <c r="BG186" s="261" t="s">
        <v>442</v>
      </c>
      <c r="BH186" s="261" t="s">
        <v>587</v>
      </c>
      <c r="BI186" s="293">
        <v>0.1525</v>
      </c>
      <c r="BJ186" s="261" t="s">
        <v>596</v>
      </c>
      <c r="BK186" s="261" t="s">
        <v>442</v>
      </c>
      <c r="BL186" s="294">
        <f t="shared" si="46"/>
        <v>7.8399999999999997E-2</v>
      </c>
      <c r="BM186" s="261" t="s">
        <v>442</v>
      </c>
      <c r="BN186" s="261" t="s">
        <v>442</v>
      </c>
      <c r="BO186" s="261" t="s">
        <v>442</v>
      </c>
      <c r="BP186" s="261" t="s">
        <v>442</v>
      </c>
      <c r="BQ186" s="261" t="s">
        <v>442</v>
      </c>
      <c r="BR186" s="261" t="s">
        <v>442</v>
      </c>
      <c r="BS186" s="261" t="s">
        <v>442</v>
      </c>
      <c r="BT186" s="261" t="s">
        <v>442</v>
      </c>
      <c r="BU186" s="261" t="s">
        <v>442</v>
      </c>
      <c r="BV186" s="261" t="s">
        <v>442</v>
      </c>
      <c r="BW186" s="261" t="s">
        <v>442</v>
      </c>
      <c r="BX186" s="261" t="s">
        <v>442</v>
      </c>
      <c r="BY186" s="261" t="s">
        <v>442</v>
      </c>
      <c r="BZ186" s="261" t="s">
        <v>442</v>
      </c>
      <c r="CA186" s="261" t="s">
        <v>442</v>
      </c>
      <c r="CB186" s="261" t="s">
        <v>442</v>
      </c>
      <c r="CC186" s="290">
        <v>0</v>
      </c>
      <c r="CD186" s="261" t="s">
        <v>442</v>
      </c>
      <c r="CE186" s="261" t="s">
        <v>442</v>
      </c>
      <c r="CF186" s="261" t="s">
        <v>442</v>
      </c>
      <c r="CG186" s="261" t="s">
        <v>442</v>
      </c>
      <c r="CH186" s="261" t="s">
        <v>442</v>
      </c>
      <c r="CI186" s="261" t="s">
        <v>442</v>
      </c>
      <c r="CJ186" s="261" t="s">
        <v>442</v>
      </c>
      <c r="CK186" s="261" t="s">
        <v>442</v>
      </c>
      <c r="CL186" s="261" t="s">
        <v>442</v>
      </c>
      <c r="CM186" s="261" t="s">
        <v>442</v>
      </c>
      <c r="CN186" s="261" t="s">
        <v>442</v>
      </c>
      <c r="CO186" s="261" t="s">
        <v>442</v>
      </c>
      <c r="CP186" s="261" t="s">
        <v>442</v>
      </c>
      <c r="CQ186" s="261" t="s">
        <v>442</v>
      </c>
      <c r="CR186" s="261" t="s">
        <v>588</v>
      </c>
      <c r="CS186" s="261" t="s">
        <v>433</v>
      </c>
      <c r="CT186" s="261" t="s">
        <v>442</v>
      </c>
      <c r="CU186" s="261" t="s">
        <v>589</v>
      </c>
      <c r="CV186" s="261" t="s">
        <v>442</v>
      </c>
      <c r="CW186" s="261" t="s">
        <v>442</v>
      </c>
      <c r="CX186" s="293">
        <f t="shared" si="47"/>
        <v>0.36054108704567234</v>
      </c>
      <c r="CY186" s="289">
        <v>8967191.5800000001</v>
      </c>
      <c r="CZ186" s="287">
        <v>44865</v>
      </c>
      <c r="DA186" s="293">
        <v>0.7963818346636653</v>
      </c>
      <c r="DB186" s="261" t="s">
        <v>442</v>
      </c>
      <c r="DC186" s="261" t="s">
        <v>442</v>
      </c>
      <c r="DD186" s="261" t="s">
        <v>577</v>
      </c>
    </row>
    <row r="187" spans="1:108">
      <c r="A187" s="264" t="s">
        <v>380</v>
      </c>
      <c r="B187" s="284">
        <v>1629</v>
      </c>
      <c r="C187" s="284">
        <f t="shared" si="34"/>
        <v>1629</v>
      </c>
      <c r="D187" s="285">
        <v>8678</v>
      </c>
      <c r="E187" s="286">
        <f t="shared" si="35"/>
        <v>8678</v>
      </c>
      <c r="F187" s="287">
        <v>45869</v>
      </c>
      <c r="G187" s="285" t="s">
        <v>159</v>
      </c>
      <c r="H187" s="285" t="s">
        <v>573</v>
      </c>
      <c r="I187" s="261">
        <v>2021</v>
      </c>
      <c r="J187" s="261" t="s">
        <v>574</v>
      </c>
      <c r="K187" s="261" t="s">
        <v>575</v>
      </c>
      <c r="L187" s="288">
        <v>713040</v>
      </c>
      <c r="M187" s="261" t="s">
        <v>576</v>
      </c>
      <c r="N187" s="261" t="s">
        <v>577</v>
      </c>
      <c r="O187" s="261" t="s">
        <v>578</v>
      </c>
      <c r="P187" s="287">
        <v>42644</v>
      </c>
      <c r="Q187" s="287" t="s">
        <v>592</v>
      </c>
      <c r="R187" s="261" t="s">
        <v>577</v>
      </c>
      <c r="S187" s="261" t="s">
        <v>580</v>
      </c>
      <c r="T187" s="261">
        <v>101</v>
      </c>
      <c r="U187" s="288">
        <v>12260.72</v>
      </c>
      <c r="V187" s="289">
        <v>12.554002419865421</v>
      </c>
      <c r="W187" s="261" t="str">
        <f t="shared" si="36"/>
        <v>ARRE</v>
      </c>
      <c r="X187" s="261" t="s">
        <v>581</v>
      </c>
      <c r="Y187" s="261" t="s">
        <v>581</v>
      </c>
      <c r="Z187" s="261" t="s">
        <v>573</v>
      </c>
      <c r="AA187" s="264" t="s">
        <v>380</v>
      </c>
      <c r="AB187" s="286">
        <f t="shared" si="37"/>
        <v>1629</v>
      </c>
      <c r="AC187" s="286">
        <v>160</v>
      </c>
      <c r="AD187" s="286">
        <f t="shared" si="38"/>
        <v>160</v>
      </c>
      <c r="AE187" s="261" t="s">
        <v>582</v>
      </c>
      <c r="AF187" s="261" t="s">
        <v>583</v>
      </c>
      <c r="AG187" s="290">
        <v>1053499</v>
      </c>
      <c r="AH187" s="261" t="s">
        <v>583</v>
      </c>
      <c r="AI187" s="291">
        <v>38699</v>
      </c>
      <c r="AJ187" s="261" t="s">
        <v>584</v>
      </c>
      <c r="AK187" s="292">
        <v>45688</v>
      </c>
      <c r="AL187" s="292" t="s">
        <v>585</v>
      </c>
      <c r="AM187" s="292" t="s">
        <v>442</v>
      </c>
      <c r="AN187" s="261" t="s">
        <v>442</v>
      </c>
      <c r="AO187" s="261" t="s">
        <v>442</v>
      </c>
      <c r="AP187" s="261" t="s">
        <v>442</v>
      </c>
      <c r="AQ187" s="261" t="s">
        <v>442</v>
      </c>
      <c r="AR187" s="290">
        <v>73</v>
      </c>
      <c r="AS187" s="287">
        <f t="shared" si="45"/>
        <v>48059</v>
      </c>
      <c r="AT187" s="261">
        <v>180</v>
      </c>
      <c r="AU187" s="261" t="s">
        <v>442</v>
      </c>
      <c r="AV187" s="290">
        <v>2046588</v>
      </c>
      <c r="AW187" s="290">
        <v>1424696.06</v>
      </c>
      <c r="AX187" s="261" t="s">
        <v>442</v>
      </c>
      <c r="AY187" s="261" t="s">
        <v>442</v>
      </c>
      <c r="AZ187" s="290">
        <v>2046588</v>
      </c>
      <c r="BA187" s="261">
        <v>100</v>
      </c>
      <c r="BB187" s="261" t="s">
        <v>442</v>
      </c>
      <c r="BC187" s="261" t="s">
        <v>586</v>
      </c>
      <c r="BD187" s="261" t="s">
        <v>586</v>
      </c>
      <c r="BE187" s="289">
        <v>29299</v>
      </c>
      <c r="BF187" s="261" t="s">
        <v>442</v>
      </c>
      <c r="BG187" s="261" t="s">
        <v>442</v>
      </c>
      <c r="BH187" s="261" t="s">
        <v>587</v>
      </c>
      <c r="BI187" s="293">
        <v>0.1525</v>
      </c>
      <c r="BJ187" s="261" t="s">
        <v>596</v>
      </c>
      <c r="BK187" s="261" t="s">
        <v>442</v>
      </c>
      <c r="BL187" s="294">
        <f t="shared" si="46"/>
        <v>7.8399999999999997E-2</v>
      </c>
      <c r="BM187" s="261" t="s">
        <v>442</v>
      </c>
      <c r="BN187" s="261" t="s">
        <v>442</v>
      </c>
      <c r="BO187" s="261" t="s">
        <v>442</v>
      </c>
      <c r="BP187" s="261" t="s">
        <v>442</v>
      </c>
      <c r="BQ187" s="261" t="s">
        <v>442</v>
      </c>
      <c r="BR187" s="261" t="s">
        <v>442</v>
      </c>
      <c r="BS187" s="261" t="s">
        <v>442</v>
      </c>
      <c r="BT187" s="261" t="s">
        <v>442</v>
      </c>
      <c r="BU187" s="261" t="s">
        <v>442</v>
      </c>
      <c r="BV187" s="261" t="s">
        <v>442</v>
      </c>
      <c r="BW187" s="261" t="s">
        <v>442</v>
      </c>
      <c r="BX187" s="261" t="s">
        <v>442</v>
      </c>
      <c r="BY187" s="261" t="s">
        <v>442</v>
      </c>
      <c r="BZ187" s="261" t="s">
        <v>442</v>
      </c>
      <c r="CA187" s="261" t="s">
        <v>442</v>
      </c>
      <c r="CB187" s="261" t="s">
        <v>442</v>
      </c>
      <c r="CC187" s="290">
        <v>0</v>
      </c>
      <c r="CD187" s="261" t="s">
        <v>442</v>
      </c>
      <c r="CE187" s="261">
        <v>45869</v>
      </c>
      <c r="CF187" s="261" t="s">
        <v>442</v>
      </c>
      <c r="CG187" s="261" t="s">
        <v>442</v>
      </c>
      <c r="CH187" s="261" t="s">
        <v>442</v>
      </c>
      <c r="CI187" s="261" t="s">
        <v>442</v>
      </c>
      <c r="CJ187" s="261" t="s">
        <v>442</v>
      </c>
      <c r="CK187" s="261" t="s">
        <v>442</v>
      </c>
      <c r="CL187" s="261" t="s">
        <v>442</v>
      </c>
      <c r="CM187" s="261" t="s">
        <v>442</v>
      </c>
      <c r="CN187" s="261" t="s">
        <v>442</v>
      </c>
      <c r="CO187" s="261" t="s">
        <v>442</v>
      </c>
      <c r="CP187" s="261" t="s">
        <v>442</v>
      </c>
      <c r="CQ187" s="261" t="s">
        <v>442</v>
      </c>
      <c r="CR187" s="261" t="s">
        <v>588</v>
      </c>
      <c r="CS187" s="261" t="s">
        <v>433</v>
      </c>
      <c r="CT187" s="261" t="s">
        <v>442</v>
      </c>
      <c r="CU187" s="261" t="s">
        <v>589</v>
      </c>
      <c r="CV187" s="261" t="s">
        <v>442</v>
      </c>
      <c r="CW187" s="261" t="s">
        <v>442</v>
      </c>
      <c r="CX187" s="293">
        <f t="shared" si="47"/>
        <v>0.65184604800489221</v>
      </c>
      <c r="CY187" s="289">
        <v>3139680</v>
      </c>
      <c r="CZ187" s="287">
        <v>45687</v>
      </c>
      <c r="DA187" s="293">
        <v>0.7579548281161248</v>
      </c>
      <c r="DB187" s="261" t="s">
        <v>442</v>
      </c>
      <c r="DC187" s="261" t="s">
        <v>442</v>
      </c>
      <c r="DD187" s="261" t="s">
        <v>577</v>
      </c>
    </row>
    <row r="188" spans="1:108">
      <c r="A188" s="264" t="s">
        <v>380</v>
      </c>
      <c r="B188" s="284">
        <v>1781</v>
      </c>
      <c r="C188" s="284">
        <f t="shared" si="34"/>
        <v>1781</v>
      </c>
      <c r="D188" s="285">
        <v>8122</v>
      </c>
      <c r="E188" s="286">
        <f t="shared" si="35"/>
        <v>8122</v>
      </c>
      <c r="F188" s="287">
        <v>45869</v>
      </c>
      <c r="G188" s="285" t="s">
        <v>159</v>
      </c>
      <c r="H188" s="285" t="s">
        <v>573</v>
      </c>
      <c r="I188" s="261">
        <v>2021</v>
      </c>
      <c r="J188" s="261" t="s">
        <v>574</v>
      </c>
      <c r="K188" s="261" t="s">
        <v>575</v>
      </c>
      <c r="L188" s="288">
        <v>1458792</v>
      </c>
      <c r="M188" s="261" t="s">
        <v>576</v>
      </c>
      <c r="N188" s="261" t="s">
        <v>577</v>
      </c>
      <c r="O188" s="261" t="s">
        <v>578</v>
      </c>
      <c r="P188" s="287">
        <v>43160</v>
      </c>
      <c r="Q188" s="287" t="s">
        <v>592</v>
      </c>
      <c r="R188" s="261" t="s">
        <v>577</v>
      </c>
      <c r="S188" s="261" t="s">
        <v>580</v>
      </c>
      <c r="T188" s="261">
        <v>19</v>
      </c>
      <c r="U188" s="288">
        <v>0</v>
      </c>
      <c r="V188" s="289">
        <v>0</v>
      </c>
      <c r="W188" s="261" t="str">
        <f t="shared" si="36"/>
        <v>PERF</v>
      </c>
      <c r="X188" s="261" t="s">
        <v>581</v>
      </c>
      <c r="Y188" s="261" t="s">
        <v>581</v>
      </c>
      <c r="Z188" s="261" t="s">
        <v>573</v>
      </c>
      <c r="AA188" s="264" t="s">
        <v>380</v>
      </c>
      <c r="AB188" s="286">
        <f t="shared" si="37"/>
        <v>1781</v>
      </c>
      <c r="AC188" s="286">
        <v>6571</v>
      </c>
      <c r="AD188" s="286">
        <f t="shared" si="38"/>
        <v>6571</v>
      </c>
      <c r="AE188" s="261" t="s">
        <v>593</v>
      </c>
      <c r="AF188" s="261" t="s">
        <v>583</v>
      </c>
      <c r="AG188" s="290">
        <v>2217744</v>
      </c>
      <c r="AH188" s="261" t="s">
        <v>583</v>
      </c>
      <c r="AI188" s="291">
        <v>39183</v>
      </c>
      <c r="AJ188" s="261" t="s">
        <v>584</v>
      </c>
      <c r="AK188" s="292">
        <v>45688</v>
      </c>
      <c r="AL188" s="292" t="s">
        <v>585</v>
      </c>
      <c r="AM188" s="292" t="s">
        <v>442</v>
      </c>
      <c r="AN188" s="261" t="s">
        <v>442</v>
      </c>
      <c r="AO188" s="261" t="s">
        <v>442</v>
      </c>
      <c r="AP188" s="261" t="s">
        <v>442</v>
      </c>
      <c r="AQ188" s="261" t="s">
        <v>442</v>
      </c>
      <c r="AR188" s="290">
        <v>91</v>
      </c>
      <c r="AS188" s="287">
        <f t="shared" si="45"/>
        <v>48599</v>
      </c>
      <c r="AT188" s="261">
        <v>180</v>
      </c>
      <c r="AU188" s="261" t="s">
        <v>442</v>
      </c>
      <c r="AV188" s="290">
        <v>4264007</v>
      </c>
      <c r="AW188" s="290">
        <v>3109813.43</v>
      </c>
      <c r="AX188" s="261" t="s">
        <v>442</v>
      </c>
      <c r="AY188" s="261" t="s">
        <v>442</v>
      </c>
      <c r="AZ188" s="290">
        <v>4264007</v>
      </c>
      <c r="BA188" s="261">
        <v>100</v>
      </c>
      <c r="BB188" s="261" t="s">
        <v>442</v>
      </c>
      <c r="BC188" s="261" t="s">
        <v>586</v>
      </c>
      <c r="BD188" s="261" t="s">
        <v>586</v>
      </c>
      <c r="BE188" s="289">
        <v>56161</v>
      </c>
      <c r="BF188" s="261" t="s">
        <v>442</v>
      </c>
      <c r="BG188" s="261" t="s">
        <v>442</v>
      </c>
      <c r="BH188" s="261" t="s">
        <v>587</v>
      </c>
      <c r="BI188" s="293">
        <v>0.14749999999999999</v>
      </c>
      <c r="BJ188" s="261" t="s">
        <v>596</v>
      </c>
      <c r="BK188" s="261" t="s">
        <v>442</v>
      </c>
      <c r="BL188" s="294">
        <f t="shared" si="46"/>
        <v>7.3399999999999993E-2</v>
      </c>
      <c r="BM188" s="261" t="s">
        <v>442</v>
      </c>
      <c r="BN188" s="261" t="s">
        <v>442</v>
      </c>
      <c r="BO188" s="261" t="s">
        <v>442</v>
      </c>
      <c r="BP188" s="261" t="s">
        <v>442</v>
      </c>
      <c r="BQ188" s="261" t="s">
        <v>442</v>
      </c>
      <c r="BR188" s="261" t="s">
        <v>442</v>
      </c>
      <c r="BS188" s="261" t="s">
        <v>442</v>
      </c>
      <c r="BT188" s="261" t="s">
        <v>442</v>
      </c>
      <c r="BU188" s="261" t="s">
        <v>442</v>
      </c>
      <c r="BV188" s="261" t="s">
        <v>442</v>
      </c>
      <c r="BW188" s="261" t="s">
        <v>442</v>
      </c>
      <c r="BX188" s="261" t="s">
        <v>442</v>
      </c>
      <c r="BY188" s="261" t="s">
        <v>442</v>
      </c>
      <c r="BZ188" s="261" t="s">
        <v>442</v>
      </c>
      <c r="CA188" s="261" t="s">
        <v>442</v>
      </c>
      <c r="CB188" s="261" t="s">
        <v>442</v>
      </c>
      <c r="CC188" s="290">
        <v>47127</v>
      </c>
      <c r="CD188" s="261" t="s">
        <v>442</v>
      </c>
      <c r="CE188" s="261" t="s">
        <v>442</v>
      </c>
      <c r="CF188" s="261" t="s">
        <v>442</v>
      </c>
      <c r="CG188" s="261" t="s">
        <v>442</v>
      </c>
      <c r="CH188" s="261" t="s">
        <v>442</v>
      </c>
      <c r="CI188" s="261" t="s">
        <v>442</v>
      </c>
      <c r="CJ188" s="261" t="s">
        <v>442</v>
      </c>
      <c r="CK188" s="261" t="s">
        <v>442</v>
      </c>
      <c r="CL188" s="261" t="s">
        <v>442</v>
      </c>
      <c r="CM188" s="261" t="s">
        <v>442</v>
      </c>
      <c r="CN188" s="261" t="s">
        <v>442</v>
      </c>
      <c r="CO188" s="261" t="s">
        <v>442</v>
      </c>
      <c r="CP188" s="261" t="s">
        <v>442</v>
      </c>
      <c r="CQ188" s="261" t="s">
        <v>442</v>
      </c>
      <c r="CR188" s="261" t="s">
        <v>588</v>
      </c>
      <c r="CS188" s="261" t="s">
        <v>433</v>
      </c>
      <c r="CT188" s="261" t="s">
        <v>442</v>
      </c>
      <c r="CU188" s="261" t="s">
        <v>589</v>
      </c>
      <c r="CV188" s="261" t="s">
        <v>442</v>
      </c>
      <c r="CW188" s="261" t="s">
        <v>442</v>
      </c>
      <c r="CX188" s="293">
        <f t="shared" si="47"/>
        <v>0.58841435563076006</v>
      </c>
      <c r="CY188" s="289">
        <v>7246606</v>
      </c>
      <c r="CZ188" s="287">
        <v>45667</v>
      </c>
      <c r="DA188" s="293">
        <v>0.67941630759261884</v>
      </c>
      <c r="DB188" s="261" t="s">
        <v>442</v>
      </c>
      <c r="DC188" s="261" t="s">
        <v>442</v>
      </c>
      <c r="DD188" s="261" t="s">
        <v>577</v>
      </c>
    </row>
    <row r="189" spans="1:108">
      <c r="A189" s="264" t="s">
        <v>380</v>
      </c>
      <c r="B189" s="284">
        <v>1670</v>
      </c>
      <c r="C189" s="284">
        <f t="shared" si="34"/>
        <v>1670</v>
      </c>
      <c r="D189" s="285">
        <v>9376</v>
      </c>
      <c r="E189" s="286">
        <f t="shared" si="35"/>
        <v>9376</v>
      </c>
      <c r="F189" s="287">
        <v>45869</v>
      </c>
      <c r="G189" s="285" t="s">
        <v>159</v>
      </c>
      <c r="H189" s="285" t="s">
        <v>573</v>
      </c>
      <c r="I189" s="261">
        <v>2021</v>
      </c>
      <c r="J189" s="261" t="s">
        <v>574</v>
      </c>
      <c r="K189" s="261" t="s">
        <v>575</v>
      </c>
      <c r="L189" s="288">
        <v>1073264</v>
      </c>
      <c r="M189" s="261" t="s">
        <v>576</v>
      </c>
      <c r="N189" s="261" t="s">
        <v>577</v>
      </c>
      <c r="O189" s="261" t="s">
        <v>578</v>
      </c>
      <c r="P189" s="287">
        <v>42766</v>
      </c>
      <c r="Q189" s="287" t="s">
        <v>598</v>
      </c>
      <c r="R189" s="261" t="s">
        <v>577</v>
      </c>
      <c r="S189" s="261" t="s">
        <v>580</v>
      </c>
      <c r="T189" s="261">
        <v>88</v>
      </c>
      <c r="U189" s="288">
        <v>0</v>
      </c>
      <c r="V189" s="289">
        <v>0</v>
      </c>
      <c r="W189" s="261" t="str">
        <f t="shared" si="36"/>
        <v>PERF</v>
      </c>
      <c r="X189" s="261" t="s">
        <v>581</v>
      </c>
      <c r="Y189" s="261" t="s">
        <v>581</v>
      </c>
      <c r="Z189" s="261" t="s">
        <v>573</v>
      </c>
      <c r="AA189" s="264" t="s">
        <v>380</v>
      </c>
      <c r="AB189" s="286">
        <f t="shared" si="37"/>
        <v>1670</v>
      </c>
      <c r="AC189" s="286">
        <v>7552</v>
      </c>
      <c r="AD189" s="286">
        <f t="shared" si="38"/>
        <v>7552</v>
      </c>
      <c r="AE189" s="261" t="s">
        <v>593</v>
      </c>
      <c r="AF189" s="261" t="s">
        <v>583</v>
      </c>
      <c r="AG189" s="290">
        <v>7413952</v>
      </c>
      <c r="AH189" s="261" t="s">
        <v>583</v>
      </c>
      <c r="AI189" s="291">
        <v>42736</v>
      </c>
      <c r="AJ189" s="261" t="s">
        <v>584</v>
      </c>
      <c r="AK189" s="292">
        <v>45688</v>
      </c>
      <c r="AL189" s="292" t="s">
        <v>585</v>
      </c>
      <c r="AM189" s="292" t="s">
        <v>442</v>
      </c>
      <c r="AN189" s="261" t="s">
        <v>442</v>
      </c>
      <c r="AO189" s="261" t="s">
        <v>442</v>
      </c>
      <c r="AP189" s="261" t="s">
        <v>442</v>
      </c>
      <c r="AQ189" s="261" t="s">
        <v>442</v>
      </c>
      <c r="AR189" s="290">
        <v>77</v>
      </c>
      <c r="AS189" s="287">
        <f t="shared" si="45"/>
        <v>48179</v>
      </c>
      <c r="AT189" s="261">
        <v>180</v>
      </c>
      <c r="AU189" s="261" t="s">
        <v>442</v>
      </c>
      <c r="AV189" s="290">
        <v>5062054</v>
      </c>
      <c r="AW189" s="290">
        <v>3164806.25</v>
      </c>
      <c r="AX189" s="261" t="s">
        <v>442</v>
      </c>
      <c r="AY189" s="261" t="s">
        <v>442</v>
      </c>
      <c r="AZ189" s="290">
        <v>5062054</v>
      </c>
      <c r="BA189" s="261">
        <v>100</v>
      </c>
      <c r="BB189" s="261" t="s">
        <v>442</v>
      </c>
      <c r="BC189" s="261" t="s">
        <v>586</v>
      </c>
      <c r="BD189" s="261" t="s">
        <v>586</v>
      </c>
      <c r="BE189" s="289">
        <v>60631</v>
      </c>
      <c r="BF189" s="261" t="s">
        <v>442</v>
      </c>
      <c r="BG189" s="261" t="s">
        <v>442</v>
      </c>
      <c r="BH189" s="261" t="s">
        <v>587</v>
      </c>
      <c r="BI189" s="293">
        <v>0.13750000000000001</v>
      </c>
      <c r="BJ189" s="261" t="s">
        <v>596</v>
      </c>
      <c r="BK189" s="261" t="s">
        <v>442</v>
      </c>
      <c r="BL189" s="294">
        <f t="shared" si="46"/>
        <v>6.3400000000000012E-2</v>
      </c>
      <c r="BM189" s="261" t="s">
        <v>442</v>
      </c>
      <c r="BN189" s="261" t="s">
        <v>442</v>
      </c>
      <c r="BO189" s="261" t="s">
        <v>442</v>
      </c>
      <c r="BP189" s="261" t="s">
        <v>442</v>
      </c>
      <c r="BQ189" s="261" t="s">
        <v>442</v>
      </c>
      <c r="BR189" s="261" t="s">
        <v>442</v>
      </c>
      <c r="BS189" s="261" t="s">
        <v>442</v>
      </c>
      <c r="BT189" s="261" t="s">
        <v>442</v>
      </c>
      <c r="BU189" s="261" t="s">
        <v>442</v>
      </c>
      <c r="BV189" s="261" t="s">
        <v>442</v>
      </c>
      <c r="BW189" s="261" t="s">
        <v>442</v>
      </c>
      <c r="BX189" s="261" t="s">
        <v>442</v>
      </c>
      <c r="BY189" s="261" t="s">
        <v>442</v>
      </c>
      <c r="BZ189" s="261" t="s">
        <v>442</v>
      </c>
      <c r="CA189" s="261" t="s">
        <v>442</v>
      </c>
      <c r="CB189" s="261" t="s">
        <v>442</v>
      </c>
      <c r="CC189" s="290">
        <v>0</v>
      </c>
      <c r="CD189" s="261" t="s">
        <v>442</v>
      </c>
      <c r="CE189" s="261" t="s">
        <v>442</v>
      </c>
      <c r="CF189" s="261" t="s">
        <v>442</v>
      </c>
      <c r="CG189" s="261" t="s">
        <v>442</v>
      </c>
      <c r="CH189" s="261" t="s">
        <v>442</v>
      </c>
      <c r="CI189" s="261" t="s">
        <v>442</v>
      </c>
      <c r="CJ189" s="261" t="s">
        <v>442</v>
      </c>
      <c r="CK189" s="261" t="s">
        <v>442</v>
      </c>
      <c r="CL189" s="261" t="s">
        <v>442</v>
      </c>
      <c r="CM189" s="261" t="s">
        <v>442</v>
      </c>
      <c r="CN189" s="261" t="s">
        <v>442</v>
      </c>
      <c r="CO189" s="261" t="s">
        <v>442</v>
      </c>
      <c r="CP189" s="261" t="s">
        <v>442</v>
      </c>
      <c r="CQ189" s="261" t="s">
        <v>442</v>
      </c>
      <c r="CR189" s="261" t="s">
        <v>588</v>
      </c>
      <c r="CS189" s="261" t="s">
        <v>433</v>
      </c>
      <c r="CT189" s="261" t="s">
        <v>442</v>
      </c>
      <c r="CU189" s="261" t="s">
        <v>589</v>
      </c>
      <c r="CV189" s="261" t="s">
        <v>442</v>
      </c>
      <c r="CW189" s="261" t="s">
        <v>442</v>
      </c>
      <c r="CX189" s="293">
        <f t="shared" si="47"/>
        <v>0.7766505912039966</v>
      </c>
      <c r="CY189" s="289">
        <v>6517801</v>
      </c>
      <c r="CZ189" s="287">
        <v>45418</v>
      </c>
      <c r="DA189" s="293">
        <v>0.66509413602893575</v>
      </c>
      <c r="DB189" s="261" t="s">
        <v>442</v>
      </c>
      <c r="DC189" s="261" t="s">
        <v>442</v>
      </c>
      <c r="DD189" s="261" t="s">
        <v>577</v>
      </c>
    </row>
    <row r="190" spans="1:108">
      <c r="A190" s="264" t="s">
        <v>380</v>
      </c>
      <c r="B190" s="284">
        <v>1700</v>
      </c>
      <c r="C190" s="284">
        <f t="shared" si="34"/>
        <v>1700</v>
      </c>
      <c r="D190" s="285">
        <v>9570</v>
      </c>
      <c r="E190" s="286">
        <f t="shared" si="35"/>
        <v>9570</v>
      </c>
      <c r="F190" s="287">
        <v>45869</v>
      </c>
      <c r="G190" s="285" t="s">
        <v>159</v>
      </c>
      <c r="H190" s="285" t="s">
        <v>573</v>
      </c>
      <c r="I190" s="261">
        <v>2021</v>
      </c>
      <c r="J190" s="261" t="s">
        <v>574</v>
      </c>
      <c r="K190" s="261" t="s">
        <v>575</v>
      </c>
      <c r="L190" s="288">
        <v>497160</v>
      </c>
      <c r="M190" s="261" t="s">
        <v>576</v>
      </c>
      <c r="N190" s="261" t="s">
        <v>577</v>
      </c>
      <c r="O190" s="261" t="s">
        <v>578</v>
      </c>
      <c r="P190" s="287">
        <v>42901</v>
      </c>
      <c r="Q190" s="287" t="s">
        <v>590</v>
      </c>
      <c r="R190" s="261" t="s">
        <v>577</v>
      </c>
      <c r="S190" s="261" t="s">
        <v>580</v>
      </c>
      <c r="T190" s="261">
        <v>94</v>
      </c>
      <c r="U190" s="288">
        <v>0</v>
      </c>
      <c r="V190" s="289">
        <v>0</v>
      </c>
      <c r="W190" s="261" t="str">
        <f t="shared" si="36"/>
        <v>PERF</v>
      </c>
      <c r="X190" s="261" t="s">
        <v>581</v>
      </c>
      <c r="Y190" s="261" t="s">
        <v>581</v>
      </c>
      <c r="Z190" s="261" t="s">
        <v>573</v>
      </c>
      <c r="AA190" s="264" t="s">
        <v>380</v>
      </c>
      <c r="AB190" s="286">
        <f t="shared" si="37"/>
        <v>1700</v>
      </c>
      <c r="AC190" s="286">
        <v>7095</v>
      </c>
      <c r="AD190" s="286">
        <f t="shared" si="38"/>
        <v>7095</v>
      </c>
      <c r="AE190" s="261" t="s">
        <v>593</v>
      </c>
      <c r="AF190" s="261" t="s">
        <v>583</v>
      </c>
      <c r="AG190" s="290">
        <v>1506521</v>
      </c>
      <c r="AH190" s="261" t="s">
        <v>583</v>
      </c>
      <c r="AI190" s="291">
        <v>41338</v>
      </c>
      <c r="AJ190" s="261" t="s">
        <v>584</v>
      </c>
      <c r="AK190" s="292">
        <v>45688</v>
      </c>
      <c r="AL190" s="292" t="s">
        <v>585</v>
      </c>
      <c r="AM190" s="292" t="s">
        <v>442</v>
      </c>
      <c r="AN190" s="261" t="s">
        <v>442</v>
      </c>
      <c r="AO190" s="261" t="s">
        <v>442</v>
      </c>
      <c r="AP190" s="261" t="s">
        <v>442</v>
      </c>
      <c r="AQ190" s="261" t="s">
        <v>442</v>
      </c>
      <c r="AR190" s="290">
        <v>82</v>
      </c>
      <c r="AS190" s="287">
        <f t="shared" si="45"/>
        <v>48329</v>
      </c>
      <c r="AT190" s="261">
        <v>180</v>
      </c>
      <c r="AU190" s="261" t="s">
        <v>442</v>
      </c>
      <c r="AV190" s="290">
        <v>1542600</v>
      </c>
      <c r="AW190" s="290">
        <v>1079926.44</v>
      </c>
      <c r="AX190" s="261" t="s">
        <v>442</v>
      </c>
      <c r="AY190" s="261" t="s">
        <v>442</v>
      </c>
      <c r="AZ190" s="290">
        <v>1542600</v>
      </c>
      <c r="BA190" s="261">
        <v>100</v>
      </c>
      <c r="BB190" s="261" t="s">
        <v>442</v>
      </c>
      <c r="BC190" s="261" t="s">
        <v>586</v>
      </c>
      <c r="BD190" s="261" t="s">
        <v>586</v>
      </c>
      <c r="BE190" s="289">
        <v>20512</v>
      </c>
      <c r="BF190" s="261" t="s">
        <v>442</v>
      </c>
      <c r="BG190" s="261" t="s">
        <v>442</v>
      </c>
      <c r="BH190" s="261" t="s">
        <v>587</v>
      </c>
      <c r="BI190" s="293">
        <v>0.14499999999999999</v>
      </c>
      <c r="BJ190" s="261" t="s">
        <v>596</v>
      </c>
      <c r="BK190" s="261" t="s">
        <v>442</v>
      </c>
      <c r="BL190" s="294">
        <f t="shared" si="46"/>
        <v>7.0899999999999991E-2</v>
      </c>
      <c r="BM190" s="261" t="s">
        <v>442</v>
      </c>
      <c r="BN190" s="261" t="s">
        <v>442</v>
      </c>
      <c r="BO190" s="261" t="s">
        <v>442</v>
      </c>
      <c r="BP190" s="261" t="s">
        <v>442</v>
      </c>
      <c r="BQ190" s="261" t="s">
        <v>442</v>
      </c>
      <c r="BR190" s="261" t="s">
        <v>442</v>
      </c>
      <c r="BS190" s="261" t="s">
        <v>442</v>
      </c>
      <c r="BT190" s="261" t="s">
        <v>442</v>
      </c>
      <c r="BU190" s="261" t="s">
        <v>442</v>
      </c>
      <c r="BV190" s="261" t="s">
        <v>442</v>
      </c>
      <c r="BW190" s="261" t="s">
        <v>442</v>
      </c>
      <c r="BX190" s="261" t="s">
        <v>442</v>
      </c>
      <c r="BY190" s="261" t="s">
        <v>442</v>
      </c>
      <c r="BZ190" s="261" t="s">
        <v>442</v>
      </c>
      <c r="CA190" s="261" t="s">
        <v>442</v>
      </c>
      <c r="CB190" s="261" t="s">
        <v>442</v>
      </c>
      <c r="CC190" s="290">
        <v>0</v>
      </c>
      <c r="CD190" s="261" t="s">
        <v>442</v>
      </c>
      <c r="CE190" s="261" t="s">
        <v>442</v>
      </c>
      <c r="CF190" s="261" t="s">
        <v>442</v>
      </c>
      <c r="CG190" s="261" t="s">
        <v>442</v>
      </c>
      <c r="CH190" s="261" t="s">
        <v>442</v>
      </c>
      <c r="CI190" s="261" t="s">
        <v>442</v>
      </c>
      <c r="CJ190" s="261" t="s">
        <v>442</v>
      </c>
      <c r="CK190" s="261" t="s">
        <v>442</v>
      </c>
      <c r="CL190" s="261" t="s">
        <v>442</v>
      </c>
      <c r="CM190" s="261" t="s">
        <v>442</v>
      </c>
      <c r="CN190" s="261" t="s">
        <v>442</v>
      </c>
      <c r="CO190" s="261" t="s">
        <v>442</v>
      </c>
      <c r="CP190" s="261" t="s">
        <v>442</v>
      </c>
      <c r="CQ190" s="261" t="s">
        <v>442</v>
      </c>
      <c r="CR190" s="261" t="s">
        <v>588</v>
      </c>
      <c r="CS190" s="261" t="s">
        <v>433</v>
      </c>
      <c r="CT190" s="261" t="s">
        <v>442</v>
      </c>
      <c r="CU190" s="261" t="s">
        <v>589</v>
      </c>
      <c r="CV190" s="261" t="s">
        <v>442</v>
      </c>
      <c r="CW190" s="261" t="s">
        <v>442</v>
      </c>
      <c r="CX190" s="293">
        <f t="shared" si="47"/>
        <v>0.57133333333333336</v>
      </c>
      <c r="CY190" s="289">
        <v>2700000</v>
      </c>
      <c r="CZ190" s="287">
        <v>45107</v>
      </c>
      <c r="DA190" s="293">
        <v>0.77129999999999999</v>
      </c>
      <c r="DB190" s="261" t="s">
        <v>442</v>
      </c>
      <c r="DC190" s="261" t="s">
        <v>442</v>
      </c>
      <c r="DD190" s="261" t="s">
        <v>577</v>
      </c>
    </row>
    <row r="191" spans="1:108">
      <c r="A191" s="264" t="s">
        <v>380</v>
      </c>
      <c r="B191" s="284">
        <v>1894</v>
      </c>
      <c r="C191" s="284">
        <f t="shared" si="34"/>
        <v>1894</v>
      </c>
      <c r="D191" s="285">
        <v>10066</v>
      </c>
      <c r="E191" s="286">
        <f t="shared" si="35"/>
        <v>10066</v>
      </c>
      <c r="F191" s="287">
        <v>45869</v>
      </c>
      <c r="G191" s="285" t="s">
        <v>159</v>
      </c>
      <c r="H191" s="285" t="s">
        <v>573</v>
      </c>
      <c r="I191" s="261">
        <v>2021</v>
      </c>
      <c r="J191" s="261" t="s">
        <v>574</v>
      </c>
      <c r="K191" s="261" t="s">
        <v>575</v>
      </c>
      <c r="L191" s="288">
        <v>599856</v>
      </c>
      <c r="M191" s="261" t="s">
        <v>576</v>
      </c>
      <c r="N191" s="261" t="s">
        <v>577</v>
      </c>
      <c r="O191" s="261" t="s">
        <v>578</v>
      </c>
      <c r="P191" s="287">
        <v>43434</v>
      </c>
      <c r="Q191" s="287" t="s">
        <v>579</v>
      </c>
      <c r="R191" s="261" t="s">
        <v>577</v>
      </c>
      <c r="S191" s="261" t="s">
        <v>580</v>
      </c>
      <c r="T191" s="261">
        <v>43</v>
      </c>
      <c r="U191" s="288">
        <v>0</v>
      </c>
      <c r="V191" s="289">
        <v>0</v>
      </c>
      <c r="W191" s="261" t="str">
        <f t="shared" si="36"/>
        <v>PERF</v>
      </c>
      <c r="X191" s="261" t="s">
        <v>581</v>
      </c>
      <c r="Y191" s="261" t="s">
        <v>581</v>
      </c>
      <c r="Z191" s="261" t="s">
        <v>573</v>
      </c>
      <c r="AA191" s="264" t="s">
        <v>380</v>
      </c>
      <c r="AB191" s="286">
        <f t="shared" si="37"/>
        <v>1894</v>
      </c>
      <c r="AC191" s="286">
        <v>7886</v>
      </c>
      <c r="AD191" s="286">
        <f t="shared" si="38"/>
        <v>7886</v>
      </c>
      <c r="AE191" s="261" t="s">
        <v>582</v>
      </c>
      <c r="AF191" s="261" t="s">
        <v>583</v>
      </c>
      <c r="AG191" s="290">
        <v>2771660</v>
      </c>
      <c r="AH191" s="261" t="s">
        <v>583</v>
      </c>
      <c r="AI191" s="291">
        <v>43347</v>
      </c>
      <c r="AJ191" s="261" t="s">
        <v>584</v>
      </c>
      <c r="AK191" s="292">
        <v>45688</v>
      </c>
      <c r="AL191" s="292" t="s">
        <v>585</v>
      </c>
      <c r="AM191" s="292" t="s">
        <v>442</v>
      </c>
      <c r="AN191" s="261" t="s">
        <v>442</v>
      </c>
      <c r="AO191" s="261" t="s">
        <v>442</v>
      </c>
      <c r="AP191" s="261" t="s">
        <v>442</v>
      </c>
      <c r="AQ191" s="261" t="s">
        <v>442</v>
      </c>
      <c r="AR191" s="290">
        <v>99</v>
      </c>
      <c r="AS191" s="287">
        <f t="shared" si="45"/>
        <v>48839</v>
      </c>
      <c r="AT191" s="261">
        <v>180</v>
      </c>
      <c r="AU191" s="261" t="s">
        <v>442</v>
      </c>
      <c r="AV191" s="290">
        <v>1540920</v>
      </c>
      <c r="AW191" s="290">
        <v>1228061.1200000001</v>
      </c>
      <c r="AX191" s="261" t="s">
        <v>442</v>
      </c>
      <c r="AY191" s="261" t="s">
        <v>442</v>
      </c>
      <c r="AZ191" s="290">
        <v>1540920</v>
      </c>
      <c r="BA191" s="261">
        <v>100</v>
      </c>
      <c r="BB191" s="261" t="s">
        <v>442</v>
      </c>
      <c r="BC191" s="261" t="s">
        <v>586</v>
      </c>
      <c r="BD191" s="261" t="s">
        <v>586</v>
      </c>
      <c r="BE191" s="289">
        <v>20774</v>
      </c>
      <c r="BF191" s="261" t="s">
        <v>442</v>
      </c>
      <c r="BG191" s="261" t="s">
        <v>442</v>
      </c>
      <c r="BH191" s="261" t="s">
        <v>587</v>
      </c>
      <c r="BI191" s="293">
        <v>0.14249999999999999</v>
      </c>
      <c r="BJ191" s="261" t="s">
        <v>596</v>
      </c>
      <c r="BK191" s="261" t="s">
        <v>442</v>
      </c>
      <c r="BL191" s="294">
        <f t="shared" si="46"/>
        <v>6.8399999999999989E-2</v>
      </c>
      <c r="BM191" s="261" t="s">
        <v>442</v>
      </c>
      <c r="BN191" s="261" t="s">
        <v>442</v>
      </c>
      <c r="BO191" s="261" t="s">
        <v>442</v>
      </c>
      <c r="BP191" s="261" t="s">
        <v>442</v>
      </c>
      <c r="BQ191" s="261" t="s">
        <v>442</v>
      </c>
      <c r="BR191" s="261" t="s">
        <v>442</v>
      </c>
      <c r="BS191" s="261" t="s">
        <v>442</v>
      </c>
      <c r="BT191" s="261" t="s">
        <v>442</v>
      </c>
      <c r="BU191" s="261" t="s">
        <v>442</v>
      </c>
      <c r="BV191" s="261" t="s">
        <v>442</v>
      </c>
      <c r="BW191" s="261" t="s">
        <v>442</v>
      </c>
      <c r="BX191" s="261" t="s">
        <v>442</v>
      </c>
      <c r="BY191" s="261" t="s">
        <v>442</v>
      </c>
      <c r="BZ191" s="261" t="s">
        <v>442</v>
      </c>
      <c r="CA191" s="261" t="s">
        <v>442</v>
      </c>
      <c r="CB191" s="261" t="s">
        <v>442</v>
      </c>
      <c r="CC191" s="290">
        <v>1419</v>
      </c>
      <c r="CD191" s="261" t="s">
        <v>442</v>
      </c>
      <c r="CE191" s="261" t="s">
        <v>442</v>
      </c>
      <c r="CF191" s="261" t="s">
        <v>442</v>
      </c>
      <c r="CG191" s="261" t="s">
        <v>442</v>
      </c>
      <c r="CH191" s="261" t="s">
        <v>442</v>
      </c>
      <c r="CI191" s="261" t="s">
        <v>442</v>
      </c>
      <c r="CJ191" s="261" t="s">
        <v>442</v>
      </c>
      <c r="CK191" s="261" t="s">
        <v>442</v>
      </c>
      <c r="CL191" s="261" t="s">
        <v>442</v>
      </c>
      <c r="CM191" s="261" t="s">
        <v>442</v>
      </c>
      <c r="CN191" s="261" t="s">
        <v>442</v>
      </c>
      <c r="CO191" s="261" t="s">
        <v>442</v>
      </c>
      <c r="CP191" s="261" t="s">
        <v>442</v>
      </c>
      <c r="CQ191" s="261" t="s">
        <v>442</v>
      </c>
      <c r="CR191" s="261" t="s">
        <v>588</v>
      </c>
      <c r="CS191" s="261" t="s">
        <v>433</v>
      </c>
      <c r="CT191" s="261" t="s">
        <v>442</v>
      </c>
      <c r="CU191" s="261" t="s">
        <v>589</v>
      </c>
      <c r="CV191" s="261" t="s">
        <v>442</v>
      </c>
      <c r="CW191" s="261" t="s">
        <v>442</v>
      </c>
      <c r="CX191" s="293">
        <f t="shared" si="47"/>
        <v>0.77392874865145578</v>
      </c>
      <c r="CY191" s="289">
        <v>1991036</v>
      </c>
      <c r="CZ191" s="287">
        <v>45714</v>
      </c>
      <c r="DA191" s="293">
        <v>0.57763553764843445</v>
      </c>
      <c r="DB191" s="261" t="s">
        <v>442</v>
      </c>
      <c r="DC191" s="261" t="s">
        <v>442</v>
      </c>
      <c r="DD191" s="261" t="s">
        <v>577</v>
      </c>
    </row>
    <row r="192" spans="1:108">
      <c r="A192" s="264" t="s">
        <v>380</v>
      </c>
      <c r="B192" s="284">
        <v>2480</v>
      </c>
      <c r="C192" s="284">
        <f t="shared" si="34"/>
        <v>2480</v>
      </c>
      <c r="D192" s="285">
        <v>8442</v>
      </c>
      <c r="E192" s="286">
        <f t="shared" si="35"/>
        <v>8442</v>
      </c>
      <c r="F192" s="287">
        <v>45869</v>
      </c>
      <c r="G192" s="285" t="s">
        <v>159</v>
      </c>
      <c r="H192" s="285" t="s">
        <v>573</v>
      </c>
      <c r="I192" s="261">
        <v>2021</v>
      </c>
      <c r="J192" s="261" t="s">
        <v>574</v>
      </c>
      <c r="K192" s="261" t="s">
        <v>575</v>
      </c>
      <c r="L192" s="288">
        <v>8249393</v>
      </c>
      <c r="M192" s="261" t="s">
        <v>576</v>
      </c>
      <c r="N192" s="261" t="s">
        <v>577</v>
      </c>
      <c r="O192" s="261" t="s">
        <v>578</v>
      </c>
      <c r="P192" s="287">
        <v>45432</v>
      </c>
      <c r="Q192" s="287" t="s">
        <v>592</v>
      </c>
      <c r="R192" s="261" t="s">
        <v>577</v>
      </c>
      <c r="S192" s="261" t="s">
        <v>580</v>
      </c>
      <c r="T192" s="261">
        <v>9</v>
      </c>
      <c r="U192" s="288">
        <v>0</v>
      </c>
      <c r="V192" s="289">
        <v>0</v>
      </c>
      <c r="W192" s="261" t="str">
        <f t="shared" si="36"/>
        <v>PERF</v>
      </c>
      <c r="X192" s="261" t="s">
        <v>581</v>
      </c>
      <c r="Y192" s="261" t="s">
        <v>581</v>
      </c>
      <c r="Z192" s="261" t="s">
        <v>573</v>
      </c>
      <c r="AA192" s="264" t="s">
        <v>380</v>
      </c>
      <c r="AB192" s="286">
        <f t="shared" si="37"/>
        <v>2480</v>
      </c>
      <c r="AC192" s="286">
        <v>7318</v>
      </c>
      <c r="AD192" s="286">
        <f t="shared" si="38"/>
        <v>7318</v>
      </c>
      <c r="AE192" s="261" t="s">
        <v>593</v>
      </c>
      <c r="AF192" s="261" t="s">
        <v>583</v>
      </c>
      <c r="AG192" s="290">
        <v>24958445</v>
      </c>
      <c r="AH192" s="261" t="s">
        <v>583</v>
      </c>
      <c r="AI192" s="291">
        <v>41830</v>
      </c>
      <c r="AJ192" s="261" t="s">
        <v>584</v>
      </c>
      <c r="AK192" s="292">
        <v>45688</v>
      </c>
      <c r="AL192" s="292" t="s">
        <v>585</v>
      </c>
      <c r="AM192" s="292" t="s">
        <v>442</v>
      </c>
      <c r="AN192" s="261" t="s">
        <v>442</v>
      </c>
      <c r="AO192" s="261" t="s">
        <v>442</v>
      </c>
      <c r="AP192" s="261" t="s">
        <v>442</v>
      </c>
      <c r="AQ192" s="261" t="s">
        <v>442</v>
      </c>
      <c r="AR192" s="290">
        <v>165</v>
      </c>
      <c r="AS192" s="287">
        <f t="shared" si="45"/>
        <v>50819</v>
      </c>
      <c r="AT192" s="261">
        <v>180</v>
      </c>
      <c r="AU192" s="261" t="s">
        <v>442</v>
      </c>
      <c r="AV192" s="290">
        <v>18221895</v>
      </c>
      <c r="AW192" s="290">
        <v>17272914.57</v>
      </c>
      <c r="AX192" s="261" t="s">
        <v>442</v>
      </c>
      <c r="AY192" s="261" t="s">
        <v>442</v>
      </c>
      <c r="AZ192" s="290">
        <v>18221895</v>
      </c>
      <c r="BA192" s="261">
        <v>100</v>
      </c>
      <c r="BB192" s="261" t="s">
        <v>442</v>
      </c>
      <c r="BC192" s="261" t="s">
        <v>586</v>
      </c>
      <c r="BD192" s="261" t="s">
        <v>586</v>
      </c>
      <c r="BE192" s="289">
        <v>219928</v>
      </c>
      <c r="BF192" s="261" t="s">
        <v>442</v>
      </c>
      <c r="BG192" s="261" t="s">
        <v>442</v>
      </c>
      <c r="BH192" s="261" t="s">
        <v>587</v>
      </c>
      <c r="BI192" s="293">
        <v>0.12710000000000002</v>
      </c>
      <c r="BJ192" s="261" t="s">
        <v>591</v>
      </c>
      <c r="BK192" s="261" t="s">
        <v>442</v>
      </c>
      <c r="BL192" s="294">
        <f t="shared" si="46"/>
        <v>5.3000000000000019E-2</v>
      </c>
      <c r="BM192" s="261" t="s">
        <v>442</v>
      </c>
      <c r="BN192" s="261" t="s">
        <v>442</v>
      </c>
      <c r="BO192" s="261" t="s">
        <v>442</v>
      </c>
      <c r="BP192" s="261" t="s">
        <v>442</v>
      </c>
      <c r="BQ192" s="261" t="s">
        <v>442</v>
      </c>
      <c r="BR192" s="261" t="s">
        <v>442</v>
      </c>
      <c r="BS192" s="261" t="s">
        <v>442</v>
      </c>
      <c r="BT192" s="261" t="s">
        <v>442</v>
      </c>
      <c r="BU192" s="261" t="s">
        <v>442</v>
      </c>
      <c r="BV192" s="261" t="s">
        <v>442</v>
      </c>
      <c r="BW192" s="261" t="s">
        <v>442</v>
      </c>
      <c r="BX192" s="261" t="s">
        <v>442</v>
      </c>
      <c r="BY192" s="261" t="s">
        <v>442</v>
      </c>
      <c r="BZ192" s="261" t="s">
        <v>442</v>
      </c>
      <c r="CA192" s="261" t="s">
        <v>442</v>
      </c>
      <c r="CB192" s="261" t="s">
        <v>442</v>
      </c>
      <c r="CC192" s="290">
        <v>0</v>
      </c>
      <c r="CD192" s="261" t="s">
        <v>442</v>
      </c>
      <c r="CE192" s="261" t="s">
        <v>442</v>
      </c>
      <c r="CF192" s="261" t="s">
        <v>442</v>
      </c>
      <c r="CG192" s="261" t="s">
        <v>442</v>
      </c>
      <c r="CH192" s="261" t="s">
        <v>442</v>
      </c>
      <c r="CI192" s="261" t="s">
        <v>442</v>
      </c>
      <c r="CJ192" s="261" t="s">
        <v>442</v>
      </c>
      <c r="CK192" s="261" t="s">
        <v>442</v>
      </c>
      <c r="CL192" s="261" t="s">
        <v>442</v>
      </c>
      <c r="CM192" s="261" t="s">
        <v>442</v>
      </c>
      <c r="CN192" s="261" t="s">
        <v>442</v>
      </c>
      <c r="CO192" s="261" t="s">
        <v>442</v>
      </c>
      <c r="CP192" s="261" t="s">
        <v>442</v>
      </c>
      <c r="CQ192" s="261" t="s">
        <v>442</v>
      </c>
      <c r="CR192" s="261" t="s">
        <v>588</v>
      </c>
      <c r="CS192" s="261" t="s">
        <v>433</v>
      </c>
      <c r="CT192" s="261" t="s">
        <v>442</v>
      </c>
      <c r="CU192" s="261" t="s">
        <v>589</v>
      </c>
      <c r="CV192" s="261" t="s">
        <v>442</v>
      </c>
      <c r="CW192" s="261" t="s">
        <v>442</v>
      </c>
      <c r="CX192" s="293">
        <f t="shared" si="47"/>
        <v>0.5914322070090865</v>
      </c>
      <c r="CY192" s="289">
        <v>30809778</v>
      </c>
      <c r="CZ192" s="287">
        <v>45400</v>
      </c>
      <c r="DA192" s="293">
        <v>0.5914322070090865</v>
      </c>
      <c r="DB192" s="261" t="s">
        <v>442</v>
      </c>
      <c r="DC192" s="261" t="s">
        <v>442</v>
      </c>
      <c r="DD192" s="261" t="s">
        <v>577</v>
      </c>
    </row>
    <row r="193" spans="1:108">
      <c r="A193" s="264" t="s">
        <v>380</v>
      </c>
      <c r="B193" s="284">
        <v>1740</v>
      </c>
      <c r="C193" s="284">
        <f t="shared" si="34"/>
        <v>1740</v>
      </c>
      <c r="D193" s="285">
        <v>9183</v>
      </c>
      <c r="E193" s="286">
        <f t="shared" si="35"/>
        <v>9183</v>
      </c>
      <c r="F193" s="287">
        <v>45869</v>
      </c>
      <c r="G193" s="285" t="s">
        <v>159</v>
      </c>
      <c r="H193" s="285" t="s">
        <v>573</v>
      </c>
      <c r="I193" s="261">
        <v>2021</v>
      </c>
      <c r="J193" s="261" t="s">
        <v>574</v>
      </c>
      <c r="K193" s="261" t="s">
        <v>575</v>
      </c>
      <c r="L193" s="288">
        <v>4799687</v>
      </c>
      <c r="M193" s="261" t="s">
        <v>576</v>
      </c>
      <c r="N193" s="261" t="s">
        <v>577</v>
      </c>
      <c r="O193" s="261" t="s">
        <v>578</v>
      </c>
      <c r="P193" s="287">
        <v>42997</v>
      </c>
      <c r="Q193" s="287" t="s">
        <v>592</v>
      </c>
      <c r="R193" s="261" t="s">
        <v>577</v>
      </c>
      <c r="S193" s="261" t="s">
        <v>580</v>
      </c>
      <c r="T193" s="261">
        <v>87</v>
      </c>
      <c r="U193" s="288">
        <v>0</v>
      </c>
      <c r="V193" s="289">
        <v>0</v>
      </c>
      <c r="W193" s="261" t="str">
        <f t="shared" si="36"/>
        <v>PERF</v>
      </c>
      <c r="X193" s="261" t="s">
        <v>581</v>
      </c>
      <c r="Y193" s="261" t="s">
        <v>581</v>
      </c>
      <c r="Z193" s="261" t="s">
        <v>573</v>
      </c>
      <c r="AA193" s="264" t="s">
        <v>380</v>
      </c>
      <c r="AB193" s="286">
        <f t="shared" si="37"/>
        <v>1740</v>
      </c>
      <c r="AC193" s="286">
        <v>7428</v>
      </c>
      <c r="AD193" s="286">
        <f t="shared" si="38"/>
        <v>7428</v>
      </c>
      <c r="AE193" s="261" t="s">
        <v>593</v>
      </c>
      <c r="AF193" s="261" t="s">
        <v>583</v>
      </c>
      <c r="AG193" s="290">
        <v>7617541</v>
      </c>
      <c r="AH193" s="261" t="s">
        <v>583</v>
      </c>
      <c r="AI193" s="291">
        <v>42213</v>
      </c>
      <c r="AJ193" s="261" t="s">
        <v>584</v>
      </c>
      <c r="AK193" s="292">
        <v>45688</v>
      </c>
      <c r="AL193" s="292" t="s">
        <v>585</v>
      </c>
      <c r="AM193" s="292" t="s">
        <v>442</v>
      </c>
      <c r="AN193" s="261" t="s">
        <v>442</v>
      </c>
      <c r="AO193" s="261" t="s">
        <v>442</v>
      </c>
      <c r="AP193" s="261" t="s">
        <v>442</v>
      </c>
      <c r="AQ193" s="261" t="s">
        <v>442</v>
      </c>
      <c r="AR193" s="290">
        <v>85</v>
      </c>
      <c r="AS193" s="287">
        <f t="shared" si="45"/>
        <v>48419</v>
      </c>
      <c r="AT193" s="261">
        <v>180</v>
      </c>
      <c r="AU193" s="261" t="s">
        <v>442</v>
      </c>
      <c r="AV193" s="290">
        <v>7513050</v>
      </c>
      <c r="AW193" s="290">
        <v>5295867.12</v>
      </c>
      <c r="AX193" s="261" t="s">
        <v>442</v>
      </c>
      <c r="AY193" s="261" t="s">
        <v>442</v>
      </c>
      <c r="AZ193" s="290">
        <v>7513050</v>
      </c>
      <c r="BA193" s="261">
        <v>100</v>
      </c>
      <c r="BB193" s="261" t="s">
        <v>442</v>
      </c>
      <c r="BC193" s="261" t="s">
        <v>586</v>
      </c>
      <c r="BD193" s="261" t="s">
        <v>586</v>
      </c>
      <c r="BE193" s="289">
        <v>100723</v>
      </c>
      <c r="BF193" s="261" t="s">
        <v>442</v>
      </c>
      <c r="BG193" s="261" t="s">
        <v>442</v>
      </c>
      <c r="BH193" s="261" t="s">
        <v>587</v>
      </c>
      <c r="BI193" s="293">
        <v>0.1525</v>
      </c>
      <c r="BJ193" s="261" t="s">
        <v>596</v>
      </c>
      <c r="BK193" s="261" t="s">
        <v>442</v>
      </c>
      <c r="BL193" s="294">
        <f t="shared" si="46"/>
        <v>7.8399999999999997E-2</v>
      </c>
      <c r="BM193" s="261" t="s">
        <v>442</v>
      </c>
      <c r="BN193" s="261" t="s">
        <v>442</v>
      </c>
      <c r="BO193" s="261" t="s">
        <v>442</v>
      </c>
      <c r="BP193" s="261" t="s">
        <v>442</v>
      </c>
      <c r="BQ193" s="261" t="s">
        <v>442</v>
      </c>
      <c r="BR193" s="261" t="s">
        <v>442</v>
      </c>
      <c r="BS193" s="261" t="s">
        <v>442</v>
      </c>
      <c r="BT193" s="261" t="s">
        <v>442</v>
      </c>
      <c r="BU193" s="261" t="s">
        <v>442</v>
      </c>
      <c r="BV193" s="261" t="s">
        <v>442</v>
      </c>
      <c r="BW193" s="261" t="s">
        <v>442</v>
      </c>
      <c r="BX193" s="261" t="s">
        <v>442</v>
      </c>
      <c r="BY193" s="261" t="s">
        <v>442</v>
      </c>
      <c r="BZ193" s="261" t="s">
        <v>442</v>
      </c>
      <c r="CA193" s="261" t="s">
        <v>442</v>
      </c>
      <c r="CB193" s="261" t="s">
        <v>442</v>
      </c>
      <c r="CC193" s="290">
        <v>0</v>
      </c>
      <c r="CD193" s="261" t="s">
        <v>442</v>
      </c>
      <c r="CE193" s="261" t="s">
        <v>442</v>
      </c>
      <c r="CF193" s="261" t="s">
        <v>442</v>
      </c>
      <c r="CG193" s="261" t="s">
        <v>442</v>
      </c>
      <c r="CH193" s="261" t="s">
        <v>442</v>
      </c>
      <c r="CI193" s="261" t="s">
        <v>442</v>
      </c>
      <c r="CJ193" s="261" t="s">
        <v>442</v>
      </c>
      <c r="CK193" s="261" t="s">
        <v>442</v>
      </c>
      <c r="CL193" s="261" t="s">
        <v>442</v>
      </c>
      <c r="CM193" s="261" t="s">
        <v>442</v>
      </c>
      <c r="CN193" s="261" t="s">
        <v>442</v>
      </c>
      <c r="CO193" s="261" t="s">
        <v>442</v>
      </c>
      <c r="CP193" s="261" t="s">
        <v>442</v>
      </c>
      <c r="CQ193" s="261" t="s">
        <v>442</v>
      </c>
      <c r="CR193" s="261" t="s">
        <v>588</v>
      </c>
      <c r="CS193" s="261" t="s">
        <v>433</v>
      </c>
      <c r="CT193" s="261" t="s">
        <v>442</v>
      </c>
      <c r="CU193" s="261" t="s">
        <v>589</v>
      </c>
      <c r="CV193" s="261" t="s">
        <v>442</v>
      </c>
      <c r="CW193" s="261" t="s">
        <v>442</v>
      </c>
      <c r="CX193" s="293">
        <f t="shared" si="47"/>
        <v>0.3297547015298708</v>
      </c>
      <c r="CY193" s="289">
        <v>22783754</v>
      </c>
      <c r="CZ193" s="287">
        <v>45272</v>
      </c>
      <c r="DA193" s="293">
        <v>0.66762649168981214</v>
      </c>
      <c r="DB193" s="261" t="s">
        <v>442</v>
      </c>
      <c r="DC193" s="261" t="s">
        <v>442</v>
      </c>
      <c r="DD193" s="261" t="s">
        <v>577</v>
      </c>
    </row>
    <row r="194" spans="1:108">
      <c r="A194" s="264" t="s">
        <v>380</v>
      </c>
      <c r="B194" s="284">
        <v>965</v>
      </c>
      <c r="C194" s="284">
        <f t="shared" si="34"/>
        <v>965</v>
      </c>
      <c r="D194" s="285">
        <v>8305</v>
      </c>
      <c r="E194" s="286">
        <f t="shared" si="35"/>
        <v>8305</v>
      </c>
      <c r="F194" s="287">
        <v>45869</v>
      </c>
      <c r="G194" s="285" t="s">
        <v>159</v>
      </c>
      <c r="H194" s="285" t="s">
        <v>573</v>
      </c>
      <c r="I194" s="261">
        <v>2021</v>
      </c>
      <c r="J194" s="261" t="s">
        <v>574</v>
      </c>
      <c r="K194" s="261" t="s">
        <v>575</v>
      </c>
      <c r="L194" s="288">
        <v>7072896</v>
      </c>
      <c r="M194" s="261" t="s">
        <v>576</v>
      </c>
      <c r="N194" s="261" t="s">
        <v>577</v>
      </c>
      <c r="O194" s="261" t="s">
        <v>578</v>
      </c>
      <c r="P194" s="287">
        <v>40365</v>
      </c>
      <c r="Q194" s="287" t="s">
        <v>592</v>
      </c>
      <c r="R194" s="261" t="s">
        <v>577</v>
      </c>
      <c r="S194" s="261" t="s">
        <v>580</v>
      </c>
      <c r="T194" s="261">
        <v>164</v>
      </c>
      <c r="U194" s="288">
        <v>0</v>
      </c>
      <c r="V194" s="289">
        <v>0</v>
      </c>
      <c r="W194" s="261" t="str">
        <f t="shared" si="36"/>
        <v>PERF</v>
      </c>
      <c r="X194" s="261" t="s">
        <v>581</v>
      </c>
      <c r="Y194" s="261" t="s">
        <v>581</v>
      </c>
      <c r="Z194" s="261" t="s">
        <v>573</v>
      </c>
      <c r="AA194" s="264" t="s">
        <v>380</v>
      </c>
      <c r="AB194" s="286">
        <f t="shared" si="37"/>
        <v>965</v>
      </c>
      <c r="AC194" s="286">
        <v>6811</v>
      </c>
      <c r="AD194" s="286">
        <f t="shared" si="38"/>
        <v>6811</v>
      </c>
      <c r="AE194" s="261" t="s">
        <v>593</v>
      </c>
      <c r="AF194" s="261" t="s">
        <v>583</v>
      </c>
      <c r="AG194" s="290">
        <v>19165333</v>
      </c>
      <c r="AH194" s="261" t="s">
        <v>583</v>
      </c>
      <c r="AI194" s="291">
        <v>40325</v>
      </c>
      <c r="AJ194" s="261" t="s">
        <v>584</v>
      </c>
      <c r="AK194" s="292">
        <v>45688</v>
      </c>
      <c r="AL194" s="292" t="s">
        <v>585</v>
      </c>
      <c r="AM194" s="292" t="s">
        <v>442</v>
      </c>
      <c r="AN194" s="261" t="s">
        <v>442</v>
      </c>
      <c r="AO194" s="261" t="s">
        <v>442</v>
      </c>
      <c r="AP194" s="261" t="s">
        <v>442</v>
      </c>
      <c r="AQ194" s="261" t="s">
        <v>442</v>
      </c>
      <c r="AR194" s="290" t="s">
        <v>442</v>
      </c>
      <c r="AS194" s="287" t="s">
        <v>442</v>
      </c>
      <c r="AT194" s="261">
        <v>180</v>
      </c>
      <c r="AU194" s="261" t="s">
        <v>442</v>
      </c>
      <c r="AV194" s="290" t="s">
        <v>442</v>
      </c>
      <c r="AW194" s="290" t="s">
        <v>442</v>
      </c>
      <c r="AX194" s="261" t="s">
        <v>442</v>
      </c>
      <c r="AY194" s="261" t="s">
        <v>442</v>
      </c>
      <c r="AZ194" s="290" t="s">
        <v>442</v>
      </c>
      <c r="BA194" s="261">
        <v>100</v>
      </c>
      <c r="BB194" s="261" t="s">
        <v>442</v>
      </c>
      <c r="BC194" s="261" t="s">
        <v>586</v>
      </c>
      <c r="BD194" s="261" t="s">
        <v>586</v>
      </c>
      <c r="BE194" s="289" t="s">
        <v>442</v>
      </c>
      <c r="BF194" s="261" t="s">
        <v>442</v>
      </c>
      <c r="BG194" s="261" t="s">
        <v>442</v>
      </c>
      <c r="BH194" s="261" t="s">
        <v>587</v>
      </c>
      <c r="BI194" s="293" t="s">
        <v>442</v>
      </c>
      <c r="BJ194" s="261" t="s">
        <v>442</v>
      </c>
      <c r="BK194" s="261" t="s">
        <v>442</v>
      </c>
      <c r="BL194" s="294" t="s">
        <v>442</v>
      </c>
      <c r="BM194" s="261" t="s">
        <v>442</v>
      </c>
      <c r="BN194" s="261" t="s">
        <v>442</v>
      </c>
      <c r="BO194" s="261" t="s">
        <v>442</v>
      </c>
      <c r="BP194" s="261" t="s">
        <v>442</v>
      </c>
      <c r="BQ194" s="261" t="s">
        <v>442</v>
      </c>
      <c r="BR194" s="261" t="s">
        <v>442</v>
      </c>
      <c r="BS194" s="261" t="s">
        <v>442</v>
      </c>
      <c r="BT194" s="261" t="s">
        <v>442</v>
      </c>
      <c r="BU194" s="261" t="s">
        <v>442</v>
      </c>
      <c r="BV194" s="261" t="s">
        <v>442</v>
      </c>
      <c r="BW194" s="261" t="s">
        <v>442</v>
      </c>
      <c r="BX194" s="261" t="s">
        <v>442</v>
      </c>
      <c r="BY194" s="261" t="s">
        <v>442</v>
      </c>
      <c r="BZ194" s="261" t="s">
        <v>442</v>
      </c>
      <c r="CA194" s="261" t="s">
        <v>442</v>
      </c>
      <c r="CB194" s="261">
        <v>45821</v>
      </c>
      <c r="CC194" s="290" t="s">
        <v>442</v>
      </c>
      <c r="CD194" s="261" t="s">
        <v>442</v>
      </c>
      <c r="CE194" s="261" t="s">
        <v>442</v>
      </c>
      <c r="CF194" s="261" t="s">
        <v>442</v>
      </c>
      <c r="CG194" s="261" t="s">
        <v>442</v>
      </c>
      <c r="CH194" s="261" t="s">
        <v>442</v>
      </c>
      <c r="CI194" s="261" t="s">
        <v>442</v>
      </c>
      <c r="CJ194" s="261" t="s">
        <v>442</v>
      </c>
      <c r="CK194" s="261" t="s">
        <v>442</v>
      </c>
      <c r="CL194" s="261" t="s">
        <v>442</v>
      </c>
      <c r="CM194" s="261" t="s">
        <v>442</v>
      </c>
      <c r="CN194" s="261" t="s">
        <v>442</v>
      </c>
      <c r="CO194" s="261" t="s">
        <v>442</v>
      </c>
      <c r="CP194" s="261" t="s">
        <v>442</v>
      </c>
      <c r="CQ194" s="261" t="s">
        <v>442</v>
      </c>
      <c r="CR194" s="261" t="s">
        <v>588</v>
      </c>
      <c r="CS194" s="261" t="s">
        <v>433</v>
      </c>
      <c r="CT194" s="261" t="s">
        <v>442</v>
      </c>
      <c r="CU194" s="261" t="s">
        <v>589</v>
      </c>
      <c r="CV194" s="261" t="s">
        <v>442</v>
      </c>
      <c r="CW194" s="261" t="s">
        <v>442</v>
      </c>
      <c r="CX194" s="293" t="s">
        <v>442</v>
      </c>
      <c r="CY194" s="289" t="s">
        <v>442</v>
      </c>
      <c r="CZ194" s="287" t="s">
        <v>442</v>
      </c>
      <c r="DA194" s="293" t="s">
        <v>442</v>
      </c>
      <c r="DB194" s="261" t="s">
        <v>442</v>
      </c>
      <c r="DC194" s="261" t="s">
        <v>442</v>
      </c>
      <c r="DD194" s="261" t="s">
        <v>577</v>
      </c>
    </row>
    <row r="195" spans="1:108">
      <c r="A195" s="264" t="s">
        <v>380</v>
      </c>
      <c r="B195" s="284">
        <v>2230</v>
      </c>
      <c r="C195" s="284">
        <f t="shared" ref="C195:C258" si="48">B195</f>
        <v>2230</v>
      </c>
      <c r="D195" s="285">
        <v>10835</v>
      </c>
      <c r="E195" s="286">
        <f t="shared" ref="E195:E258" si="49">D195</f>
        <v>10835</v>
      </c>
      <c r="F195" s="287">
        <v>45869</v>
      </c>
      <c r="G195" s="285" t="s">
        <v>159</v>
      </c>
      <c r="H195" s="285" t="s">
        <v>573</v>
      </c>
      <c r="I195" s="261">
        <v>2021</v>
      </c>
      <c r="J195" s="261" t="s">
        <v>574</v>
      </c>
      <c r="K195" s="261" t="s">
        <v>575</v>
      </c>
      <c r="L195" s="288">
        <v>605620</v>
      </c>
      <c r="M195" s="261" t="s">
        <v>576</v>
      </c>
      <c r="N195" s="261" t="s">
        <v>577</v>
      </c>
      <c r="O195" s="261" t="s">
        <v>578</v>
      </c>
      <c r="P195" s="287">
        <v>44705</v>
      </c>
      <c r="Q195" s="287" t="s">
        <v>579</v>
      </c>
      <c r="R195" s="261" t="s">
        <v>577</v>
      </c>
      <c r="S195" s="261" t="s">
        <v>580</v>
      </c>
      <c r="T195" s="261">
        <v>28</v>
      </c>
      <c r="U195" s="288">
        <v>0</v>
      </c>
      <c r="V195" s="289">
        <v>0</v>
      </c>
      <c r="W195" s="261" t="str">
        <f t="shared" ref="W195:W258" si="50">IF(V195&gt;0,"ARRE","PERF")</f>
        <v>PERF</v>
      </c>
      <c r="X195" s="261" t="s">
        <v>581</v>
      </c>
      <c r="Y195" s="261" t="s">
        <v>581</v>
      </c>
      <c r="Z195" s="261" t="s">
        <v>573</v>
      </c>
      <c r="AA195" s="264" t="s">
        <v>380</v>
      </c>
      <c r="AB195" s="286">
        <f t="shared" ref="AB195:AB258" si="51">C195</f>
        <v>2230</v>
      </c>
      <c r="AC195" s="286">
        <v>8269</v>
      </c>
      <c r="AD195" s="286">
        <f t="shared" ref="AD195:AD258" si="52">AC195</f>
        <v>8269</v>
      </c>
      <c r="AE195" s="261" t="s">
        <v>582</v>
      </c>
      <c r="AF195" s="261" t="s">
        <v>583</v>
      </c>
      <c r="AG195" s="290">
        <v>3526516</v>
      </c>
      <c r="AH195" s="261" t="s">
        <v>583</v>
      </c>
      <c r="AI195" s="291">
        <v>44585</v>
      </c>
      <c r="AJ195" s="261" t="s">
        <v>584</v>
      </c>
      <c r="AK195" s="292">
        <v>45688</v>
      </c>
      <c r="AL195" s="292" t="s">
        <v>585</v>
      </c>
      <c r="AM195" s="292" t="s">
        <v>442</v>
      </c>
      <c r="AN195" s="261" t="s">
        <v>442</v>
      </c>
      <c r="AO195" s="261" t="s">
        <v>442</v>
      </c>
      <c r="AP195" s="261" t="s">
        <v>442</v>
      </c>
      <c r="AQ195" s="261" t="s">
        <v>442</v>
      </c>
      <c r="AR195" s="290">
        <v>141</v>
      </c>
      <c r="AS195" s="287">
        <f t="shared" ref="AS195:AS203" si="53">(AR195*30)+F195</f>
        <v>50099</v>
      </c>
      <c r="AT195" s="261">
        <v>180</v>
      </c>
      <c r="AU195" s="261" t="s">
        <v>442</v>
      </c>
      <c r="AV195" s="290">
        <v>2464496.4900000002</v>
      </c>
      <c r="AW195" s="290">
        <v>2424065.59</v>
      </c>
      <c r="AX195" s="261" t="s">
        <v>442</v>
      </c>
      <c r="AY195" s="261" t="s">
        <v>442</v>
      </c>
      <c r="AZ195" s="290">
        <v>2464496.4900000002</v>
      </c>
      <c r="BA195" s="261">
        <v>100</v>
      </c>
      <c r="BB195" s="261" t="s">
        <v>442</v>
      </c>
      <c r="BC195" s="261" t="s">
        <v>586</v>
      </c>
      <c r="BD195" s="261" t="s">
        <v>586</v>
      </c>
      <c r="BE195" s="289">
        <v>35070</v>
      </c>
      <c r="BF195" s="261" t="s">
        <v>442</v>
      </c>
      <c r="BG195" s="261" t="s">
        <v>442</v>
      </c>
      <c r="BH195" s="261" t="s">
        <v>587</v>
      </c>
      <c r="BI195" s="293">
        <v>0.1421</v>
      </c>
      <c r="BJ195" s="261" t="s">
        <v>591</v>
      </c>
      <c r="BK195" s="261" t="s">
        <v>442</v>
      </c>
      <c r="BL195" s="294">
        <f t="shared" ref="BL195:BL203" si="54">BI195-IF(BJ195="Prime",10.75%-3.5%,7.41%)</f>
        <v>6.8000000000000005E-2</v>
      </c>
      <c r="BM195" s="261" t="s">
        <v>442</v>
      </c>
      <c r="BN195" s="261" t="s">
        <v>442</v>
      </c>
      <c r="BO195" s="261" t="s">
        <v>442</v>
      </c>
      <c r="BP195" s="261" t="s">
        <v>442</v>
      </c>
      <c r="BQ195" s="261" t="s">
        <v>442</v>
      </c>
      <c r="BR195" s="261" t="s">
        <v>442</v>
      </c>
      <c r="BS195" s="261" t="s">
        <v>442</v>
      </c>
      <c r="BT195" s="261" t="s">
        <v>442</v>
      </c>
      <c r="BU195" s="261" t="s">
        <v>442</v>
      </c>
      <c r="BV195" s="261" t="s">
        <v>442</v>
      </c>
      <c r="BW195" s="261" t="s">
        <v>442</v>
      </c>
      <c r="BX195" s="261" t="s">
        <v>442</v>
      </c>
      <c r="BY195" s="261" t="s">
        <v>442</v>
      </c>
      <c r="BZ195" s="261" t="s">
        <v>442</v>
      </c>
      <c r="CA195" s="261" t="s">
        <v>442</v>
      </c>
      <c r="CB195" s="261">
        <v>45600</v>
      </c>
      <c r="CC195" s="290">
        <v>0</v>
      </c>
      <c r="CD195" s="261" t="s">
        <v>442</v>
      </c>
      <c r="CE195" s="261" t="s">
        <v>442</v>
      </c>
      <c r="CF195" s="261" t="s">
        <v>442</v>
      </c>
      <c r="CG195" s="261" t="s">
        <v>442</v>
      </c>
      <c r="CH195" s="261" t="s">
        <v>442</v>
      </c>
      <c r="CI195" s="261" t="s">
        <v>442</v>
      </c>
      <c r="CJ195" s="261" t="s">
        <v>442</v>
      </c>
      <c r="CK195" s="261" t="s">
        <v>442</v>
      </c>
      <c r="CL195" s="261" t="s">
        <v>442</v>
      </c>
      <c r="CM195" s="261" t="s">
        <v>442</v>
      </c>
      <c r="CN195" s="261" t="s">
        <v>442</v>
      </c>
      <c r="CO195" s="261" t="s">
        <v>442</v>
      </c>
      <c r="CP195" s="261" t="s">
        <v>442</v>
      </c>
      <c r="CQ195" s="261" t="s">
        <v>442</v>
      </c>
      <c r="CR195" s="261" t="s">
        <v>588</v>
      </c>
      <c r="CS195" s="261" t="s">
        <v>433</v>
      </c>
      <c r="CT195" s="261" t="s">
        <v>442</v>
      </c>
      <c r="CU195" s="261" t="s">
        <v>589</v>
      </c>
      <c r="CV195" s="261" t="s">
        <v>442</v>
      </c>
      <c r="CW195" s="261" t="s">
        <v>442</v>
      </c>
      <c r="CX195" s="293">
        <f t="shared" ref="CX195:CX203" si="55">AV195/CY195</f>
        <v>0.66608013243243247</v>
      </c>
      <c r="CY195" s="289">
        <v>3700000</v>
      </c>
      <c r="CZ195" s="287">
        <v>45700</v>
      </c>
      <c r="DA195" s="293">
        <v>0.69815960001315747</v>
      </c>
      <c r="DB195" s="261" t="s">
        <v>442</v>
      </c>
      <c r="DC195" s="261" t="s">
        <v>442</v>
      </c>
      <c r="DD195" s="261" t="s">
        <v>577</v>
      </c>
    </row>
    <row r="196" spans="1:108">
      <c r="A196" s="264" t="s">
        <v>380</v>
      </c>
      <c r="B196" s="284">
        <v>1555</v>
      </c>
      <c r="C196" s="284">
        <f t="shared" si="48"/>
        <v>1555</v>
      </c>
      <c r="D196" s="285">
        <v>0</v>
      </c>
      <c r="E196" s="286">
        <f t="shared" si="49"/>
        <v>0</v>
      </c>
      <c r="F196" s="287">
        <v>45869</v>
      </c>
      <c r="G196" s="285" t="s">
        <v>159</v>
      </c>
      <c r="H196" s="285" t="s">
        <v>573</v>
      </c>
      <c r="I196" s="261">
        <v>2021</v>
      </c>
      <c r="J196" s="261" t="s">
        <v>574</v>
      </c>
      <c r="K196" s="261" t="s">
        <v>575</v>
      </c>
      <c r="L196" s="288">
        <v>238272</v>
      </c>
      <c r="M196" s="261" t="s">
        <v>576</v>
      </c>
      <c r="N196" s="261" t="s">
        <v>577</v>
      </c>
      <c r="O196" s="261" t="s">
        <v>578</v>
      </c>
      <c r="P196" s="287">
        <v>42402</v>
      </c>
      <c r="Q196" s="287" t="s">
        <v>579</v>
      </c>
      <c r="R196" s="261" t="s">
        <v>577</v>
      </c>
      <c r="S196" s="261" t="s">
        <v>580</v>
      </c>
      <c r="T196" s="261">
        <v>106</v>
      </c>
      <c r="U196" s="288">
        <v>0</v>
      </c>
      <c r="V196" s="289">
        <v>0</v>
      </c>
      <c r="W196" s="261" t="str">
        <f t="shared" si="50"/>
        <v>PERF</v>
      </c>
      <c r="X196" s="261" t="s">
        <v>581</v>
      </c>
      <c r="Y196" s="261" t="s">
        <v>581</v>
      </c>
      <c r="Z196" s="261" t="s">
        <v>573</v>
      </c>
      <c r="AA196" s="264" t="s">
        <v>380</v>
      </c>
      <c r="AB196" s="286">
        <f t="shared" si="51"/>
        <v>1555</v>
      </c>
      <c r="AC196" s="286">
        <v>7436</v>
      </c>
      <c r="AD196" s="286">
        <f t="shared" si="52"/>
        <v>7436</v>
      </c>
      <c r="AE196" s="261" t="s">
        <v>582</v>
      </c>
      <c r="AF196" s="261" t="s">
        <v>583</v>
      </c>
      <c r="AG196" s="290">
        <v>701133</v>
      </c>
      <c r="AH196" s="261" t="s">
        <v>583</v>
      </c>
      <c r="AI196" s="291">
        <v>42276</v>
      </c>
      <c r="AJ196" s="261" t="s">
        <v>584</v>
      </c>
      <c r="AK196" s="292">
        <v>45688</v>
      </c>
      <c r="AL196" s="292" t="s">
        <v>585</v>
      </c>
      <c r="AM196" s="292" t="s">
        <v>442</v>
      </c>
      <c r="AN196" s="261" t="s">
        <v>442</v>
      </c>
      <c r="AO196" s="261" t="s">
        <v>442</v>
      </c>
      <c r="AP196" s="261" t="s">
        <v>442</v>
      </c>
      <c r="AQ196" s="261" t="s">
        <v>442</v>
      </c>
      <c r="AR196" s="290">
        <v>66</v>
      </c>
      <c r="AS196" s="287">
        <f t="shared" si="53"/>
        <v>47849</v>
      </c>
      <c r="AT196" s="261">
        <v>180</v>
      </c>
      <c r="AU196" s="261" t="s">
        <v>442</v>
      </c>
      <c r="AV196" s="290">
        <v>525136</v>
      </c>
      <c r="AW196" s="290">
        <v>296554.15000000002</v>
      </c>
      <c r="AX196" s="261" t="s">
        <v>442</v>
      </c>
      <c r="AY196" s="261" t="s">
        <v>442</v>
      </c>
      <c r="AZ196" s="290">
        <v>525136</v>
      </c>
      <c r="BA196" s="261">
        <v>100</v>
      </c>
      <c r="BB196" s="261" t="s">
        <v>442</v>
      </c>
      <c r="BC196" s="261" t="s">
        <v>586</v>
      </c>
      <c r="BD196" s="261" t="s">
        <v>586</v>
      </c>
      <c r="BE196" s="289">
        <v>6544</v>
      </c>
      <c r="BF196" s="261" t="s">
        <v>442</v>
      </c>
      <c r="BG196" s="261" t="s">
        <v>442</v>
      </c>
      <c r="BH196" s="261" t="s">
        <v>587</v>
      </c>
      <c r="BI196" s="293">
        <v>0.1525</v>
      </c>
      <c r="BJ196" s="261" t="s">
        <v>596</v>
      </c>
      <c r="BK196" s="261" t="s">
        <v>442</v>
      </c>
      <c r="BL196" s="294">
        <f t="shared" si="54"/>
        <v>7.8399999999999997E-2</v>
      </c>
      <c r="BM196" s="261" t="s">
        <v>442</v>
      </c>
      <c r="BN196" s="261" t="s">
        <v>442</v>
      </c>
      <c r="BO196" s="261" t="s">
        <v>442</v>
      </c>
      <c r="BP196" s="261" t="s">
        <v>442</v>
      </c>
      <c r="BQ196" s="261" t="s">
        <v>442</v>
      </c>
      <c r="BR196" s="261" t="s">
        <v>442</v>
      </c>
      <c r="BS196" s="261" t="s">
        <v>442</v>
      </c>
      <c r="BT196" s="261" t="s">
        <v>442</v>
      </c>
      <c r="BU196" s="261" t="s">
        <v>442</v>
      </c>
      <c r="BV196" s="261" t="s">
        <v>442</v>
      </c>
      <c r="BW196" s="261" t="s">
        <v>442</v>
      </c>
      <c r="BX196" s="261" t="s">
        <v>442</v>
      </c>
      <c r="BY196" s="261" t="s">
        <v>442</v>
      </c>
      <c r="BZ196" s="261" t="s">
        <v>442</v>
      </c>
      <c r="CA196" s="261" t="s">
        <v>442</v>
      </c>
      <c r="CB196" s="261" t="s">
        <v>442</v>
      </c>
      <c r="CC196" s="290">
        <v>0</v>
      </c>
      <c r="CD196" s="261" t="s">
        <v>442</v>
      </c>
      <c r="CE196" s="261" t="s">
        <v>442</v>
      </c>
      <c r="CF196" s="261" t="s">
        <v>442</v>
      </c>
      <c r="CG196" s="261" t="s">
        <v>442</v>
      </c>
      <c r="CH196" s="261" t="s">
        <v>442</v>
      </c>
      <c r="CI196" s="261" t="s">
        <v>442</v>
      </c>
      <c r="CJ196" s="261" t="s">
        <v>442</v>
      </c>
      <c r="CK196" s="261" t="s">
        <v>442</v>
      </c>
      <c r="CL196" s="261" t="s">
        <v>442</v>
      </c>
      <c r="CM196" s="261" t="s">
        <v>442</v>
      </c>
      <c r="CN196" s="261" t="s">
        <v>442</v>
      </c>
      <c r="CO196" s="261" t="s">
        <v>442</v>
      </c>
      <c r="CP196" s="261" t="s">
        <v>442</v>
      </c>
      <c r="CQ196" s="261" t="s">
        <v>442</v>
      </c>
      <c r="CR196" s="261" t="s">
        <v>588</v>
      </c>
      <c r="CS196" s="261" t="s">
        <v>433</v>
      </c>
      <c r="CT196" s="261" t="s">
        <v>442</v>
      </c>
      <c r="CU196" s="261" t="s">
        <v>589</v>
      </c>
      <c r="CV196" s="261" t="s">
        <v>442</v>
      </c>
      <c r="CW196" s="261" t="s">
        <v>442</v>
      </c>
      <c r="CX196" s="293">
        <f t="shared" si="55"/>
        <v>0.57088439160571558</v>
      </c>
      <c r="CY196" s="289">
        <v>919864</v>
      </c>
      <c r="CZ196" s="287">
        <v>45062</v>
      </c>
      <c r="DA196" s="293">
        <v>0.75668753140361145</v>
      </c>
      <c r="DB196" s="261" t="s">
        <v>442</v>
      </c>
      <c r="DC196" s="261" t="s">
        <v>442</v>
      </c>
      <c r="DD196" s="261" t="s">
        <v>577</v>
      </c>
    </row>
    <row r="197" spans="1:108">
      <c r="A197" s="264" t="s">
        <v>380</v>
      </c>
      <c r="B197" s="284">
        <v>1619</v>
      </c>
      <c r="C197" s="284">
        <f t="shared" si="48"/>
        <v>1619</v>
      </c>
      <c r="D197" s="285">
        <v>9111</v>
      </c>
      <c r="E197" s="286">
        <f t="shared" si="49"/>
        <v>9111</v>
      </c>
      <c r="F197" s="287">
        <v>45869</v>
      </c>
      <c r="G197" s="285" t="s">
        <v>159</v>
      </c>
      <c r="H197" s="285" t="s">
        <v>573</v>
      </c>
      <c r="I197" s="261">
        <v>2021</v>
      </c>
      <c r="J197" s="261" t="s">
        <v>574</v>
      </c>
      <c r="K197" s="261" t="s">
        <v>575</v>
      </c>
      <c r="L197" s="288">
        <v>435144</v>
      </c>
      <c r="M197" s="261" t="s">
        <v>576</v>
      </c>
      <c r="N197" s="261" t="s">
        <v>577</v>
      </c>
      <c r="O197" s="261" t="s">
        <v>578</v>
      </c>
      <c r="P197" s="287">
        <v>42597</v>
      </c>
      <c r="Q197" s="287" t="s">
        <v>579</v>
      </c>
      <c r="R197" s="261" t="s">
        <v>577</v>
      </c>
      <c r="S197" s="261" t="s">
        <v>580</v>
      </c>
      <c r="T197" s="261">
        <v>103</v>
      </c>
      <c r="U197" s="288">
        <v>0</v>
      </c>
      <c r="V197" s="289">
        <v>0</v>
      </c>
      <c r="W197" s="261" t="str">
        <f t="shared" si="50"/>
        <v>PERF</v>
      </c>
      <c r="X197" s="261" t="s">
        <v>581</v>
      </c>
      <c r="Y197" s="261" t="s">
        <v>581</v>
      </c>
      <c r="Z197" s="261" t="s">
        <v>573</v>
      </c>
      <c r="AA197" s="264" t="s">
        <v>380</v>
      </c>
      <c r="AB197" s="286">
        <f t="shared" si="51"/>
        <v>1619</v>
      </c>
      <c r="AC197" s="286">
        <v>7471</v>
      </c>
      <c r="AD197" s="286">
        <f t="shared" si="52"/>
        <v>7471</v>
      </c>
      <c r="AE197" s="261" t="s">
        <v>593</v>
      </c>
      <c r="AF197" s="261" t="s">
        <v>583</v>
      </c>
      <c r="AG197" s="290">
        <v>746739</v>
      </c>
      <c r="AH197" s="261" t="s">
        <v>583</v>
      </c>
      <c r="AI197" s="291">
        <v>42284</v>
      </c>
      <c r="AJ197" s="261" t="s">
        <v>584</v>
      </c>
      <c r="AK197" s="292">
        <v>45688</v>
      </c>
      <c r="AL197" s="292" t="s">
        <v>585</v>
      </c>
      <c r="AM197" s="292" t="s">
        <v>442</v>
      </c>
      <c r="AN197" s="261" t="s">
        <v>442</v>
      </c>
      <c r="AO197" s="261" t="s">
        <v>442</v>
      </c>
      <c r="AP197" s="261" t="s">
        <v>442</v>
      </c>
      <c r="AQ197" s="261" t="s">
        <v>442</v>
      </c>
      <c r="AR197" s="290">
        <v>72</v>
      </c>
      <c r="AS197" s="287">
        <f t="shared" si="53"/>
        <v>48029</v>
      </c>
      <c r="AT197" s="261">
        <v>180</v>
      </c>
      <c r="AU197" s="261" t="s">
        <v>442</v>
      </c>
      <c r="AV197" s="290">
        <v>565726</v>
      </c>
      <c r="AW197" s="290">
        <v>363340.67</v>
      </c>
      <c r="AX197" s="261" t="s">
        <v>442</v>
      </c>
      <c r="AY197" s="261" t="s">
        <v>442</v>
      </c>
      <c r="AZ197" s="290">
        <v>565726</v>
      </c>
      <c r="BA197" s="261">
        <v>100</v>
      </c>
      <c r="BB197" s="261" t="s">
        <v>442</v>
      </c>
      <c r="BC197" s="261" t="s">
        <v>586</v>
      </c>
      <c r="BD197" s="261" t="s">
        <v>586</v>
      </c>
      <c r="BE197" s="289">
        <v>7604</v>
      </c>
      <c r="BF197" s="261" t="s">
        <v>442</v>
      </c>
      <c r="BG197" s="261" t="s">
        <v>442</v>
      </c>
      <c r="BH197" s="261" t="s">
        <v>587</v>
      </c>
      <c r="BI197" s="293">
        <v>0.1525</v>
      </c>
      <c r="BJ197" s="261" t="s">
        <v>596</v>
      </c>
      <c r="BK197" s="261" t="s">
        <v>442</v>
      </c>
      <c r="BL197" s="294">
        <f t="shared" si="54"/>
        <v>7.8399999999999997E-2</v>
      </c>
      <c r="BM197" s="261" t="s">
        <v>442</v>
      </c>
      <c r="BN197" s="261" t="s">
        <v>442</v>
      </c>
      <c r="BO197" s="261" t="s">
        <v>442</v>
      </c>
      <c r="BP197" s="261" t="s">
        <v>442</v>
      </c>
      <c r="BQ197" s="261" t="s">
        <v>442</v>
      </c>
      <c r="BR197" s="261" t="s">
        <v>442</v>
      </c>
      <c r="BS197" s="261" t="s">
        <v>442</v>
      </c>
      <c r="BT197" s="261" t="s">
        <v>442</v>
      </c>
      <c r="BU197" s="261" t="s">
        <v>442</v>
      </c>
      <c r="BV197" s="261" t="s">
        <v>442</v>
      </c>
      <c r="BW197" s="261" t="s">
        <v>442</v>
      </c>
      <c r="BX197" s="261" t="s">
        <v>442</v>
      </c>
      <c r="BY197" s="261" t="s">
        <v>442</v>
      </c>
      <c r="BZ197" s="261" t="s">
        <v>442</v>
      </c>
      <c r="CA197" s="261" t="s">
        <v>442</v>
      </c>
      <c r="CB197" s="261" t="s">
        <v>442</v>
      </c>
      <c r="CC197" s="290">
        <v>2550</v>
      </c>
      <c r="CD197" s="261" t="s">
        <v>442</v>
      </c>
      <c r="CE197" s="261" t="s">
        <v>442</v>
      </c>
      <c r="CF197" s="261" t="s">
        <v>442</v>
      </c>
      <c r="CG197" s="261" t="s">
        <v>442</v>
      </c>
      <c r="CH197" s="261" t="s">
        <v>442</v>
      </c>
      <c r="CI197" s="261" t="s">
        <v>442</v>
      </c>
      <c r="CJ197" s="261" t="s">
        <v>442</v>
      </c>
      <c r="CK197" s="261" t="s">
        <v>442</v>
      </c>
      <c r="CL197" s="261" t="s">
        <v>442</v>
      </c>
      <c r="CM197" s="261" t="s">
        <v>442</v>
      </c>
      <c r="CN197" s="261" t="s">
        <v>442</v>
      </c>
      <c r="CO197" s="261" t="s">
        <v>442</v>
      </c>
      <c r="CP197" s="261" t="s">
        <v>442</v>
      </c>
      <c r="CQ197" s="261" t="s">
        <v>442</v>
      </c>
      <c r="CR197" s="261" t="s">
        <v>588</v>
      </c>
      <c r="CS197" s="261" t="s">
        <v>433</v>
      </c>
      <c r="CT197" s="261" t="s">
        <v>442</v>
      </c>
      <c r="CU197" s="261" t="s">
        <v>594</v>
      </c>
      <c r="CV197" s="261" t="s">
        <v>442</v>
      </c>
      <c r="CW197" s="261" t="s">
        <v>442</v>
      </c>
      <c r="CX197" s="293">
        <f t="shared" si="55"/>
        <v>0.53574313542589003</v>
      </c>
      <c r="CY197" s="289">
        <v>1055965</v>
      </c>
      <c r="CZ197" s="287">
        <v>44997</v>
      </c>
      <c r="DA197" s="293">
        <v>0.75759493184382842</v>
      </c>
      <c r="DB197" s="261" t="s">
        <v>442</v>
      </c>
      <c r="DC197" s="261" t="s">
        <v>442</v>
      </c>
      <c r="DD197" s="261" t="s">
        <v>577</v>
      </c>
    </row>
    <row r="198" spans="1:108">
      <c r="A198" s="264" t="s">
        <v>380</v>
      </c>
      <c r="B198" s="284">
        <v>1356</v>
      </c>
      <c r="C198" s="284">
        <f t="shared" si="48"/>
        <v>1356</v>
      </c>
      <c r="D198" s="285">
        <v>0</v>
      </c>
      <c r="E198" s="286">
        <f t="shared" si="49"/>
        <v>0</v>
      </c>
      <c r="F198" s="287">
        <v>45869</v>
      </c>
      <c r="G198" s="285" t="s">
        <v>159</v>
      </c>
      <c r="H198" s="285" t="s">
        <v>573</v>
      </c>
      <c r="I198" s="261">
        <v>2021</v>
      </c>
      <c r="J198" s="261" t="s">
        <v>574</v>
      </c>
      <c r="K198" s="261" t="s">
        <v>575</v>
      </c>
      <c r="L198" s="288">
        <v>271530</v>
      </c>
      <c r="M198" s="261" t="s">
        <v>576</v>
      </c>
      <c r="N198" s="261" t="s">
        <v>577</v>
      </c>
      <c r="O198" s="261" t="s">
        <v>578</v>
      </c>
      <c r="P198" s="287">
        <v>41758</v>
      </c>
      <c r="Q198" s="287" t="s">
        <v>579</v>
      </c>
      <c r="R198" s="261" t="s">
        <v>577</v>
      </c>
      <c r="S198" s="261" t="s">
        <v>580</v>
      </c>
      <c r="T198" s="261">
        <v>121</v>
      </c>
      <c r="U198" s="288">
        <v>0</v>
      </c>
      <c r="V198" s="289">
        <v>0</v>
      </c>
      <c r="W198" s="261" t="str">
        <f t="shared" si="50"/>
        <v>PERF</v>
      </c>
      <c r="X198" s="261" t="s">
        <v>581</v>
      </c>
      <c r="Y198" s="261" t="s">
        <v>581</v>
      </c>
      <c r="Z198" s="261" t="s">
        <v>573</v>
      </c>
      <c r="AA198" s="264" t="s">
        <v>380</v>
      </c>
      <c r="AB198" s="286">
        <f t="shared" si="51"/>
        <v>1356</v>
      </c>
      <c r="AC198" s="286">
        <v>7253</v>
      </c>
      <c r="AD198" s="286">
        <f t="shared" si="52"/>
        <v>7253</v>
      </c>
      <c r="AE198" s="261" t="s">
        <v>593</v>
      </c>
      <c r="AF198" s="261" t="s">
        <v>583</v>
      </c>
      <c r="AG198" s="290">
        <v>999595</v>
      </c>
      <c r="AH198" s="261" t="s">
        <v>583</v>
      </c>
      <c r="AI198" s="291">
        <v>41543</v>
      </c>
      <c r="AJ198" s="261" t="s">
        <v>584</v>
      </c>
      <c r="AK198" s="292">
        <v>45688</v>
      </c>
      <c r="AL198" s="292" t="s">
        <v>585</v>
      </c>
      <c r="AM198" s="292" t="s">
        <v>442</v>
      </c>
      <c r="AN198" s="261" t="s">
        <v>442</v>
      </c>
      <c r="AO198" s="261" t="s">
        <v>442</v>
      </c>
      <c r="AP198" s="261" t="s">
        <v>442</v>
      </c>
      <c r="AQ198" s="261" t="s">
        <v>442</v>
      </c>
      <c r="AR198" s="290">
        <v>44</v>
      </c>
      <c r="AS198" s="287">
        <f t="shared" si="53"/>
        <v>47189</v>
      </c>
      <c r="AT198" s="261">
        <v>180</v>
      </c>
      <c r="AU198" s="261" t="s">
        <v>442</v>
      </c>
      <c r="AV198" s="290">
        <v>947388</v>
      </c>
      <c r="AW198" s="290">
        <v>490238.82</v>
      </c>
      <c r="AX198" s="261" t="s">
        <v>442</v>
      </c>
      <c r="AY198" s="261" t="s">
        <v>442</v>
      </c>
      <c r="AZ198" s="290">
        <v>947388</v>
      </c>
      <c r="BA198" s="261">
        <v>100</v>
      </c>
      <c r="BB198" s="261" t="s">
        <v>442</v>
      </c>
      <c r="BC198" s="261" t="s">
        <v>586</v>
      </c>
      <c r="BD198" s="261" t="s">
        <v>586</v>
      </c>
      <c r="BE198" s="289">
        <v>13781</v>
      </c>
      <c r="BF198" s="261" t="s">
        <v>442</v>
      </c>
      <c r="BG198" s="261" t="s">
        <v>442</v>
      </c>
      <c r="BH198" s="261" t="s">
        <v>587</v>
      </c>
      <c r="BI198" s="293">
        <v>0.14249999999999999</v>
      </c>
      <c r="BJ198" s="261" t="s">
        <v>596</v>
      </c>
      <c r="BK198" s="261" t="s">
        <v>442</v>
      </c>
      <c r="BL198" s="294">
        <f t="shared" si="54"/>
        <v>6.8399999999999989E-2</v>
      </c>
      <c r="BM198" s="261" t="s">
        <v>442</v>
      </c>
      <c r="BN198" s="261" t="s">
        <v>442</v>
      </c>
      <c r="BO198" s="261" t="s">
        <v>442</v>
      </c>
      <c r="BP198" s="261" t="s">
        <v>442</v>
      </c>
      <c r="BQ198" s="261" t="s">
        <v>442</v>
      </c>
      <c r="BR198" s="261" t="s">
        <v>442</v>
      </c>
      <c r="BS198" s="261" t="s">
        <v>442</v>
      </c>
      <c r="BT198" s="261" t="s">
        <v>442</v>
      </c>
      <c r="BU198" s="261" t="s">
        <v>442</v>
      </c>
      <c r="BV198" s="261" t="s">
        <v>442</v>
      </c>
      <c r="BW198" s="261" t="s">
        <v>442</v>
      </c>
      <c r="BX198" s="261" t="s">
        <v>442</v>
      </c>
      <c r="BY198" s="261" t="s">
        <v>442</v>
      </c>
      <c r="BZ198" s="261" t="s">
        <v>442</v>
      </c>
      <c r="CA198" s="261" t="s">
        <v>442</v>
      </c>
      <c r="CB198" s="261" t="s">
        <v>442</v>
      </c>
      <c r="CC198" s="290">
        <v>0</v>
      </c>
      <c r="CD198" s="261" t="s">
        <v>442</v>
      </c>
      <c r="CE198" s="261" t="s">
        <v>442</v>
      </c>
      <c r="CF198" s="261" t="s">
        <v>442</v>
      </c>
      <c r="CG198" s="261" t="s">
        <v>442</v>
      </c>
      <c r="CH198" s="261" t="s">
        <v>442</v>
      </c>
      <c r="CI198" s="261" t="s">
        <v>442</v>
      </c>
      <c r="CJ198" s="261" t="s">
        <v>442</v>
      </c>
      <c r="CK198" s="261" t="s">
        <v>442</v>
      </c>
      <c r="CL198" s="261" t="s">
        <v>442</v>
      </c>
      <c r="CM198" s="261" t="s">
        <v>442</v>
      </c>
      <c r="CN198" s="261" t="s">
        <v>442</v>
      </c>
      <c r="CO198" s="261" t="s">
        <v>442</v>
      </c>
      <c r="CP198" s="261" t="s">
        <v>442</v>
      </c>
      <c r="CQ198" s="261" t="s">
        <v>442</v>
      </c>
      <c r="CR198" s="261" t="s">
        <v>588</v>
      </c>
      <c r="CS198" s="261" t="s">
        <v>433</v>
      </c>
      <c r="CT198" s="261" t="s">
        <v>442</v>
      </c>
      <c r="CU198" s="261" t="s">
        <v>594</v>
      </c>
      <c r="CV198" s="261" t="s">
        <v>442</v>
      </c>
      <c r="CW198" s="261" t="s">
        <v>442</v>
      </c>
      <c r="CX198" s="293">
        <f t="shared" si="55"/>
        <v>0.65676401325745626</v>
      </c>
      <c r="CY198" s="289">
        <v>1442509</v>
      </c>
      <c r="CZ198" s="287">
        <v>45059</v>
      </c>
      <c r="DA198" s="293">
        <v>0.77402932707159866</v>
      </c>
      <c r="DB198" s="261" t="s">
        <v>442</v>
      </c>
      <c r="DC198" s="261" t="s">
        <v>442</v>
      </c>
      <c r="DD198" s="261" t="s">
        <v>577</v>
      </c>
    </row>
    <row r="199" spans="1:108">
      <c r="A199" s="264" t="s">
        <v>380</v>
      </c>
      <c r="B199" s="284">
        <v>1478</v>
      </c>
      <c r="C199" s="284">
        <f t="shared" si="48"/>
        <v>1478</v>
      </c>
      <c r="D199" s="285">
        <v>0</v>
      </c>
      <c r="E199" s="286">
        <f t="shared" si="49"/>
        <v>0</v>
      </c>
      <c r="F199" s="287">
        <v>45869</v>
      </c>
      <c r="G199" s="285" t="s">
        <v>159</v>
      </c>
      <c r="H199" s="285" t="s">
        <v>573</v>
      </c>
      <c r="I199" s="261">
        <v>2021</v>
      </c>
      <c r="J199" s="261" t="s">
        <v>574</v>
      </c>
      <c r="K199" s="261" t="s">
        <v>575</v>
      </c>
      <c r="L199" s="288">
        <v>448608</v>
      </c>
      <c r="M199" s="261" t="s">
        <v>576</v>
      </c>
      <c r="N199" s="261" t="s">
        <v>577</v>
      </c>
      <c r="O199" s="261" t="s">
        <v>578</v>
      </c>
      <c r="P199" s="287">
        <v>42173</v>
      </c>
      <c r="Q199" s="287" t="s">
        <v>579</v>
      </c>
      <c r="R199" s="261" t="s">
        <v>577</v>
      </c>
      <c r="S199" s="261" t="s">
        <v>580</v>
      </c>
      <c r="T199" s="261">
        <v>114</v>
      </c>
      <c r="U199" s="288">
        <v>0</v>
      </c>
      <c r="V199" s="289">
        <v>0</v>
      </c>
      <c r="W199" s="261" t="str">
        <f t="shared" si="50"/>
        <v>PERF</v>
      </c>
      <c r="X199" s="261" t="s">
        <v>581</v>
      </c>
      <c r="Y199" s="261" t="s">
        <v>581</v>
      </c>
      <c r="Z199" s="261" t="s">
        <v>573</v>
      </c>
      <c r="AA199" s="264" t="s">
        <v>380</v>
      </c>
      <c r="AB199" s="286">
        <f t="shared" si="51"/>
        <v>1478</v>
      </c>
      <c r="AC199" s="286">
        <v>7338</v>
      </c>
      <c r="AD199" s="286">
        <f t="shared" si="52"/>
        <v>7338</v>
      </c>
      <c r="AE199" s="261" t="s">
        <v>593</v>
      </c>
      <c r="AF199" s="261" t="s">
        <v>583</v>
      </c>
      <c r="AG199" s="290">
        <v>1097934</v>
      </c>
      <c r="AH199" s="261" t="s">
        <v>583</v>
      </c>
      <c r="AI199" s="291">
        <v>41879</v>
      </c>
      <c r="AJ199" s="261" t="s">
        <v>584</v>
      </c>
      <c r="AK199" s="292">
        <v>45688</v>
      </c>
      <c r="AL199" s="292" t="s">
        <v>585</v>
      </c>
      <c r="AM199" s="292" t="s">
        <v>442</v>
      </c>
      <c r="AN199" s="261" t="s">
        <v>442</v>
      </c>
      <c r="AO199" s="261" t="s">
        <v>442</v>
      </c>
      <c r="AP199" s="261" t="s">
        <v>442</v>
      </c>
      <c r="AQ199" s="261" t="s">
        <v>442</v>
      </c>
      <c r="AR199" s="290">
        <v>58</v>
      </c>
      <c r="AS199" s="287">
        <f t="shared" si="53"/>
        <v>47609</v>
      </c>
      <c r="AT199" s="261">
        <v>180</v>
      </c>
      <c r="AU199" s="261" t="s">
        <v>442</v>
      </c>
      <c r="AV199" s="290">
        <v>758098</v>
      </c>
      <c r="AW199" s="290">
        <v>464108.92</v>
      </c>
      <c r="AX199" s="261" t="s">
        <v>442</v>
      </c>
      <c r="AY199" s="261" t="s">
        <v>442</v>
      </c>
      <c r="AZ199" s="290">
        <v>758098</v>
      </c>
      <c r="BA199" s="261">
        <v>100</v>
      </c>
      <c r="BB199" s="261" t="s">
        <v>442</v>
      </c>
      <c r="BC199" s="261" t="s">
        <v>586</v>
      </c>
      <c r="BD199" s="261" t="s">
        <v>586</v>
      </c>
      <c r="BE199" s="289">
        <v>11727</v>
      </c>
      <c r="BF199" s="261" t="s">
        <v>442</v>
      </c>
      <c r="BG199" s="261" t="s">
        <v>442</v>
      </c>
      <c r="BH199" s="261" t="s">
        <v>587</v>
      </c>
      <c r="BI199" s="293">
        <v>0.17749999999999999</v>
      </c>
      <c r="BJ199" s="261" t="s">
        <v>596</v>
      </c>
      <c r="BK199" s="261" t="s">
        <v>442</v>
      </c>
      <c r="BL199" s="294">
        <f t="shared" si="54"/>
        <v>0.10339999999999999</v>
      </c>
      <c r="BM199" s="261" t="s">
        <v>442</v>
      </c>
      <c r="BN199" s="261" t="s">
        <v>442</v>
      </c>
      <c r="BO199" s="261" t="s">
        <v>442</v>
      </c>
      <c r="BP199" s="261" t="s">
        <v>442</v>
      </c>
      <c r="BQ199" s="261" t="s">
        <v>442</v>
      </c>
      <c r="BR199" s="261" t="s">
        <v>442</v>
      </c>
      <c r="BS199" s="261" t="s">
        <v>442</v>
      </c>
      <c r="BT199" s="261" t="s">
        <v>442</v>
      </c>
      <c r="BU199" s="261" t="s">
        <v>442</v>
      </c>
      <c r="BV199" s="261" t="s">
        <v>442</v>
      </c>
      <c r="BW199" s="261" t="s">
        <v>442</v>
      </c>
      <c r="BX199" s="261" t="s">
        <v>442</v>
      </c>
      <c r="BY199" s="261" t="s">
        <v>442</v>
      </c>
      <c r="BZ199" s="261" t="s">
        <v>442</v>
      </c>
      <c r="CA199" s="261" t="s">
        <v>442</v>
      </c>
      <c r="CB199" s="261" t="s">
        <v>442</v>
      </c>
      <c r="CC199" s="290">
        <v>0</v>
      </c>
      <c r="CD199" s="261" t="s">
        <v>442</v>
      </c>
      <c r="CE199" s="261" t="s">
        <v>442</v>
      </c>
      <c r="CF199" s="261" t="s">
        <v>442</v>
      </c>
      <c r="CG199" s="261" t="s">
        <v>442</v>
      </c>
      <c r="CH199" s="261" t="s">
        <v>442</v>
      </c>
      <c r="CI199" s="261" t="s">
        <v>442</v>
      </c>
      <c r="CJ199" s="261" t="s">
        <v>442</v>
      </c>
      <c r="CK199" s="261" t="s">
        <v>442</v>
      </c>
      <c r="CL199" s="261" t="s">
        <v>442</v>
      </c>
      <c r="CM199" s="261" t="s">
        <v>442</v>
      </c>
      <c r="CN199" s="261" t="s">
        <v>442</v>
      </c>
      <c r="CO199" s="261" t="s">
        <v>442</v>
      </c>
      <c r="CP199" s="261" t="s">
        <v>442</v>
      </c>
      <c r="CQ199" s="261" t="s">
        <v>442</v>
      </c>
      <c r="CR199" s="261" t="s">
        <v>588</v>
      </c>
      <c r="CS199" s="261" t="s">
        <v>433</v>
      </c>
      <c r="CT199" s="261" t="s">
        <v>442</v>
      </c>
      <c r="CU199" s="261" t="s">
        <v>589</v>
      </c>
      <c r="CV199" s="261" t="s">
        <v>442</v>
      </c>
      <c r="CW199" s="261" t="s">
        <v>442</v>
      </c>
      <c r="CX199" s="293">
        <f t="shared" si="55"/>
        <v>0.53387183098591551</v>
      </c>
      <c r="CY199" s="289">
        <v>1420000</v>
      </c>
      <c r="CZ199" s="287">
        <v>45709</v>
      </c>
      <c r="DA199" s="293">
        <v>0.69964127536691456</v>
      </c>
      <c r="DB199" s="261" t="s">
        <v>442</v>
      </c>
      <c r="DC199" s="261" t="s">
        <v>442</v>
      </c>
      <c r="DD199" s="261" t="s">
        <v>577</v>
      </c>
    </row>
    <row r="200" spans="1:108">
      <c r="A200" s="264" t="s">
        <v>380</v>
      </c>
      <c r="B200" s="284">
        <v>1725</v>
      </c>
      <c r="C200" s="284">
        <f t="shared" si="48"/>
        <v>1725</v>
      </c>
      <c r="D200" s="285">
        <v>9557</v>
      </c>
      <c r="E200" s="286">
        <f t="shared" si="49"/>
        <v>9557</v>
      </c>
      <c r="F200" s="287">
        <v>45869</v>
      </c>
      <c r="G200" s="285" t="s">
        <v>159</v>
      </c>
      <c r="H200" s="285" t="s">
        <v>573</v>
      </c>
      <c r="I200" s="261">
        <v>2021</v>
      </c>
      <c r="J200" s="261" t="s">
        <v>574</v>
      </c>
      <c r="K200" s="261" t="s">
        <v>575</v>
      </c>
      <c r="L200" s="288">
        <v>3508158</v>
      </c>
      <c r="M200" s="261" t="s">
        <v>576</v>
      </c>
      <c r="N200" s="261" t="s">
        <v>577</v>
      </c>
      <c r="O200" s="261" t="s">
        <v>578</v>
      </c>
      <c r="P200" s="287">
        <v>42955</v>
      </c>
      <c r="Q200" s="287" t="s">
        <v>592</v>
      </c>
      <c r="R200" s="261" t="s">
        <v>577</v>
      </c>
      <c r="S200" s="261" t="s">
        <v>580</v>
      </c>
      <c r="T200" s="261">
        <v>90</v>
      </c>
      <c r="U200" s="288">
        <v>0</v>
      </c>
      <c r="V200" s="289">
        <v>0</v>
      </c>
      <c r="W200" s="261" t="str">
        <f t="shared" si="50"/>
        <v>PERF</v>
      </c>
      <c r="X200" s="261" t="s">
        <v>581</v>
      </c>
      <c r="Y200" s="261" t="s">
        <v>581</v>
      </c>
      <c r="Z200" s="261" t="s">
        <v>573</v>
      </c>
      <c r="AA200" s="264" t="s">
        <v>380</v>
      </c>
      <c r="AB200" s="286">
        <f t="shared" si="51"/>
        <v>1725</v>
      </c>
      <c r="AC200" s="286">
        <v>7658</v>
      </c>
      <c r="AD200" s="286">
        <f t="shared" si="52"/>
        <v>7658</v>
      </c>
      <c r="AE200" s="261" t="s">
        <v>582</v>
      </c>
      <c r="AF200" s="261" t="s">
        <v>583</v>
      </c>
      <c r="AG200" s="290">
        <v>14351517</v>
      </c>
      <c r="AH200" s="261" t="s">
        <v>583</v>
      </c>
      <c r="AI200" s="291">
        <v>42920</v>
      </c>
      <c r="AJ200" s="261" t="s">
        <v>584</v>
      </c>
      <c r="AK200" s="292">
        <v>45688</v>
      </c>
      <c r="AL200" s="292" t="s">
        <v>585</v>
      </c>
      <c r="AM200" s="292" t="s">
        <v>442</v>
      </c>
      <c r="AN200" s="261" t="s">
        <v>442</v>
      </c>
      <c r="AO200" s="261" t="s">
        <v>442</v>
      </c>
      <c r="AP200" s="261" t="s">
        <v>442</v>
      </c>
      <c r="AQ200" s="261" t="s">
        <v>442</v>
      </c>
      <c r="AR200" s="290">
        <v>84</v>
      </c>
      <c r="AS200" s="287">
        <f t="shared" si="53"/>
        <v>48389</v>
      </c>
      <c r="AT200" s="261">
        <v>180</v>
      </c>
      <c r="AU200" s="261" t="s">
        <v>442</v>
      </c>
      <c r="AV200" s="290">
        <v>4846490</v>
      </c>
      <c r="AW200" s="290">
        <v>1688033.04</v>
      </c>
      <c r="AX200" s="261" t="s">
        <v>442</v>
      </c>
      <c r="AY200" s="261" t="s">
        <v>442</v>
      </c>
      <c r="AZ200" s="290">
        <v>4846490</v>
      </c>
      <c r="BA200" s="261">
        <v>100</v>
      </c>
      <c r="BB200" s="261" t="s">
        <v>442</v>
      </c>
      <c r="BC200" s="261" t="s">
        <v>586</v>
      </c>
      <c r="BD200" s="261" t="s">
        <v>586</v>
      </c>
      <c r="BE200" s="289">
        <v>32314</v>
      </c>
      <c r="BF200" s="261" t="s">
        <v>442</v>
      </c>
      <c r="BG200" s="261" t="s">
        <v>442</v>
      </c>
      <c r="BH200" s="261" t="s">
        <v>587</v>
      </c>
      <c r="BI200" s="293">
        <v>0.1525</v>
      </c>
      <c r="BJ200" s="261" t="s">
        <v>596</v>
      </c>
      <c r="BK200" s="261" t="s">
        <v>442</v>
      </c>
      <c r="BL200" s="294">
        <f t="shared" si="54"/>
        <v>7.8399999999999997E-2</v>
      </c>
      <c r="BM200" s="261" t="s">
        <v>442</v>
      </c>
      <c r="BN200" s="261" t="s">
        <v>442</v>
      </c>
      <c r="BO200" s="261" t="s">
        <v>442</v>
      </c>
      <c r="BP200" s="261" t="s">
        <v>442</v>
      </c>
      <c r="BQ200" s="261" t="s">
        <v>442</v>
      </c>
      <c r="BR200" s="261" t="s">
        <v>442</v>
      </c>
      <c r="BS200" s="261" t="s">
        <v>442</v>
      </c>
      <c r="BT200" s="261" t="s">
        <v>442</v>
      </c>
      <c r="BU200" s="261" t="s">
        <v>442</v>
      </c>
      <c r="BV200" s="261" t="s">
        <v>442</v>
      </c>
      <c r="BW200" s="261" t="s">
        <v>442</v>
      </c>
      <c r="BX200" s="261" t="s">
        <v>442</v>
      </c>
      <c r="BY200" s="261" t="s">
        <v>442</v>
      </c>
      <c r="BZ200" s="261" t="s">
        <v>442</v>
      </c>
      <c r="CA200" s="261" t="s">
        <v>442</v>
      </c>
      <c r="CB200" s="261" t="s">
        <v>442</v>
      </c>
      <c r="CC200" s="290">
        <v>0</v>
      </c>
      <c r="CD200" s="261" t="s">
        <v>442</v>
      </c>
      <c r="CE200" s="261" t="s">
        <v>442</v>
      </c>
      <c r="CF200" s="261" t="s">
        <v>442</v>
      </c>
      <c r="CG200" s="261" t="s">
        <v>442</v>
      </c>
      <c r="CH200" s="261" t="s">
        <v>442</v>
      </c>
      <c r="CI200" s="261" t="s">
        <v>442</v>
      </c>
      <c r="CJ200" s="261" t="s">
        <v>442</v>
      </c>
      <c r="CK200" s="261" t="s">
        <v>442</v>
      </c>
      <c r="CL200" s="261" t="s">
        <v>442</v>
      </c>
      <c r="CM200" s="261" t="s">
        <v>442</v>
      </c>
      <c r="CN200" s="261" t="s">
        <v>442</v>
      </c>
      <c r="CO200" s="261" t="s">
        <v>442</v>
      </c>
      <c r="CP200" s="261" t="s">
        <v>442</v>
      </c>
      <c r="CQ200" s="261" t="s">
        <v>442</v>
      </c>
      <c r="CR200" s="261" t="s">
        <v>588</v>
      </c>
      <c r="CS200" s="261" t="s">
        <v>433</v>
      </c>
      <c r="CT200" s="261" t="s">
        <v>442</v>
      </c>
      <c r="CU200" s="261" t="s">
        <v>589</v>
      </c>
      <c r="CV200" s="261" t="s">
        <v>442</v>
      </c>
      <c r="CW200" s="261" t="s">
        <v>442</v>
      </c>
      <c r="CX200" s="293">
        <f t="shared" si="55"/>
        <v>0.28718664355658269</v>
      </c>
      <c r="CY200" s="289">
        <v>16875750</v>
      </c>
      <c r="CZ200" s="287">
        <v>45272</v>
      </c>
      <c r="DA200" s="293">
        <v>0.33769879377476764</v>
      </c>
      <c r="DB200" s="261" t="s">
        <v>442</v>
      </c>
      <c r="DC200" s="261" t="s">
        <v>442</v>
      </c>
      <c r="DD200" s="261" t="s">
        <v>577</v>
      </c>
    </row>
    <row r="201" spans="1:108">
      <c r="A201" s="264" t="s">
        <v>380</v>
      </c>
      <c r="B201" s="284">
        <v>1255</v>
      </c>
      <c r="C201" s="284">
        <f t="shared" si="48"/>
        <v>1255</v>
      </c>
      <c r="D201" s="285">
        <v>0</v>
      </c>
      <c r="E201" s="286">
        <f t="shared" si="49"/>
        <v>0</v>
      </c>
      <c r="F201" s="287">
        <v>45869</v>
      </c>
      <c r="G201" s="285" t="s">
        <v>159</v>
      </c>
      <c r="H201" s="285" t="s">
        <v>573</v>
      </c>
      <c r="I201" s="261">
        <v>2021</v>
      </c>
      <c r="J201" s="261" t="s">
        <v>574</v>
      </c>
      <c r="K201" s="261" t="s">
        <v>575</v>
      </c>
      <c r="L201" s="288">
        <v>465468</v>
      </c>
      <c r="M201" s="261" t="s">
        <v>576</v>
      </c>
      <c r="N201" s="261" t="s">
        <v>577</v>
      </c>
      <c r="O201" s="261" t="s">
        <v>578</v>
      </c>
      <c r="P201" s="287">
        <v>41390</v>
      </c>
      <c r="Q201" s="287" t="s">
        <v>579</v>
      </c>
      <c r="R201" s="261" t="s">
        <v>577</v>
      </c>
      <c r="S201" s="261" t="s">
        <v>580</v>
      </c>
      <c r="T201" s="261">
        <v>85</v>
      </c>
      <c r="U201" s="288">
        <v>0</v>
      </c>
      <c r="V201" s="289">
        <v>0</v>
      </c>
      <c r="W201" s="261" t="str">
        <f t="shared" si="50"/>
        <v>PERF</v>
      </c>
      <c r="X201" s="261" t="s">
        <v>581</v>
      </c>
      <c r="Y201" s="261" t="s">
        <v>581</v>
      </c>
      <c r="Z201" s="261" t="s">
        <v>573</v>
      </c>
      <c r="AA201" s="264" t="s">
        <v>380</v>
      </c>
      <c r="AB201" s="286">
        <f t="shared" si="51"/>
        <v>1255</v>
      </c>
      <c r="AC201" s="286">
        <v>7155</v>
      </c>
      <c r="AD201" s="286">
        <f t="shared" si="52"/>
        <v>7155</v>
      </c>
      <c r="AE201" s="261" t="s">
        <v>582</v>
      </c>
      <c r="AF201" s="261" t="s">
        <v>583</v>
      </c>
      <c r="AG201" s="290">
        <v>1257625</v>
      </c>
      <c r="AH201" s="261" t="s">
        <v>583</v>
      </c>
      <c r="AI201" s="291">
        <v>42632</v>
      </c>
      <c r="AJ201" s="261" t="s">
        <v>584</v>
      </c>
      <c r="AK201" s="292">
        <v>45688</v>
      </c>
      <c r="AL201" s="292" t="s">
        <v>585</v>
      </c>
      <c r="AM201" s="292" t="s">
        <v>442</v>
      </c>
      <c r="AN201" s="261" t="s">
        <v>442</v>
      </c>
      <c r="AO201" s="261" t="s">
        <v>442</v>
      </c>
      <c r="AP201" s="261" t="s">
        <v>442</v>
      </c>
      <c r="AQ201" s="261" t="s">
        <v>442</v>
      </c>
      <c r="AR201" s="290">
        <v>32</v>
      </c>
      <c r="AS201" s="287">
        <f t="shared" si="53"/>
        <v>46829</v>
      </c>
      <c r="AT201" s="261">
        <v>180</v>
      </c>
      <c r="AU201" s="261" t="s">
        <v>442</v>
      </c>
      <c r="AV201" s="290">
        <v>950034</v>
      </c>
      <c r="AW201" s="290">
        <v>406597.08</v>
      </c>
      <c r="AX201" s="261" t="s">
        <v>442</v>
      </c>
      <c r="AY201" s="261" t="s">
        <v>442</v>
      </c>
      <c r="AZ201" s="290">
        <v>950034</v>
      </c>
      <c r="BA201" s="261">
        <v>100</v>
      </c>
      <c r="BB201" s="261" t="s">
        <v>442</v>
      </c>
      <c r="BC201" s="261" t="s">
        <v>586</v>
      </c>
      <c r="BD201" s="261" t="s">
        <v>586</v>
      </c>
      <c r="BE201" s="289">
        <v>17644</v>
      </c>
      <c r="BF201" s="261" t="s">
        <v>442</v>
      </c>
      <c r="BG201" s="261" t="s">
        <v>442</v>
      </c>
      <c r="BH201" s="261" t="s">
        <v>587</v>
      </c>
      <c r="BI201" s="293">
        <v>0.14249999999999999</v>
      </c>
      <c r="BJ201" s="261" t="s">
        <v>596</v>
      </c>
      <c r="BK201" s="261" t="s">
        <v>442</v>
      </c>
      <c r="BL201" s="294">
        <f t="shared" si="54"/>
        <v>6.8399999999999989E-2</v>
      </c>
      <c r="BM201" s="261" t="s">
        <v>442</v>
      </c>
      <c r="BN201" s="261" t="s">
        <v>442</v>
      </c>
      <c r="BO201" s="261" t="s">
        <v>442</v>
      </c>
      <c r="BP201" s="261" t="s">
        <v>442</v>
      </c>
      <c r="BQ201" s="261" t="s">
        <v>442</v>
      </c>
      <c r="BR201" s="261" t="s">
        <v>442</v>
      </c>
      <c r="BS201" s="261" t="s">
        <v>442</v>
      </c>
      <c r="BT201" s="261" t="s">
        <v>442</v>
      </c>
      <c r="BU201" s="261" t="s">
        <v>442</v>
      </c>
      <c r="BV201" s="261" t="s">
        <v>442</v>
      </c>
      <c r="BW201" s="261" t="s">
        <v>442</v>
      </c>
      <c r="BX201" s="261" t="s">
        <v>442</v>
      </c>
      <c r="BY201" s="261" t="s">
        <v>442</v>
      </c>
      <c r="BZ201" s="261" t="s">
        <v>442</v>
      </c>
      <c r="CA201" s="261" t="s">
        <v>442</v>
      </c>
      <c r="CB201" s="261" t="s">
        <v>442</v>
      </c>
      <c r="CC201" s="290">
        <v>0</v>
      </c>
      <c r="CD201" s="261" t="s">
        <v>442</v>
      </c>
      <c r="CE201" s="261" t="s">
        <v>442</v>
      </c>
      <c r="CF201" s="261" t="s">
        <v>442</v>
      </c>
      <c r="CG201" s="261" t="s">
        <v>442</v>
      </c>
      <c r="CH201" s="261" t="s">
        <v>442</v>
      </c>
      <c r="CI201" s="261" t="s">
        <v>442</v>
      </c>
      <c r="CJ201" s="261" t="s">
        <v>442</v>
      </c>
      <c r="CK201" s="261" t="s">
        <v>442</v>
      </c>
      <c r="CL201" s="261" t="s">
        <v>442</v>
      </c>
      <c r="CM201" s="261" t="s">
        <v>442</v>
      </c>
      <c r="CN201" s="261" t="s">
        <v>442</v>
      </c>
      <c r="CO201" s="261" t="s">
        <v>442</v>
      </c>
      <c r="CP201" s="261" t="s">
        <v>442</v>
      </c>
      <c r="CQ201" s="261" t="s">
        <v>442</v>
      </c>
      <c r="CR201" s="261" t="s">
        <v>588</v>
      </c>
      <c r="CS201" s="261" t="s">
        <v>433</v>
      </c>
      <c r="CT201" s="261" t="s">
        <v>442</v>
      </c>
      <c r="CU201" s="261" t="s">
        <v>589</v>
      </c>
      <c r="CV201" s="261" t="s">
        <v>442</v>
      </c>
      <c r="CW201" s="261" t="s">
        <v>442</v>
      </c>
      <c r="CX201" s="293">
        <f t="shared" si="55"/>
        <v>0.21591681818181818</v>
      </c>
      <c r="CY201" s="289">
        <v>4400000</v>
      </c>
      <c r="CZ201" s="287">
        <v>45378</v>
      </c>
      <c r="DA201" s="293">
        <v>0.72456904783620668</v>
      </c>
      <c r="DB201" s="261" t="s">
        <v>442</v>
      </c>
      <c r="DC201" s="261" t="s">
        <v>442</v>
      </c>
      <c r="DD201" s="261" t="s">
        <v>577</v>
      </c>
    </row>
    <row r="202" spans="1:108">
      <c r="A202" s="264" t="s">
        <v>380</v>
      </c>
      <c r="B202" s="284">
        <v>1821</v>
      </c>
      <c r="C202" s="284">
        <f t="shared" si="48"/>
        <v>1821</v>
      </c>
      <c r="D202" s="285">
        <v>9590</v>
      </c>
      <c r="E202" s="286">
        <f t="shared" si="49"/>
        <v>9590</v>
      </c>
      <c r="F202" s="287">
        <v>45869</v>
      </c>
      <c r="G202" s="285" t="s">
        <v>159</v>
      </c>
      <c r="H202" s="285" t="s">
        <v>573</v>
      </c>
      <c r="I202" s="261">
        <v>2021</v>
      </c>
      <c r="J202" s="261" t="s">
        <v>574</v>
      </c>
      <c r="K202" s="261" t="s">
        <v>575</v>
      </c>
      <c r="L202" s="288">
        <v>1402149</v>
      </c>
      <c r="M202" s="261" t="s">
        <v>576</v>
      </c>
      <c r="N202" s="261" t="s">
        <v>577</v>
      </c>
      <c r="O202" s="261" t="s">
        <v>578</v>
      </c>
      <c r="P202" s="287">
        <v>43255</v>
      </c>
      <c r="Q202" s="287" t="s">
        <v>579</v>
      </c>
      <c r="R202" s="261" t="s">
        <v>577</v>
      </c>
      <c r="S202" s="261" t="s">
        <v>580</v>
      </c>
      <c r="T202" s="261">
        <v>30</v>
      </c>
      <c r="U202" s="288">
        <v>0</v>
      </c>
      <c r="V202" s="289">
        <v>0</v>
      </c>
      <c r="W202" s="261" t="str">
        <f t="shared" si="50"/>
        <v>PERF</v>
      </c>
      <c r="X202" s="261" t="s">
        <v>581</v>
      </c>
      <c r="Y202" s="261" t="s">
        <v>581</v>
      </c>
      <c r="Z202" s="261" t="s">
        <v>573</v>
      </c>
      <c r="AA202" s="264" t="s">
        <v>380</v>
      </c>
      <c r="AB202" s="286">
        <f t="shared" si="51"/>
        <v>1821</v>
      </c>
      <c r="AC202" s="286">
        <v>7729</v>
      </c>
      <c r="AD202" s="286">
        <f t="shared" si="52"/>
        <v>7729</v>
      </c>
      <c r="AE202" s="261" t="s">
        <v>593</v>
      </c>
      <c r="AF202" s="261" t="s">
        <v>583</v>
      </c>
      <c r="AG202" s="290">
        <v>6798900</v>
      </c>
      <c r="AH202" s="261" t="s">
        <v>583</v>
      </c>
      <c r="AI202" s="291">
        <v>43019</v>
      </c>
      <c r="AJ202" s="261" t="s">
        <v>584</v>
      </c>
      <c r="AK202" s="292">
        <v>45688</v>
      </c>
      <c r="AL202" s="292" t="s">
        <v>585</v>
      </c>
      <c r="AM202" s="292" t="s">
        <v>442</v>
      </c>
      <c r="AN202" s="261" t="s">
        <v>442</v>
      </c>
      <c r="AO202" s="261" t="s">
        <v>442</v>
      </c>
      <c r="AP202" s="261" t="s">
        <v>442</v>
      </c>
      <c r="AQ202" s="261" t="s">
        <v>442</v>
      </c>
      <c r="AR202" s="290">
        <v>94</v>
      </c>
      <c r="AS202" s="287">
        <f t="shared" si="53"/>
        <v>48689</v>
      </c>
      <c r="AT202" s="261">
        <v>180</v>
      </c>
      <c r="AU202" s="261" t="s">
        <v>442</v>
      </c>
      <c r="AV202" s="290">
        <v>4710068</v>
      </c>
      <c r="AW202" s="290">
        <v>3365609.13</v>
      </c>
      <c r="AX202" s="261" t="s">
        <v>442</v>
      </c>
      <c r="AY202" s="261" t="s">
        <v>442</v>
      </c>
      <c r="AZ202" s="290">
        <v>4710068</v>
      </c>
      <c r="BA202" s="261">
        <v>100</v>
      </c>
      <c r="BB202" s="261" t="s">
        <v>442</v>
      </c>
      <c r="BC202" s="261" t="s">
        <v>586</v>
      </c>
      <c r="BD202" s="261" t="s">
        <v>586</v>
      </c>
      <c r="BE202" s="289">
        <v>60374</v>
      </c>
      <c r="BF202" s="261" t="s">
        <v>442</v>
      </c>
      <c r="BG202" s="261" t="s">
        <v>442</v>
      </c>
      <c r="BH202" s="261" t="s">
        <v>587</v>
      </c>
      <c r="BI202" s="293">
        <v>0.14249999999999999</v>
      </c>
      <c r="BJ202" s="261" t="s">
        <v>596</v>
      </c>
      <c r="BK202" s="261" t="s">
        <v>442</v>
      </c>
      <c r="BL202" s="294">
        <f t="shared" si="54"/>
        <v>6.8399999999999989E-2</v>
      </c>
      <c r="BM202" s="261" t="s">
        <v>442</v>
      </c>
      <c r="BN202" s="261" t="s">
        <v>442</v>
      </c>
      <c r="BO202" s="261" t="s">
        <v>442</v>
      </c>
      <c r="BP202" s="261" t="s">
        <v>442</v>
      </c>
      <c r="BQ202" s="261" t="s">
        <v>442</v>
      </c>
      <c r="BR202" s="261" t="s">
        <v>442</v>
      </c>
      <c r="BS202" s="261" t="s">
        <v>442</v>
      </c>
      <c r="BT202" s="261" t="s">
        <v>442</v>
      </c>
      <c r="BU202" s="261" t="s">
        <v>442</v>
      </c>
      <c r="BV202" s="261" t="s">
        <v>442</v>
      </c>
      <c r="BW202" s="261" t="s">
        <v>442</v>
      </c>
      <c r="BX202" s="261" t="s">
        <v>442</v>
      </c>
      <c r="BY202" s="261" t="s">
        <v>442</v>
      </c>
      <c r="BZ202" s="261" t="s">
        <v>442</v>
      </c>
      <c r="CA202" s="261" t="s">
        <v>442</v>
      </c>
      <c r="CB202" s="261" t="s">
        <v>442</v>
      </c>
      <c r="CC202" s="290">
        <v>748538</v>
      </c>
      <c r="CD202" s="261" t="s">
        <v>442</v>
      </c>
      <c r="CE202" s="261" t="s">
        <v>442</v>
      </c>
      <c r="CF202" s="261" t="s">
        <v>442</v>
      </c>
      <c r="CG202" s="261" t="s">
        <v>442</v>
      </c>
      <c r="CH202" s="261" t="s">
        <v>442</v>
      </c>
      <c r="CI202" s="261" t="s">
        <v>442</v>
      </c>
      <c r="CJ202" s="261" t="s">
        <v>442</v>
      </c>
      <c r="CK202" s="261" t="s">
        <v>442</v>
      </c>
      <c r="CL202" s="261" t="s">
        <v>442</v>
      </c>
      <c r="CM202" s="261" t="s">
        <v>442</v>
      </c>
      <c r="CN202" s="261" t="s">
        <v>442</v>
      </c>
      <c r="CO202" s="261" t="s">
        <v>442</v>
      </c>
      <c r="CP202" s="261" t="s">
        <v>442</v>
      </c>
      <c r="CQ202" s="261" t="s">
        <v>442</v>
      </c>
      <c r="CR202" s="261" t="s">
        <v>588</v>
      </c>
      <c r="CS202" s="261" t="s">
        <v>433</v>
      </c>
      <c r="CT202" s="261" t="s">
        <v>442</v>
      </c>
      <c r="CU202" s="261" t="s">
        <v>589</v>
      </c>
      <c r="CV202" s="261" t="s">
        <v>442</v>
      </c>
      <c r="CW202" s="261" t="s">
        <v>442</v>
      </c>
      <c r="CX202" s="293">
        <f t="shared" si="55"/>
        <v>0.58897362261566033</v>
      </c>
      <c r="CY202" s="289">
        <v>7997078</v>
      </c>
      <c r="CZ202" s="287">
        <v>45504</v>
      </c>
      <c r="DA202" s="293">
        <v>0.63171320344848247</v>
      </c>
      <c r="DB202" s="261" t="s">
        <v>442</v>
      </c>
      <c r="DC202" s="261" t="s">
        <v>442</v>
      </c>
      <c r="DD202" s="261" t="s">
        <v>577</v>
      </c>
    </row>
    <row r="203" spans="1:108">
      <c r="A203" s="264" t="s">
        <v>380</v>
      </c>
      <c r="B203" s="284">
        <v>2493</v>
      </c>
      <c r="C203" s="284">
        <f t="shared" si="48"/>
        <v>2493</v>
      </c>
      <c r="D203" s="285">
        <v>11328</v>
      </c>
      <c r="E203" s="286">
        <f t="shared" si="49"/>
        <v>11328</v>
      </c>
      <c r="F203" s="287">
        <v>45869</v>
      </c>
      <c r="G203" s="285" t="s">
        <v>159</v>
      </c>
      <c r="H203" s="285" t="s">
        <v>573</v>
      </c>
      <c r="I203" s="261">
        <v>2021</v>
      </c>
      <c r="J203" s="261" t="s">
        <v>574</v>
      </c>
      <c r="K203" s="261" t="s">
        <v>575</v>
      </c>
      <c r="L203" s="288">
        <v>1213210</v>
      </c>
      <c r="M203" s="261" t="s">
        <v>576</v>
      </c>
      <c r="N203" s="261" t="s">
        <v>577</v>
      </c>
      <c r="O203" s="261" t="s">
        <v>578</v>
      </c>
      <c r="P203" s="287">
        <v>45449</v>
      </c>
      <c r="Q203" s="287" t="s">
        <v>579</v>
      </c>
      <c r="R203" s="261" t="s">
        <v>577</v>
      </c>
      <c r="S203" s="261" t="s">
        <v>580</v>
      </c>
      <c r="T203" s="261">
        <v>5</v>
      </c>
      <c r="U203" s="288">
        <v>0</v>
      </c>
      <c r="V203" s="289">
        <v>0</v>
      </c>
      <c r="W203" s="261" t="str">
        <f t="shared" si="50"/>
        <v>PERF</v>
      </c>
      <c r="X203" s="261" t="s">
        <v>581</v>
      </c>
      <c r="Y203" s="261" t="s">
        <v>581</v>
      </c>
      <c r="Z203" s="261" t="s">
        <v>573</v>
      </c>
      <c r="AA203" s="264" t="s">
        <v>380</v>
      </c>
      <c r="AB203" s="286">
        <f t="shared" si="51"/>
        <v>2493</v>
      </c>
      <c r="AC203" s="286">
        <v>8474</v>
      </c>
      <c r="AD203" s="286">
        <f t="shared" si="52"/>
        <v>8474</v>
      </c>
      <c r="AE203" s="261" t="s">
        <v>582</v>
      </c>
      <c r="AF203" s="261" t="s">
        <v>583</v>
      </c>
      <c r="AG203" s="290">
        <v>5261681</v>
      </c>
      <c r="AH203" s="261" t="s">
        <v>583</v>
      </c>
      <c r="AI203" s="291">
        <v>45245</v>
      </c>
      <c r="AJ203" s="261" t="s">
        <v>584</v>
      </c>
      <c r="AK203" s="292">
        <v>45688</v>
      </c>
      <c r="AL203" s="292" t="s">
        <v>585</v>
      </c>
      <c r="AM203" s="292" t="s">
        <v>442</v>
      </c>
      <c r="AN203" s="261" t="s">
        <v>442</v>
      </c>
      <c r="AO203" s="261" t="s">
        <v>442</v>
      </c>
      <c r="AP203" s="261" t="s">
        <v>442</v>
      </c>
      <c r="AQ203" s="261" t="s">
        <v>442</v>
      </c>
      <c r="AR203" s="290">
        <v>166</v>
      </c>
      <c r="AS203" s="287">
        <f t="shared" si="53"/>
        <v>50849</v>
      </c>
      <c r="AT203" s="261">
        <v>180</v>
      </c>
      <c r="AU203" s="261" t="s">
        <v>442</v>
      </c>
      <c r="AV203" s="290">
        <v>3082796</v>
      </c>
      <c r="AW203" s="290">
        <v>3108678.98</v>
      </c>
      <c r="AX203" s="261" t="s">
        <v>442</v>
      </c>
      <c r="AY203" s="261" t="s">
        <v>442</v>
      </c>
      <c r="AZ203" s="290">
        <v>3082796</v>
      </c>
      <c r="BA203" s="261">
        <v>100</v>
      </c>
      <c r="BB203" s="261" t="s">
        <v>442</v>
      </c>
      <c r="BC203" s="261" t="s">
        <v>586</v>
      </c>
      <c r="BD203" s="261" t="s">
        <v>586</v>
      </c>
      <c r="BE203" s="289">
        <v>43890</v>
      </c>
      <c r="BF203" s="261" t="s">
        <v>442</v>
      </c>
      <c r="BG203" s="261" t="s">
        <v>442</v>
      </c>
      <c r="BH203" s="261" t="s">
        <v>587</v>
      </c>
      <c r="BI203" s="293">
        <v>0.14910000000000001</v>
      </c>
      <c r="BJ203" s="261" t="s">
        <v>591</v>
      </c>
      <c r="BK203" s="261" t="s">
        <v>442</v>
      </c>
      <c r="BL203" s="294">
        <f t="shared" si="54"/>
        <v>7.5000000000000011E-2</v>
      </c>
      <c r="BM203" s="261" t="s">
        <v>442</v>
      </c>
      <c r="BN203" s="261" t="s">
        <v>442</v>
      </c>
      <c r="BO203" s="261" t="s">
        <v>442</v>
      </c>
      <c r="BP203" s="261" t="s">
        <v>442</v>
      </c>
      <c r="BQ203" s="261" t="s">
        <v>442</v>
      </c>
      <c r="BR203" s="261" t="s">
        <v>442</v>
      </c>
      <c r="BS203" s="261" t="s">
        <v>442</v>
      </c>
      <c r="BT203" s="261" t="s">
        <v>442</v>
      </c>
      <c r="BU203" s="261" t="s">
        <v>442</v>
      </c>
      <c r="BV203" s="261" t="s">
        <v>442</v>
      </c>
      <c r="BW203" s="261" t="s">
        <v>442</v>
      </c>
      <c r="BX203" s="261" t="s">
        <v>442</v>
      </c>
      <c r="BY203" s="261" t="s">
        <v>442</v>
      </c>
      <c r="BZ203" s="261" t="s">
        <v>442</v>
      </c>
      <c r="CA203" s="261" t="s">
        <v>442</v>
      </c>
      <c r="CB203" s="261" t="s">
        <v>442</v>
      </c>
      <c r="CC203" s="290">
        <v>0</v>
      </c>
      <c r="CD203" s="261" t="s">
        <v>442</v>
      </c>
      <c r="CE203" s="261" t="s">
        <v>442</v>
      </c>
      <c r="CF203" s="261" t="s">
        <v>442</v>
      </c>
      <c r="CG203" s="261" t="s">
        <v>442</v>
      </c>
      <c r="CH203" s="261" t="s">
        <v>442</v>
      </c>
      <c r="CI203" s="261" t="s">
        <v>442</v>
      </c>
      <c r="CJ203" s="261" t="s">
        <v>442</v>
      </c>
      <c r="CK203" s="261" t="s">
        <v>442</v>
      </c>
      <c r="CL203" s="261" t="s">
        <v>442</v>
      </c>
      <c r="CM203" s="261" t="s">
        <v>442</v>
      </c>
      <c r="CN203" s="261" t="s">
        <v>442</v>
      </c>
      <c r="CO203" s="261" t="s">
        <v>442</v>
      </c>
      <c r="CP203" s="261" t="s">
        <v>442</v>
      </c>
      <c r="CQ203" s="261" t="s">
        <v>442</v>
      </c>
      <c r="CR203" s="261" t="s">
        <v>588</v>
      </c>
      <c r="CS203" s="261" t="s">
        <v>433</v>
      </c>
      <c r="CT203" s="261" t="s">
        <v>442</v>
      </c>
      <c r="CU203" s="261" t="s">
        <v>589</v>
      </c>
      <c r="CV203" s="261" t="s">
        <v>442</v>
      </c>
      <c r="CW203" s="261" t="s">
        <v>442</v>
      </c>
      <c r="CX203" s="293">
        <f t="shared" si="55"/>
        <v>0.59366006889454448</v>
      </c>
      <c r="CY203" s="289">
        <v>5192864</v>
      </c>
      <c r="CZ203" s="287">
        <v>45359</v>
      </c>
      <c r="DA203" s="293">
        <v>0.59366006889454448</v>
      </c>
      <c r="DB203" s="261" t="s">
        <v>442</v>
      </c>
      <c r="DC203" s="261" t="s">
        <v>442</v>
      </c>
      <c r="DD203" s="261" t="s">
        <v>577</v>
      </c>
    </row>
    <row r="204" spans="1:108">
      <c r="A204" s="264" t="s">
        <v>380</v>
      </c>
      <c r="B204" s="284">
        <v>1699</v>
      </c>
      <c r="C204" s="284">
        <f t="shared" si="48"/>
        <v>1699</v>
      </c>
      <c r="D204" s="285">
        <v>9521</v>
      </c>
      <c r="E204" s="286">
        <f t="shared" si="49"/>
        <v>9521</v>
      </c>
      <c r="F204" s="287">
        <v>45869</v>
      </c>
      <c r="G204" s="285" t="s">
        <v>159</v>
      </c>
      <c r="H204" s="285" t="s">
        <v>573</v>
      </c>
      <c r="I204" s="261">
        <v>2021</v>
      </c>
      <c r="J204" s="261" t="s">
        <v>574</v>
      </c>
      <c r="K204" s="261" t="s">
        <v>575</v>
      </c>
      <c r="L204" s="288">
        <v>370728</v>
      </c>
      <c r="M204" s="261" t="s">
        <v>576</v>
      </c>
      <c r="N204" s="261" t="s">
        <v>577</v>
      </c>
      <c r="O204" s="261" t="s">
        <v>578</v>
      </c>
      <c r="P204" s="287">
        <v>42893</v>
      </c>
      <c r="Q204" s="287" t="s">
        <v>579</v>
      </c>
      <c r="R204" s="261" t="s">
        <v>577</v>
      </c>
      <c r="S204" s="261" t="s">
        <v>580</v>
      </c>
      <c r="T204" s="261">
        <v>71</v>
      </c>
      <c r="U204" s="288">
        <v>0</v>
      </c>
      <c r="V204" s="289">
        <v>0</v>
      </c>
      <c r="W204" s="261" t="str">
        <f t="shared" si="50"/>
        <v>PERF</v>
      </c>
      <c r="X204" s="261" t="s">
        <v>581</v>
      </c>
      <c r="Y204" s="261" t="s">
        <v>581</v>
      </c>
      <c r="Z204" s="261" t="s">
        <v>573</v>
      </c>
      <c r="AA204" s="264" t="s">
        <v>380</v>
      </c>
      <c r="AB204" s="286">
        <f t="shared" si="51"/>
        <v>1699</v>
      </c>
      <c r="AC204" s="286">
        <v>7637</v>
      </c>
      <c r="AD204" s="286">
        <f t="shared" si="52"/>
        <v>7637</v>
      </c>
      <c r="AE204" s="261" t="s">
        <v>582</v>
      </c>
      <c r="AF204" s="261" t="s">
        <v>583</v>
      </c>
      <c r="AG204" s="290">
        <v>1538432</v>
      </c>
      <c r="AH204" s="261" t="s">
        <v>583</v>
      </c>
      <c r="AI204" s="291">
        <v>42808</v>
      </c>
      <c r="AJ204" s="261" t="s">
        <v>584</v>
      </c>
      <c r="AK204" s="292">
        <v>45688</v>
      </c>
      <c r="AL204" s="292">
        <v>45730</v>
      </c>
      <c r="AM204" s="292" t="s">
        <v>442</v>
      </c>
      <c r="AN204" s="261" t="s">
        <v>442</v>
      </c>
      <c r="AO204" s="261" t="s">
        <v>442</v>
      </c>
      <c r="AP204" s="261" t="s">
        <v>442</v>
      </c>
      <c r="AQ204" s="261" t="s">
        <v>442</v>
      </c>
      <c r="AR204" s="290" t="s">
        <v>442</v>
      </c>
      <c r="AS204" s="287" t="s">
        <v>442</v>
      </c>
      <c r="AT204" s="261">
        <v>180</v>
      </c>
      <c r="AU204" s="261" t="s">
        <v>442</v>
      </c>
      <c r="AV204" s="290" t="s">
        <v>442</v>
      </c>
      <c r="AW204" s="290" t="s">
        <v>442</v>
      </c>
      <c r="AX204" s="261" t="s">
        <v>442</v>
      </c>
      <c r="AY204" s="261" t="s">
        <v>442</v>
      </c>
      <c r="AZ204" s="290" t="s">
        <v>442</v>
      </c>
      <c r="BA204" s="261">
        <v>100</v>
      </c>
      <c r="BB204" s="261" t="s">
        <v>442</v>
      </c>
      <c r="BC204" s="261" t="s">
        <v>586</v>
      </c>
      <c r="BD204" s="261" t="s">
        <v>586</v>
      </c>
      <c r="BE204" s="289" t="s">
        <v>442</v>
      </c>
      <c r="BF204" s="261" t="s">
        <v>442</v>
      </c>
      <c r="BG204" s="261" t="s">
        <v>442</v>
      </c>
      <c r="BH204" s="261" t="s">
        <v>587</v>
      </c>
      <c r="BI204" s="293" t="s">
        <v>442</v>
      </c>
      <c r="BJ204" s="261" t="s">
        <v>442</v>
      </c>
      <c r="BK204" s="261" t="s">
        <v>442</v>
      </c>
      <c r="BL204" s="294" t="s">
        <v>442</v>
      </c>
      <c r="BM204" s="261" t="s">
        <v>442</v>
      </c>
      <c r="BN204" s="261" t="s">
        <v>442</v>
      </c>
      <c r="BO204" s="261" t="s">
        <v>442</v>
      </c>
      <c r="BP204" s="261" t="s">
        <v>442</v>
      </c>
      <c r="BQ204" s="261" t="s">
        <v>442</v>
      </c>
      <c r="BR204" s="261" t="s">
        <v>442</v>
      </c>
      <c r="BS204" s="261" t="s">
        <v>442</v>
      </c>
      <c r="BT204" s="261" t="s">
        <v>442</v>
      </c>
      <c r="BU204" s="261" t="s">
        <v>442</v>
      </c>
      <c r="BV204" s="261" t="s">
        <v>442</v>
      </c>
      <c r="BW204" s="261" t="s">
        <v>442</v>
      </c>
      <c r="BX204" s="261" t="s">
        <v>442</v>
      </c>
      <c r="BY204" s="261" t="s">
        <v>442</v>
      </c>
      <c r="BZ204" s="261" t="s">
        <v>442</v>
      </c>
      <c r="CA204" s="261" t="s">
        <v>442</v>
      </c>
      <c r="CB204" s="261" t="s">
        <v>442</v>
      </c>
      <c r="CC204" s="290" t="s">
        <v>442</v>
      </c>
      <c r="CD204" s="261" t="s">
        <v>442</v>
      </c>
      <c r="CE204" s="261" t="s">
        <v>442</v>
      </c>
      <c r="CF204" s="261" t="s">
        <v>442</v>
      </c>
      <c r="CG204" s="261" t="s">
        <v>442</v>
      </c>
      <c r="CH204" s="261" t="s">
        <v>442</v>
      </c>
      <c r="CI204" s="261" t="s">
        <v>442</v>
      </c>
      <c r="CJ204" s="261" t="s">
        <v>442</v>
      </c>
      <c r="CK204" s="261" t="s">
        <v>442</v>
      </c>
      <c r="CL204" s="261" t="s">
        <v>442</v>
      </c>
      <c r="CM204" s="261" t="s">
        <v>442</v>
      </c>
      <c r="CN204" s="261" t="s">
        <v>442</v>
      </c>
      <c r="CO204" s="261" t="s">
        <v>442</v>
      </c>
      <c r="CP204" s="261" t="s">
        <v>442</v>
      </c>
      <c r="CQ204" s="261" t="s">
        <v>442</v>
      </c>
      <c r="CR204" s="261" t="s">
        <v>588</v>
      </c>
      <c r="CS204" s="261" t="s">
        <v>433</v>
      </c>
      <c r="CT204" s="261" t="s">
        <v>442</v>
      </c>
      <c r="CU204" s="261" t="s">
        <v>589</v>
      </c>
      <c r="CV204" s="261" t="s">
        <v>442</v>
      </c>
      <c r="CW204" s="261" t="s">
        <v>442</v>
      </c>
      <c r="CX204" s="293" t="s">
        <v>442</v>
      </c>
      <c r="CY204" s="289" t="s">
        <v>442</v>
      </c>
      <c r="CZ204" s="287" t="s">
        <v>442</v>
      </c>
      <c r="DA204" s="293" t="s">
        <v>442</v>
      </c>
      <c r="DB204" s="261" t="s">
        <v>442</v>
      </c>
      <c r="DC204" s="261" t="s">
        <v>442</v>
      </c>
      <c r="DD204" s="261" t="s">
        <v>577</v>
      </c>
    </row>
    <row r="205" spans="1:108">
      <c r="A205" s="264" t="s">
        <v>380</v>
      </c>
      <c r="B205" s="284">
        <v>2507</v>
      </c>
      <c r="C205" s="284">
        <f t="shared" si="48"/>
        <v>2507</v>
      </c>
      <c r="D205" s="285">
        <v>11374</v>
      </c>
      <c r="E205" s="286">
        <f t="shared" si="49"/>
        <v>11374</v>
      </c>
      <c r="F205" s="287">
        <v>45869</v>
      </c>
      <c r="G205" s="285" t="s">
        <v>159</v>
      </c>
      <c r="H205" s="285" t="s">
        <v>573</v>
      </c>
      <c r="I205" s="261">
        <v>2021</v>
      </c>
      <c r="J205" s="261" t="s">
        <v>574</v>
      </c>
      <c r="K205" s="261" t="s">
        <v>575</v>
      </c>
      <c r="L205" s="288">
        <v>15693236</v>
      </c>
      <c r="M205" s="261" t="s">
        <v>576</v>
      </c>
      <c r="N205" s="261" t="s">
        <v>577</v>
      </c>
      <c r="O205" s="261" t="s">
        <v>578</v>
      </c>
      <c r="P205" s="287">
        <v>45471</v>
      </c>
      <c r="Q205" s="287" t="s">
        <v>599</v>
      </c>
      <c r="R205" s="261" t="s">
        <v>577</v>
      </c>
      <c r="S205" s="261" t="s">
        <v>580</v>
      </c>
      <c r="T205" s="261">
        <v>3</v>
      </c>
      <c r="U205" s="288">
        <v>0</v>
      </c>
      <c r="V205" s="289">
        <v>0</v>
      </c>
      <c r="W205" s="261" t="str">
        <f t="shared" si="50"/>
        <v>PERF</v>
      </c>
      <c r="X205" s="261" t="s">
        <v>581</v>
      </c>
      <c r="Y205" s="261" t="s">
        <v>581</v>
      </c>
      <c r="Z205" s="261" t="s">
        <v>573</v>
      </c>
      <c r="AA205" s="264" t="s">
        <v>380</v>
      </c>
      <c r="AB205" s="286">
        <f t="shared" si="51"/>
        <v>2507</v>
      </c>
      <c r="AC205" s="286">
        <v>7857</v>
      </c>
      <c r="AD205" s="286">
        <f t="shared" si="52"/>
        <v>7857</v>
      </c>
      <c r="AE205" s="261" t="s">
        <v>582</v>
      </c>
      <c r="AF205" s="261" t="s">
        <v>583</v>
      </c>
      <c r="AG205" s="290">
        <v>75251665</v>
      </c>
      <c r="AH205" s="261" t="s">
        <v>583</v>
      </c>
      <c r="AI205" s="291">
        <v>45427</v>
      </c>
      <c r="AJ205" s="261" t="s">
        <v>584</v>
      </c>
      <c r="AK205" s="292">
        <v>45688</v>
      </c>
      <c r="AL205" s="292" t="s">
        <v>585</v>
      </c>
      <c r="AM205" s="292" t="s">
        <v>442</v>
      </c>
      <c r="AN205" s="261" t="s">
        <v>442</v>
      </c>
      <c r="AO205" s="261" t="s">
        <v>442</v>
      </c>
      <c r="AP205" s="261" t="s">
        <v>442</v>
      </c>
      <c r="AQ205" s="261" t="s">
        <v>442</v>
      </c>
      <c r="AR205" s="290">
        <v>166</v>
      </c>
      <c r="AS205" s="287">
        <f t="shared" ref="AS205:AS231" si="56">(AR205*30)+F205</f>
        <v>50849</v>
      </c>
      <c r="AT205" s="261">
        <v>180</v>
      </c>
      <c r="AU205" s="261" t="s">
        <v>442</v>
      </c>
      <c r="AV205" s="290">
        <v>54636094</v>
      </c>
      <c r="AW205" s="290">
        <v>51911466.700000003</v>
      </c>
      <c r="AX205" s="261" t="s">
        <v>442</v>
      </c>
      <c r="AY205" s="261" t="s">
        <v>442</v>
      </c>
      <c r="AZ205" s="290">
        <v>54636094</v>
      </c>
      <c r="BA205" s="261">
        <v>100</v>
      </c>
      <c r="BB205" s="261" t="s">
        <v>442</v>
      </c>
      <c r="BC205" s="261" t="s">
        <v>586</v>
      </c>
      <c r="BD205" s="261" t="s">
        <v>586</v>
      </c>
      <c r="BE205" s="289">
        <v>580015</v>
      </c>
      <c r="BF205" s="261" t="s">
        <v>442</v>
      </c>
      <c r="BG205" s="261" t="s">
        <v>442</v>
      </c>
      <c r="BH205" s="261" t="s">
        <v>587</v>
      </c>
      <c r="BI205" s="293">
        <v>0.1371</v>
      </c>
      <c r="BJ205" s="261" t="s">
        <v>591</v>
      </c>
      <c r="BK205" s="261" t="s">
        <v>442</v>
      </c>
      <c r="BL205" s="294">
        <f t="shared" ref="BL205:BL231" si="57">BI205-IF(BJ205="Prime",10.75%-3.5%,7.41%)</f>
        <v>6.3E-2</v>
      </c>
      <c r="BM205" s="261" t="s">
        <v>442</v>
      </c>
      <c r="BN205" s="261" t="s">
        <v>442</v>
      </c>
      <c r="BO205" s="261" t="s">
        <v>442</v>
      </c>
      <c r="BP205" s="261" t="s">
        <v>442</v>
      </c>
      <c r="BQ205" s="261" t="s">
        <v>442</v>
      </c>
      <c r="BR205" s="261" t="s">
        <v>442</v>
      </c>
      <c r="BS205" s="261" t="s">
        <v>442</v>
      </c>
      <c r="BT205" s="261" t="s">
        <v>442</v>
      </c>
      <c r="BU205" s="261" t="s">
        <v>442</v>
      </c>
      <c r="BV205" s="261" t="s">
        <v>442</v>
      </c>
      <c r="BW205" s="261" t="s">
        <v>442</v>
      </c>
      <c r="BX205" s="261" t="s">
        <v>442</v>
      </c>
      <c r="BY205" s="261" t="s">
        <v>442</v>
      </c>
      <c r="BZ205" s="261" t="s">
        <v>442</v>
      </c>
      <c r="CA205" s="261" t="s">
        <v>442</v>
      </c>
      <c r="CB205" s="261" t="s">
        <v>442</v>
      </c>
      <c r="CC205" s="290">
        <v>0</v>
      </c>
      <c r="CD205" s="261" t="s">
        <v>442</v>
      </c>
      <c r="CE205" s="261" t="s">
        <v>442</v>
      </c>
      <c r="CF205" s="261" t="s">
        <v>442</v>
      </c>
      <c r="CG205" s="261" t="s">
        <v>442</v>
      </c>
      <c r="CH205" s="261" t="s">
        <v>442</v>
      </c>
      <c r="CI205" s="261" t="s">
        <v>442</v>
      </c>
      <c r="CJ205" s="261" t="s">
        <v>442</v>
      </c>
      <c r="CK205" s="261" t="s">
        <v>442</v>
      </c>
      <c r="CL205" s="261" t="s">
        <v>442</v>
      </c>
      <c r="CM205" s="261" t="s">
        <v>442</v>
      </c>
      <c r="CN205" s="261" t="s">
        <v>442</v>
      </c>
      <c r="CO205" s="261" t="s">
        <v>442</v>
      </c>
      <c r="CP205" s="261" t="s">
        <v>442</v>
      </c>
      <c r="CQ205" s="261" t="s">
        <v>442</v>
      </c>
      <c r="CR205" s="261" t="s">
        <v>588</v>
      </c>
      <c r="CS205" s="261" t="s">
        <v>433</v>
      </c>
      <c r="CT205" s="261" t="s">
        <v>442</v>
      </c>
      <c r="CU205" s="261" t="s">
        <v>589</v>
      </c>
      <c r="CV205" s="261" t="s">
        <v>442</v>
      </c>
      <c r="CW205" s="261" t="s">
        <v>442</v>
      </c>
      <c r="CX205" s="293">
        <f t="shared" ref="CX205:CX231" si="58">AV205/CY205</f>
        <v>0.7260449851840487</v>
      </c>
      <c r="CY205" s="289">
        <v>75251665</v>
      </c>
      <c r="CZ205" s="287">
        <v>45443</v>
      </c>
      <c r="DA205" s="293">
        <v>0.72722127809397974</v>
      </c>
      <c r="DB205" s="261" t="s">
        <v>442</v>
      </c>
      <c r="DC205" s="261" t="s">
        <v>442</v>
      </c>
      <c r="DD205" s="261" t="s">
        <v>577</v>
      </c>
    </row>
    <row r="206" spans="1:108">
      <c r="A206" s="264" t="s">
        <v>380</v>
      </c>
      <c r="B206" s="284">
        <v>1577</v>
      </c>
      <c r="C206" s="284">
        <f t="shared" si="48"/>
        <v>1577</v>
      </c>
      <c r="D206" s="285">
        <v>7975</v>
      </c>
      <c r="E206" s="286">
        <f t="shared" si="49"/>
        <v>7975</v>
      </c>
      <c r="F206" s="287">
        <v>45869</v>
      </c>
      <c r="G206" s="285" t="s">
        <v>159</v>
      </c>
      <c r="H206" s="285" t="s">
        <v>573</v>
      </c>
      <c r="I206" s="261">
        <v>2021</v>
      </c>
      <c r="J206" s="261" t="s">
        <v>574</v>
      </c>
      <c r="K206" s="261" t="s">
        <v>575</v>
      </c>
      <c r="L206" s="288">
        <v>1332082</v>
      </c>
      <c r="M206" s="261" t="s">
        <v>576</v>
      </c>
      <c r="N206" s="261" t="s">
        <v>577</v>
      </c>
      <c r="O206" s="261" t="s">
        <v>578</v>
      </c>
      <c r="P206" s="287">
        <v>42443</v>
      </c>
      <c r="Q206" s="287" t="s">
        <v>592</v>
      </c>
      <c r="R206" s="261" t="s">
        <v>577</v>
      </c>
      <c r="S206" s="261" t="s">
        <v>580</v>
      </c>
      <c r="T206" s="261">
        <v>109</v>
      </c>
      <c r="U206" s="288">
        <v>0</v>
      </c>
      <c r="V206" s="289">
        <v>0</v>
      </c>
      <c r="W206" s="261" t="str">
        <f t="shared" si="50"/>
        <v>PERF</v>
      </c>
      <c r="X206" s="261" t="s">
        <v>581</v>
      </c>
      <c r="Y206" s="261" t="s">
        <v>581</v>
      </c>
      <c r="Z206" s="261" t="s">
        <v>573</v>
      </c>
      <c r="AA206" s="264" t="s">
        <v>380</v>
      </c>
      <c r="AB206" s="286">
        <f t="shared" si="51"/>
        <v>1577</v>
      </c>
      <c r="AC206" s="286">
        <v>141</v>
      </c>
      <c r="AD206" s="286">
        <f t="shared" si="52"/>
        <v>141</v>
      </c>
      <c r="AE206" s="261" t="s">
        <v>582</v>
      </c>
      <c r="AF206" s="261" t="s">
        <v>583</v>
      </c>
      <c r="AG206" s="290">
        <v>3153200</v>
      </c>
      <c r="AH206" s="261" t="s">
        <v>583</v>
      </c>
      <c r="AI206" s="291">
        <v>42157</v>
      </c>
      <c r="AJ206" s="261" t="s">
        <v>584</v>
      </c>
      <c r="AK206" s="292">
        <v>45688</v>
      </c>
      <c r="AL206" s="292" t="s">
        <v>585</v>
      </c>
      <c r="AM206" s="292" t="s">
        <v>442</v>
      </c>
      <c r="AN206" s="261" t="s">
        <v>442</v>
      </c>
      <c r="AO206" s="261" t="s">
        <v>442</v>
      </c>
      <c r="AP206" s="261" t="s">
        <v>442</v>
      </c>
      <c r="AQ206" s="261" t="s">
        <v>442</v>
      </c>
      <c r="AR206" s="290">
        <v>67</v>
      </c>
      <c r="AS206" s="287">
        <f t="shared" si="56"/>
        <v>47879</v>
      </c>
      <c r="AT206" s="261">
        <v>180</v>
      </c>
      <c r="AU206" s="261" t="s">
        <v>442</v>
      </c>
      <c r="AV206" s="290">
        <v>2637017</v>
      </c>
      <c r="AW206" s="290">
        <v>1637204.69</v>
      </c>
      <c r="AX206" s="261" t="s">
        <v>442</v>
      </c>
      <c r="AY206" s="261" t="s">
        <v>442</v>
      </c>
      <c r="AZ206" s="290">
        <v>2637017</v>
      </c>
      <c r="BA206" s="261">
        <v>100</v>
      </c>
      <c r="BB206" s="261" t="s">
        <v>442</v>
      </c>
      <c r="BC206" s="261" t="s">
        <v>586</v>
      </c>
      <c r="BD206" s="261" t="s">
        <v>586</v>
      </c>
      <c r="BE206" s="289">
        <v>34943</v>
      </c>
      <c r="BF206" s="261" t="s">
        <v>442</v>
      </c>
      <c r="BG206" s="261" t="s">
        <v>442</v>
      </c>
      <c r="BH206" s="261" t="s">
        <v>587</v>
      </c>
      <c r="BI206" s="293">
        <v>0.14249999999999999</v>
      </c>
      <c r="BJ206" s="261" t="s">
        <v>596</v>
      </c>
      <c r="BK206" s="261" t="s">
        <v>442</v>
      </c>
      <c r="BL206" s="294">
        <f t="shared" si="57"/>
        <v>6.8399999999999989E-2</v>
      </c>
      <c r="BM206" s="261" t="s">
        <v>442</v>
      </c>
      <c r="BN206" s="261" t="s">
        <v>442</v>
      </c>
      <c r="BO206" s="261" t="s">
        <v>442</v>
      </c>
      <c r="BP206" s="261" t="s">
        <v>442</v>
      </c>
      <c r="BQ206" s="261" t="s">
        <v>442</v>
      </c>
      <c r="BR206" s="261" t="s">
        <v>442</v>
      </c>
      <c r="BS206" s="261" t="s">
        <v>442</v>
      </c>
      <c r="BT206" s="261" t="s">
        <v>442</v>
      </c>
      <c r="BU206" s="261" t="s">
        <v>442</v>
      </c>
      <c r="BV206" s="261" t="s">
        <v>442</v>
      </c>
      <c r="BW206" s="261" t="s">
        <v>442</v>
      </c>
      <c r="BX206" s="261" t="s">
        <v>442</v>
      </c>
      <c r="BY206" s="261" t="s">
        <v>442</v>
      </c>
      <c r="BZ206" s="261" t="s">
        <v>442</v>
      </c>
      <c r="CA206" s="261" t="s">
        <v>442</v>
      </c>
      <c r="CB206" s="261" t="s">
        <v>442</v>
      </c>
      <c r="CC206" s="290">
        <v>0</v>
      </c>
      <c r="CD206" s="261" t="s">
        <v>442</v>
      </c>
      <c r="CE206" s="261" t="s">
        <v>442</v>
      </c>
      <c r="CF206" s="261" t="s">
        <v>442</v>
      </c>
      <c r="CG206" s="261" t="s">
        <v>442</v>
      </c>
      <c r="CH206" s="261" t="s">
        <v>442</v>
      </c>
      <c r="CI206" s="261" t="s">
        <v>442</v>
      </c>
      <c r="CJ206" s="261" t="s">
        <v>442</v>
      </c>
      <c r="CK206" s="261" t="s">
        <v>442</v>
      </c>
      <c r="CL206" s="261" t="s">
        <v>442</v>
      </c>
      <c r="CM206" s="261" t="s">
        <v>442</v>
      </c>
      <c r="CN206" s="261" t="s">
        <v>442</v>
      </c>
      <c r="CO206" s="261" t="s">
        <v>442</v>
      </c>
      <c r="CP206" s="261" t="s">
        <v>442</v>
      </c>
      <c r="CQ206" s="261" t="s">
        <v>442</v>
      </c>
      <c r="CR206" s="261" t="s">
        <v>588</v>
      </c>
      <c r="CS206" s="261" t="s">
        <v>433</v>
      </c>
      <c r="CT206" s="261" t="s">
        <v>442</v>
      </c>
      <c r="CU206" s="261" t="s">
        <v>589</v>
      </c>
      <c r="CV206" s="261" t="s">
        <v>442</v>
      </c>
      <c r="CW206" s="261" t="s">
        <v>442</v>
      </c>
      <c r="CX206" s="293">
        <f t="shared" si="58"/>
        <v>0.42019226739671617</v>
      </c>
      <c r="CY206" s="289">
        <v>6275739</v>
      </c>
      <c r="CZ206" s="287">
        <v>45247</v>
      </c>
      <c r="DA206" s="293">
        <v>0.73899023214512238</v>
      </c>
      <c r="DB206" s="261" t="s">
        <v>442</v>
      </c>
      <c r="DC206" s="261" t="s">
        <v>442</v>
      </c>
      <c r="DD206" s="261" t="s">
        <v>577</v>
      </c>
    </row>
    <row r="207" spans="1:108">
      <c r="A207" s="264" t="s">
        <v>380</v>
      </c>
      <c r="B207" s="284">
        <v>1091</v>
      </c>
      <c r="C207" s="284">
        <f t="shared" si="48"/>
        <v>1091</v>
      </c>
      <c r="D207" s="285">
        <v>0</v>
      </c>
      <c r="E207" s="286">
        <f t="shared" si="49"/>
        <v>0</v>
      </c>
      <c r="F207" s="287">
        <v>45869</v>
      </c>
      <c r="G207" s="285" t="s">
        <v>159</v>
      </c>
      <c r="H207" s="285" t="s">
        <v>573</v>
      </c>
      <c r="I207" s="261">
        <v>2021</v>
      </c>
      <c r="J207" s="261" t="s">
        <v>574</v>
      </c>
      <c r="K207" s="261" t="s">
        <v>575</v>
      </c>
      <c r="L207" s="288">
        <v>706512</v>
      </c>
      <c r="M207" s="261" t="s">
        <v>576</v>
      </c>
      <c r="N207" s="261" t="s">
        <v>577</v>
      </c>
      <c r="O207" s="261" t="s">
        <v>578</v>
      </c>
      <c r="P207" s="287">
        <v>40633</v>
      </c>
      <c r="Q207" s="287" t="s">
        <v>579</v>
      </c>
      <c r="R207" s="261" t="s">
        <v>577</v>
      </c>
      <c r="S207" s="261" t="s">
        <v>580</v>
      </c>
      <c r="T207" s="261">
        <v>130</v>
      </c>
      <c r="U207" s="288">
        <v>0</v>
      </c>
      <c r="V207" s="289">
        <v>0</v>
      </c>
      <c r="W207" s="261" t="str">
        <f t="shared" si="50"/>
        <v>PERF</v>
      </c>
      <c r="X207" s="261" t="s">
        <v>581</v>
      </c>
      <c r="Y207" s="261" t="s">
        <v>581</v>
      </c>
      <c r="Z207" s="261" t="s">
        <v>573</v>
      </c>
      <c r="AA207" s="264" t="s">
        <v>380</v>
      </c>
      <c r="AB207" s="286">
        <f t="shared" si="51"/>
        <v>1091</v>
      </c>
      <c r="AC207" s="286">
        <v>6957</v>
      </c>
      <c r="AD207" s="286">
        <f t="shared" si="52"/>
        <v>6957</v>
      </c>
      <c r="AE207" s="261" t="s">
        <v>593</v>
      </c>
      <c r="AF207" s="261" t="s">
        <v>583</v>
      </c>
      <c r="AG207" s="290">
        <v>3655421</v>
      </c>
      <c r="AH207" s="261" t="s">
        <v>583</v>
      </c>
      <c r="AI207" s="291">
        <v>40486</v>
      </c>
      <c r="AJ207" s="261" t="s">
        <v>584</v>
      </c>
      <c r="AK207" s="292">
        <v>45688</v>
      </c>
      <c r="AL207" s="292" t="s">
        <v>585</v>
      </c>
      <c r="AM207" s="292" t="s">
        <v>442</v>
      </c>
      <c r="AN207" s="261" t="s">
        <v>442</v>
      </c>
      <c r="AO207" s="261" t="s">
        <v>442</v>
      </c>
      <c r="AP207" s="261" t="s">
        <v>442</v>
      </c>
      <c r="AQ207" s="261" t="s">
        <v>442</v>
      </c>
      <c r="AR207" s="290">
        <v>7</v>
      </c>
      <c r="AS207" s="287">
        <f t="shared" si="56"/>
        <v>46079</v>
      </c>
      <c r="AT207" s="261">
        <v>180</v>
      </c>
      <c r="AU207" s="261" t="s">
        <v>442</v>
      </c>
      <c r="AV207" s="290">
        <v>2615739</v>
      </c>
      <c r="AW207" s="290">
        <v>276979.17</v>
      </c>
      <c r="AX207" s="261" t="s">
        <v>442</v>
      </c>
      <c r="AY207" s="261" t="s">
        <v>442</v>
      </c>
      <c r="AZ207" s="290">
        <v>2615739</v>
      </c>
      <c r="BA207" s="261">
        <v>100</v>
      </c>
      <c r="BB207" s="261" t="s">
        <v>442</v>
      </c>
      <c r="BC207" s="261" t="s">
        <v>586</v>
      </c>
      <c r="BD207" s="261" t="s">
        <v>586</v>
      </c>
      <c r="BE207" s="289">
        <v>32404</v>
      </c>
      <c r="BF207" s="261" t="s">
        <v>442</v>
      </c>
      <c r="BG207" s="261" t="s">
        <v>442</v>
      </c>
      <c r="BH207" s="261" t="s">
        <v>587</v>
      </c>
      <c r="BI207" s="293">
        <v>0.14749999999999999</v>
      </c>
      <c r="BJ207" s="261" t="s">
        <v>596</v>
      </c>
      <c r="BK207" s="261" t="s">
        <v>442</v>
      </c>
      <c r="BL207" s="294">
        <f t="shared" si="57"/>
        <v>7.3399999999999993E-2</v>
      </c>
      <c r="BM207" s="261" t="s">
        <v>442</v>
      </c>
      <c r="BN207" s="261" t="s">
        <v>442</v>
      </c>
      <c r="BO207" s="261" t="s">
        <v>442</v>
      </c>
      <c r="BP207" s="261" t="s">
        <v>442</v>
      </c>
      <c r="BQ207" s="261" t="s">
        <v>442</v>
      </c>
      <c r="BR207" s="261" t="s">
        <v>442</v>
      </c>
      <c r="BS207" s="261" t="s">
        <v>442</v>
      </c>
      <c r="BT207" s="261" t="s">
        <v>442</v>
      </c>
      <c r="BU207" s="261" t="s">
        <v>442</v>
      </c>
      <c r="BV207" s="261" t="s">
        <v>442</v>
      </c>
      <c r="BW207" s="261" t="s">
        <v>442</v>
      </c>
      <c r="BX207" s="261" t="s">
        <v>442</v>
      </c>
      <c r="BY207" s="261" t="s">
        <v>442</v>
      </c>
      <c r="BZ207" s="261" t="s">
        <v>442</v>
      </c>
      <c r="CA207" s="261" t="s">
        <v>442</v>
      </c>
      <c r="CB207" s="261" t="s">
        <v>442</v>
      </c>
      <c r="CC207" s="290">
        <v>0</v>
      </c>
      <c r="CD207" s="261" t="s">
        <v>442</v>
      </c>
      <c r="CE207" s="261" t="s">
        <v>442</v>
      </c>
      <c r="CF207" s="261" t="s">
        <v>442</v>
      </c>
      <c r="CG207" s="261" t="s">
        <v>442</v>
      </c>
      <c r="CH207" s="261" t="s">
        <v>442</v>
      </c>
      <c r="CI207" s="261" t="s">
        <v>442</v>
      </c>
      <c r="CJ207" s="261" t="s">
        <v>442</v>
      </c>
      <c r="CK207" s="261" t="s">
        <v>442</v>
      </c>
      <c r="CL207" s="261" t="s">
        <v>442</v>
      </c>
      <c r="CM207" s="261" t="s">
        <v>442</v>
      </c>
      <c r="CN207" s="261" t="s">
        <v>442</v>
      </c>
      <c r="CO207" s="261" t="s">
        <v>442</v>
      </c>
      <c r="CP207" s="261" t="s">
        <v>442</v>
      </c>
      <c r="CQ207" s="261" t="s">
        <v>442</v>
      </c>
      <c r="CR207" s="261" t="s">
        <v>588</v>
      </c>
      <c r="CS207" s="261" t="s">
        <v>433</v>
      </c>
      <c r="CT207" s="261" t="s">
        <v>442</v>
      </c>
      <c r="CU207" s="261" t="s">
        <v>589</v>
      </c>
      <c r="CV207" s="261" t="s">
        <v>442</v>
      </c>
      <c r="CW207" s="261" t="s">
        <v>442</v>
      </c>
      <c r="CX207" s="293">
        <f t="shared" si="58"/>
        <v>0.81741843749999998</v>
      </c>
      <c r="CY207" s="289">
        <v>3200000</v>
      </c>
      <c r="CZ207" s="287">
        <v>45708</v>
      </c>
      <c r="DA207" s="293">
        <v>0.72849435678908925</v>
      </c>
      <c r="DB207" s="261" t="s">
        <v>442</v>
      </c>
      <c r="DC207" s="261" t="s">
        <v>442</v>
      </c>
      <c r="DD207" s="261" t="s">
        <v>577</v>
      </c>
    </row>
    <row r="208" spans="1:108">
      <c r="A208" s="264" t="s">
        <v>380</v>
      </c>
      <c r="B208" s="284">
        <v>1198</v>
      </c>
      <c r="C208" s="284">
        <f t="shared" si="48"/>
        <v>1198</v>
      </c>
      <c r="D208" s="285">
        <v>8579</v>
      </c>
      <c r="E208" s="286">
        <f t="shared" si="49"/>
        <v>8579</v>
      </c>
      <c r="F208" s="287">
        <v>45869</v>
      </c>
      <c r="G208" s="285" t="s">
        <v>159</v>
      </c>
      <c r="H208" s="285" t="s">
        <v>573</v>
      </c>
      <c r="I208" s="261">
        <v>2021</v>
      </c>
      <c r="J208" s="261" t="s">
        <v>574</v>
      </c>
      <c r="K208" s="261" t="s">
        <v>575</v>
      </c>
      <c r="L208" s="288">
        <v>388680</v>
      </c>
      <c r="M208" s="261" t="s">
        <v>576</v>
      </c>
      <c r="N208" s="261" t="s">
        <v>577</v>
      </c>
      <c r="O208" s="261" t="s">
        <v>578</v>
      </c>
      <c r="P208" s="287">
        <v>41134</v>
      </c>
      <c r="Q208" s="287" t="s">
        <v>592</v>
      </c>
      <c r="R208" s="261" t="s">
        <v>577</v>
      </c>
      <c r="S208" s="261" t="s">
        <v>580</v>
      </c>
      <c r="T208" s="261">
        <v>151</v>
      </c>
      <c r="U208" s="288">
        <v>0</v>
      </c>
      <c r="V208" s="289">
        <v>0</v>
      </c>
      <c r="W208" s="261" t="str">
        <f t="shared" si="50"/>
        <v>PERF</v>
      </c>
      <c r="X208" s="261" t="s">
        <v>581</v>
      </c>
      <c r="Y208" s="261" t="s">
        <v>581</v>
      </c>
      <c r="Z208" s="261" t="s">
        <v>573</v>
      </c>
      <c r="AA208" s="264" t="s">
        <v>380</v>
      </c>
      <c r="AB208" s="286">
        <f t="shared" si="51"/>
        <v>1198</v>
      </c>
      <c r="AC208" s="286">
        <v>6994</v>
      </c>
      <c r="AD208" s="286">
        <f t="shared" si="52"/>
        <v>6994</v>
      </c>
      <c r="AE208" s="261" t="s">
        <v>597</v>
      </c>
      <c r="AF208" s="261" t="s">
        <v>583</v>
      </c>
      <c r="AG208" s="290">
        <v>2191518</v>
      </c>
      <c r="AH208" s="261" t="s">
        <v>583</v>
      </c>
      <c r="AI208" s="291">
        <v>40997</v>
      </c>
      <c r="AJ208" s="261" t="s">
        <v>584</v>
      </c>
      <c r="AK208" s="292">
        <v>45688</v>
      </c>
      <c r="AL208" s="292" t="s">
        <v>585</v>
      </c>
      <c r="AM208" s="292" t="s">
        <v>442</v>
      </c>
      <c r="AN208" s="261" t="s">
        <v>442</v>
      </c>
      <c r="AO208" s="261" t="s">
        <v>442</v>
      </c>
      <c r="AP208" s="261" t="s">
        <v>442</v>
      </c>
      <c r="AQ208" s="261" t="s">
        <v>442</v>
      </c>
      <c r="AR208" s="290">
        <v>24</v>
      </c>
      <c r="AS208" s="287">
        <f t="shared" si="56"/>
        <v>46589</v>
      </c>
      <c r="AT208" s="261">
        <v>180</v>
      </c>
      <c r="AU208" s="261" t="s">
        <v>442</v>
      </c>
      <c r="AV208" s="290">
        <v>1740945</v>
      </c>
      <c r="AW208" s="290">
        <v>449897.28</v>
      </c>
      <c r="AX208" s="261" t="s">
        <v>442</v>
      </c>
      <c r="AY208" s="261" t="s">
        <v>442</v>
      </c>
      <c r="AZ208" s="290">
        <v>1740945</v>
      </c>
      <c r="BA208" s="261">
        <v>100</v>
      </c>
      <c r="BB208" s="261" t="s">
        <v>442</v>
      </c>
      <c r="BC208" s="261" t="s">
        <v>586</v>
      </c>
      <c r="BD208" s="261" t="s">
        <v>586</v>
      </c>
      <c r="BE208" s="289">
        <v>20733</v>
      </c>
      <c r="BF208" s="261" t="s">
        <v>442</v>
      </c>
      <c r="BG208" s="261" t="s">
        <v>442</v>
      </c>
      <c r="BH208" s="261" t="s">
        <v>587</v>
      </c>
      <c r="BI208" s="293">
        <v>0.14249999999999999</v>
      </c>
      <c r="BJ208" s="261" t="s">
        <v>596</v>
      </c>
      <c r="BK208" s="261" t="s">
        <v>442</v>
      </c>
      <c r="BL208" s="294">
        <f t="shared" si="57"/>
        <v>6.8399999999999989E-2</v>
      </c>
      <c r="BM208" s="261" t="s">
        <v>442</v>
      </c>
      <c r="BN208" s="261" t="s">
        <v>442</v>
      </c>
      <c r="BO208" s="261" t="s">
        <v>442</v>
      </c>
      <c r="BP208" s="261" t="s">
        <v>442</v>
      </c>
      <c r="BQ208" s="261" t="s">
        <v>442</v>
      </c>
      <c r="BR208" s="261" t="s">
        <v>442</v>
      </c>
      <c r="BS208" s="261" t="s">
        <v>442</v>
      </c>
      <c r="BT208" s="261" t="s">
        <v>442</v>
      </c>
      <c r="BU208" s="261" t="s">
        <v>442</v>
      </c>
      <c r="BV208" s="261" t="s">
        <v>442</v>
      </c>
      <c r="BW208" s="261" t="s">
        <v>442</v>
      </c>
      <c r="BX208" s="261" t="s">
        <v>442</v>
      </c>
      <c r="BY208" s="261" t="s">
        <v>442</v>
      </c>
      <c r="BZ208" s="261" t="s">
        <v>442</v>
      </c>
      <c r="CA208" s="261" t="s">
        <v>442</v>
      </c>
      <c r="CB208" s="261" t="s">
        <v>442</v>
      </c>
      <c r="CC208" s="290">
        <v>0</v>
      </c>
      <c r="CD208" s="261" t="s">
        <v>442</v>
      </c>
      <c r="CE208" s="261" t="s">
        <v>442</v>
      </c>
      <c r="CF208" s="261" t="s">
        <v>442</v>
      </c>
      <c r="CG208" s="261" t="s">
        <v>442</v>
      </c>
      <c r="CH208" s="261" t="s">
        <v>442</v>
      </c>
      <c r="CI208" s="261" t="s">
        <v>442</v>
      </c>
      <c r="CJ208" s="261" t="s">
        <v>442</v>
      </c>
      <c r="CK208" s="261" t="s">
        <v>442</v>
      </c>
      <c r="CL208" s="261" t="s">
        <v>442</v>
      </c>
      <c r="CM208" s="261" t="s">
        <v>442</v>
      </c>
      <c r="CN208" s="261" t="s">
        <v>442</v>
      </c>
      <c r="CO208" s="261" t="s">
        <v>442</v>
      </c>
      <c r="CP208" s="261" t="s">
        <v>442</v>
      </c>
      <c r="CQ208" s="261" t="s">
        <v>442</v>
      </c>
      <c r="CR208" s="261" t="s">
        <v>588</v>
      </c>
      <c r="CS208" s="261" t="s">
        <v>433</v>
      </c>
      <c r="CT208" s="261" t="s">
        <v>442</v>
      </c>
      <c r="CU208" s="261" t="s">
        <v>589</v>
      </c>
      <c r="CV208" s="261" t="s">
        <v>442</v>
      </c>
      <c r="CW208" s="261" t="s">
        <v>442</v>
      </c>
      <c r="CX208" s="293">
        <f t="shared" si="58"/>
        <v>0.75693260869565215</v>
      </c>
      <c r="CY208" s="289">
        <v>2300000</v>
      </c>
      <c r="CZ208" s="287">
        <v>45698</v>
      </c>
      <c r="DA208" s="293">
        <v>0.76702976648247467</v>
      </c>
      <c r="DB208" s="261" t="s">
        <v>442</v>
      </c>
      <c r="DC208" s="261" t="s">
        <v>442</v>
      </c>
      <c r="DD208" s="261" t="s">
        <v>577</v>
      </c>
    </row>
    <row r="209" spans="1:108">
      <c r="A209" s="264" t="s">
        <v>380</v>
      </c>
      <c r="B209" s="284">
        <v>1655</v>
      </c>
      <c r="C209" s="284">
        <f t="shared" si="48"/>
        <v>1655</v>
      </c>
      <c r="D209" s="285">
        <v>0</v>
      </c>
      <c r="E209" s="286">
        <f t="shared" si="49"/>
        <v>0</v>
      </c>
      <c r="F209" s="287">
        <v>45869</v>
      </c>
      <c r="G209" s="285" t="s">
        <v>159</v>
      </c>
      <c r="H209" s="285" t="s">
        <v>573</v>
      </c>
      <c r="I209" s="261">
        <v>2021</v>
      </c>
      <c r="J209" s="261" t="s">
        <v>574</v>
      </c>
      <c r="K209" s="261" t="s">
        <v>575</v>
      </c>
      <c r="L209" s="288">
        <v>2883048</v>
      </c>
      <c r="M209" s="261" t="s">
        <v>576</v>
      </c>
      <c r="N209" s="261" t="s">
        <v>577</v>
      </c>
      <c r="O209" s="261" t="s">
        <v>578</v>
      </c>
      <c r="P209" s="287">
        <v>42699</v>
      </c>
      <c r="Q209" s="287" t="s">
        <v>592</v>
      </c>
      <c r="R209" s="261" t="s">
        <v>577</v>
      </c>
      <c r="S209" s="261" t="s">
        <v>580</v>
      </c>
      <c r="T209" s="261">
        <v>102</v>
      </c>
      <c r="U209" s="288">
        <v>0</v>
      </c>
      <c r="V209" s="289">
        <v>0</v>
      </c>
      <c r="W209" s="261" t="str">
        <f t="shared" si="50"/>
        <v>PERF</v>
      </c>
      <c r="X209" s="261" t="s">
        <v>581</v>
      </c>
      <c r="Y209" s="261" t="s">
        <v>581</v>
      </c>
      <c r="Z209" s="261" t="s">
        <v>573</v>
      </c>
      <c r="AA209" s="264" t="s">
        <v>380</v>
      </c>
      <c r="AB209" s="286">
        <f t="shared" si="51"/>
        <v>1655</v>
      </c>
      <c r="AC209" s="286">
        <v>8</v>
      </c>
      <c r="AD209" s="286">
        <f t="shared" si="52"/>
        <v>8</v>
      </c>
      <c r="AE209" s="261" t="s">
        <v>582</v>
      </c>
      <c r="AF209" s="261" t="s">
        <v>583</v>
      </c>
      <c r="AG209" s="290">
        <v>2749640</v>
      </c>
      <c r="AH209" s="261" t="s">
        <v>583</v>
      </c>
      <c r="AI209" s="291">
        <v>38055</v>
      </c>
      <c r="AJ209" s="261" t="s">
        <v>584</v>
      </c>
      <c r="AK209" s="292">
        <v>45688</v>
      </c>
      <c r="AL209" s="292" t="s">
        <v>585</v>
      </c>
      <c r="AM209" s="292" t="s">
        <v>442</v>
      </c>
      <c r="AN209" s="261" t="s">
        <v>442</v>
      </c>
      <c r="AO209" s="261" t="s">
        <v>442</v>
      </c>
      <c r="AP209" s="261" t="s">
        <v>442</v>
      </c>
      <c r="AQ209" s="261" t="s">
        <v>442</v>
      </c>
      <c r="AR209" s="290">
        <v>75</v>
      </c>
      <c r="AS209" s="287">
        <f t="shared" si="56"/>
        <v>48119</v>
      </c>
      <c r="AT209" s="261">
        <v>180</v>
      </c>
      <c r="AU209" s="261" t="s">
        <v>442</v>
      </c>
      <c r="AV209" s="290">
        <v>5826616</v>
      </c>
      <c r="AW209" s="290">
        <v>3704957.02</v>
      </c>
      <c r="AX209" s="261" t="s">
        <v>442</v>
      </c>
      <c r="AY209" s="261" t="s">
        <v>442</v>
      </c>
      <c r="AZ209" s="290">
        <v>5826616</v>
      </c>
      <c r="BA209" s="261">
        <v>100</v>
      </c>
      <c r="BB209" s="261" t="s">
        <v>442</v>
      </c>
      <c r="BC209" s="261" t="s">
        <v>586</v>
      </c>
      <c r="BD209" s="261" t="s">
        <v>586</v>
      </c>
      <c r="BE209" s="289">
        <v>71359</v>
      </c>
      <c r="BF209" s="261" t="s">
        <v>442</v>
      </c>
      <c r="BG209" s="261" t="s">
        <v>442</v>
      </c>
      <c r="BH209" s="261" t="s">
        <v>587</v>
      </c>
      <c r="BI209" s="293">
        <v>0.1305</v>
      </c>
      <c r="BJ209" s="261" t="s">
        <v>596</v>
      </c>
      <c r="BK209" s="261" t="s">
        <v>442</v>
      </c>
      <c r="BL209" s="294">
        <f t="shared" si="57"/>
        <v>5.6400000000000006E-2</v>
      </c>
      <c r="BM209" s="261" t="s">
        <v>442</v>
      </c>
      <c r="BN209" s="261" t="s">
        <v>442</v>
      </c>
      <c r="BO209" s="261" t="s">
        <v>442</v>
      </c>
      <c r="BP209" s="261" t="s">
        <v>442</v>
      </c>
      <c r="BQ209" s="261" t="s">
        <v>442</v>
      </c>
      <c r="BR209" s="261" t="s">
        <v>442</v>
      </c>
      <c r="BS209" s="261" t="s">
        <v>442</v>
      </c>
      <c r="BT209" s="261" t="s">
        <v>442</v>
      </c>
      <c r="BU209" s="261" t="s">
        <v>442</v>
      </c>
      <c r="BV209" s="261" t="s">
        <v>442</v>
      </c>
      <c r="BW209" s="261" t="s">
        <v>442</v>
      </c>
      <c r="BX209" s="261" t="s">
        <v>442</v>
      </c>
      <c r="BY209" s="261" t="s">
        <v>442</v>
      </c>
      <c r="BZ209" s="261" t="s">
        <v>442</v>
      </c>
      <c r="CA209" s="261" t="s">
        <v>442</v>
      </c>
      <c r="CB209" s="261" t="s">
        <v>442</v>
      </c>
      <c r="CC209" s="290">
        <v>0</v>
      </c>
      <c r="CD209" s="261" t="s">
        <v>442</v>
      </c>
      <c r="CE209" s="261" t="s">
        <v>442</v>
      </c>
      <c r="CF209" s="261" t="s">
        <v>442</v>
      </c>
      <c r="CG209" s="261" t="s">
        <v>442</v>
      </c>
      <c r="CH209" s="261" t="s">
        <v>442</v>
      </c>
      <c r="CI209" s="261" t="s">
        <v>442</v>
      </c>
      <c r="CJ209" s="261" t="s">
        <v>442</v>
      </c>
      <c r="CK209" s="261" t="s">
        <v>442</v>
      </c>
      <c r="CL209" s="261" t="s">
        <v>442</v>
      </c>
      <c r="CM209" s="261" t="s">
        <v>442</v>
      </c>
      <c r="CN209" s="261" t="s">
        <v>442</v>
      </c>
      <c r="CO209" s="261" t="s">
        <v>442</v>
      </c>
      <c r="CP209" s="261" t="s">
        <v>442</v>
      </c>
      <c r="CQ209" s="261" t="s">
        <v>442</v>
      </c>
      <c r="CR209" s="261" t="s">
        <v>588</v>
      </c>
      <c r="CS209" s="261" t="s">
        <v>433</v>
      </c>
      <c r="CT209" s="261" t="s">
        <v>442</v>
      </c>
      <c r="CU209" s="261" t="s">
        <v>589</v>
      </c>
      <c r="CV209" s="261" t="s">
        <v>442</v>
      </c>
      <c r="CW209" s="261" t="s">
        <v>442</v>
      </c>
      <c r="CX209" s="293">
        <f t="shared" si="58"/>
        <v>0.49567128881327094</v>
      </c>
      <c r="CY209" s="289">
        <v>11755000</v>
      </c>
      <c r="CZ209" s="287">
        <v>45801</v>
      </c>
      <c r="DA209" s="293">
        <v>0.6350120764858993</v>
      </c>
      <c r="DB209" s="261" t="s">
        <v>442</v>
      </c>
      <c r="DC209" s="261" t="s">
        <v>442</v>
      </c>
      <c r="DD209" s="261" t="s">
        <v>577</v>
      </c>
    </row>
    <row r="210" spans="1:108">
      <c r="A210" s="264" t="s">
        <v>380</v>
      </c>
      <c r="B210" s="284">
        <v>2514</v>
      </c>
      <c r="C210" s="284">
        <f t="shared" si="48"/>
        <v>2514</v>
      </c>
      <c r="D210" s="285">
        <v>8786</v>
      </c>
      <c r="E210" s="286">
        <f t="shared" si="49"/>
        <v>8786</v>
      </c>
      <c r="F210" s="287">
        <v>45869</v>
      </c>
      <c r="G210" s="285" t="s">
        <v>159</v>
      </c>
      <c r="H210" s="285" t="s">
        <v>573</v>
      </c>
      <c r="I210" s="261">
        <v>2021</v>
      </c>
      <c r="J210" s="261" t="s">
        <v>574</v>
      </c>
      <c r="K210" s="261" t="s">
        <v>575</v>
      </c>
      <c r="L210" s="288">
        <v>1641320</v>
      </c>
      <c r="M210" s="261" t="s">
        <v>576</v>
      </c>
      <c r="N210" s="261" t="s">
        <v>577</v>
      </c>
      <c r="O210" s="261" t="s">
        <v>578</v>
      </c>
      <c r="P210" s="287">
        <v>45504</v>
      </c>
      <c r="Q210" s="287" t="s">
        <v>592</v>
      </c>
      <c r="R210" s="261" t="s">
        <v>577</v>
      </c>
      <c r="S210" s="261" t="s">
        <v>580</v>
      </c>
      <c r="T210" s="261">
        <v>7</v>
      </c>
      <c r="U210" s="288">
        <v>0</v>
      </c>
      <c r="V210" s="289">
        <v>0</v>
      </c>
      <c r="W210" s="261" t="str">
        <f t="shared" si="50"/>
        <v>PERF</v>
      </c>
      <c r="X210" s="261" t="s">
        <v>581</v>
      </c>
      <c r="Y210" s="261" t="s">
        <v>581</v>
      </c>
      <c r="Z210" s="261" t="s">
        <v>573</v>
      </c>
      <c r="AA210" s="264" t="s">
        <v>380</v>
      </c>
      <c r="AB210" s="286">
        <f t="shared" si="51"/>
        <v>2514</v>
      </c>
      <c r="AC210" s="286">
        <v>7223</v>
      </c>
      <c r="AD210" s="286">
        <f t="shared" si="52"/>
        <v>7223</v>
      </c>
      <c r="AE210" s="261" t="s">
        <v>597</v>
      </c>
      <c r="AF210" s="261" t="s">
        <v>583</v>
      </c>
      <c r="AG210" s="290">
        <v>7122555</v>
      </c>
      <c r="AH210" s="261" t="s">
        <v>583</v>
      </c>
      <c r="AI210" s="291">
        <v>41529</v>
      </c>
      <c r="AJ210" s="261" t="s">
        <v>584</v>
      </c>
      <c r="AK210" s="292">
        <v>45688</v>
      </c>
      <c r="AL210" s="292" t="s">
        <v>585</v>
      </c>
      <c r="AM210" s="292" t="s">
        <v>442</v>
      </c>
      <c r="AN210" s="261" t="s">
        <v>442</v>
      </c>
      <c r="AO210" s="261" t="s">
        <v>442</v>
      </c>
      <c r="AP210" s="261" t="s">
        <v>442</v>
      </c>
      <c r="AQ210" s="261" t="s">
        <v>442</v>
      </c>
      <c r="AR210" s="290">
        <v>167</v>
      </c>
      <c r="AS210" s="287">
        <f t="shared" si="56"/>
        <v>50879</v>
      </c>
      <c r="AT210" s="261">
        <v>180</v>
      </c>
      <c r="AU210" s="261" t="s">
        <v>442</v>
      </c>
      <c r="AV210" s="290">
        <v>5941628</v>
      </c>
      <c r="AW210" s="290">
        <v>5856609.8600000003</v>
      </c>
      <c r="AX210" s="261" t="s">
        <v>442</v>
      </c>
      <c r="AY210" s="261" t="s">
        <v>442</v>
      </c>
      <c r="AZ210" s="290">
        <v>5941628</v>
      </c>
      <c r="BA210" s="261">
        <v>100</v>
      </c>
      <c r="BB210" s="261" t="s">
        <v>442</v>
      </c>
      <c r="BC210" s="261" t="s">
        <v>586</v>
      </c>
      <c r="BD210" s="261" t="s">
        <v>586</v>
      </c>
      <c r="BE210" s="289">
        <v>74552</v>
      </c>
      <c r="BF210" s="261" t="s">
        <v>442</v>
      </c>
      <c r="BG210" s="261" t="s">
        <v>442</v>
      </c>
      <c r="BH210" s="261" t="s">
        <v>587</v>
      </c>
      <c r="BI210" s="293">
        <v>0.1421</v>
      </c>
      <c r="BJ210" s="261" t="s">
        <v>591</v>
      </c>
      <c r="BK210" s="261" t="s">
        <v>442</v>
      </c>
      <c r="BL210" s="294">
        <f t="shared" si="57"/>
        <v>6.8000000000000005E-2</v>
      </c>
      <c r="BM210" s="261" t="s">
        <v>442</v>
      </c>
      <c r="BN210" s="261" t="s">
        <v>442</v>
      </c>
      <c r="BO210" s="261" t="s">
        <v>442</v>
      </c>
      <c r="BP210" s="261" t="s">
        <v>442</v>
      </c>
      <c r="BQ210" s="261" t="s">
        <v>442</v>
      </c>
      <c r="BR210" s="261" t="s">
        <v>442</v>
      </c>
      <c r="BS210" s="261" t="s">
        <v>442</v>
      </c>
      <c r="BT210" s="261" t="s">
        <v>442</v>
      </c>
      <c r="BU210" s="261" t="s">
        <v>442</v>
      </c>
      <c r="BV210" s="261" t="s">
        <v>442</v>
      </c>
      <c r="BW210" s="261" t="s">
        <v>442</v>
      </c>
      <c r="BX210" s="261" t="s">
        <v>442</v>
      </c>
      <c r="BY210" s="261" t="s">
        <v>442</v>
      </c>
      <c r="BZ210" s="261" t="s">
        <v>442</v>
      </c>
      <c r="CA210" s="261" t="s">
        <v>442</v>
      </c>
      <c r="CB210" s="261" t="s">
        <v>442</v>
      </c>
      <c r="CC210" s="290">
        <v>0</v>
      </c>
      <c r="CD210" s="261" t="s">
        <v>442</v>
      </c>
      <c r="CE210" s="261" t="s">
        <v>442</v>
      </c>
      <c r="CF210" s="261" t="s">
        <v>442</v>
      </c>
      <c r="CG210" s="261" t="s">
        <v>442</v>
      </c>
      <c r="CH210" s="261" t="s">
        <v>442</v>
      </c>
      <c r="CI210" s="261" t="s">
        <v>442</v>
      </c>
      <c r="CJ210" s="261" t="s">
        <v>442</v>
      </c>
      <c r="CK210" s="261" t="s">
        <v>442</v>
      </c>
      <c r="CL210" s="261" t="s">
        <v>442</v>
      </c>
      <c r="CM210" s="261" t="s">
        <v>442</v>
      </c>
      <c r="CN210" s="261" t="s">
        <v>442</v>
      </c>
      <c r="CO210" s="261" t="s">
        <v>442</v>
      </c>
      <c r="CP210" s="261" t="s">
        <v>442</v>
      </c>
      <c r="CQ210" s="261" t="s">
        <v>442</v>
      </c>
      <c r="CR210" s="261" t="s">
        <v>588</v>
      </c>
      <c r="CS210" s="261" t="s">
        <v>433</v>
      </c>
      <c r="CT210" s="261" t="s">
        <v>442</v>
      </c>
      <c r="CU210" s="261" t="s">
        <v>589</v>
      </c>
      <c r="CV210" s="261" t="s">
        <v>442</v>
      </c>
      <c r="CW210" s="261" t="s">
        <v>442</v>
      </c>
      <c r="CX210" s="293">
        <f t="shared" si="58"/>
        <v>0.59283875392697949</v>
      </c>
      <c r="CY210" s="289">
        <v>10022334</v>
      </c>
      <c r="CZ210" s="287">
        <v>45378</v>
      </c>
      <c r="DA210" s="293">
        <v>0.77516725323560753</v>
      </c>
      <c r="DB210" s="261" t="s">
        <v>442</v>
      </c>
      <c r="DC210" s="261" t="s">
        <v>442</v>
      </c>
      <c r="DD210" s="261" t="s">
        <v>577</v>
      </c>
    </row>
    <row r="211" spans="1:108">
      <c r="A211" s="264" t="s">
        <v>380</v>
      </c>
      <c r="B211" s="284">
        <v>2489</v>
      </c>
      <c r="C211" s="284">
        <f t="shared" si="48"/>
        <v>2489</v>
      </c>
      <c r="D211" s="285">
        <v>11353</v>
      </c>
      <c r="E211" s="286">
        <f t="shared" si="49"/>
        <v>11353</v>
      </c>
      <c r="F211" s="287">
        <v>45869</v>
      </c>
      <c r="G211" s="285" t="s">
        <v>159</v>
      </c>
      <c r="H211" s="285" t="s">
        <v>573</v>
      </c>
      <c r="I211" s="261">
        <v>2021</v>
      </c>
      <c r="J211" s="261" t="s">
        <v>574</v>
      </c>
      <c r="K211" s="261" t="s">
        <v>575</v>
      </c>
      <c r="L211" s="288">
        <v>676180</v>
      </c>
      <c r="M211" s="261" t="s">
        <v>576</v>
      </c>
      <c r="N211" s="261" t="s">
        <v>577</v>
      </c>
      <c r="O211" s="261" t="s">
        <v>578</v>
      </c>
      <c r="P211" s="287">
        <v>45439</v>
      </c>
      <c r="Q211" s="287" t="s">
        <v>579</v>
      </c>
      <c r="R211" s="261" t="s">
        <v>577</v>
      </c>
      <c r="S211" s="261" t="s">
        <v>580</v>
      </c>
      <c r="T211" s="261">
        <v>5</v>
      </c>
      <c r="U211" s="288">
        <v>0</v>
      </c>
      <c r="V211" s="289">
        <v>0</v>
      </c>
      <c r="W211" s="261" t="str">
        <f t="shared" si="50"/>
        <v>PERF</v>
      </c>
      <c r="X211" s="261" t="s">
        <v>581</v>
      </c>
      <c r="Y211" s="261" t="s">
        <v>581</v>
      </c>
      <c r="Z211" s="261" t="s">
        <v>573</v>
      </c>
      <c r="AA211" s="264" t="s">
        <v>380</v>
      </c>
      <c r="AB211" s="286">
        <f t="shared" si="51"/>
        <v>2489</v>
      </c>
      <c r="AC211" s="286">
        <v>8489</v>
      </c>
      <c r="AD211" s="286">
        <f t="shared" si="52"/>
        <v>8489</v>
      </c>
      <c r="AE211" s="261" t="s">
        <v>593</v>
      </c>
      <c r="AF211" s="261" t="s">
        <v>583</v>
      </c>
      <c r="AG211" s="290">
        <v>2864994</v>
      </c>
      <c r="AH211" s="261" t="s">
        <v>583</v>
      </c>
      <c r="AI211" s="291">
        <v>45260</v>
      </c>
      <c r="AJ211" s="261" t="s">
        <v>584</v>
      </c>
      <c r="AK211" s="292">
        <v>45688</v>
      </c>
      <c r="AL211" s="292" t="s">
        <v>585</v>
      </c>
      <c r="AM211" s="292" t="s">
        <v>442</v>
      </c>
      <c r="AN211" s="261" t="s">
        <v>442</v>
      </c>
      <c r="AO211" s="261" t="s">
        <v>442</v>
      </c>
      <c r="AP211" s="261" t="s">
        <v>442</v>
      </c>
      <c r="AQ211" s="261" t="s">
        <v>442</v>
      </c>
      <c r="AR211" s="290">
        <v>165</v>
      </c>
      <c r="AS211" s="287">
        <f t="shared" si="56"/>
        <v>50819</v>
      </c>
      <c r="AT211" s="261">
        <v>180</v>
      </c>
      <c r="AU211" s="261" t="s">
        <v>442</v>
      </c>
      <c r="AV211" s="290">
        <v>1455399</v>
      </c>
      <c r="AW211" s="290">
        <v>1381917.44</v>
      </c>
      <c r="AX211" s="261" t="s">
        <v>442</v>
      </c>
      <c r="AY211" s="261" t="s">
        <v>442</v>
      </c>
      <c r="AZ211" s="290">
        <v>1455399</v>
      </c>
      <c r="BA211" s="261">
        <v>100</v>
      </c>
      <c r="BB211" s="261" t="s">
        <v>442</v>
      </c>
      <c r="BC211" s="261" t="s">
        <v>586</v>
      </c>
      <c r="BD211" s="261" t="s">
        <v>586</v>
      </c>
      <c r="BE211" s="289">
        <v>19783</v>
      </c>
      <c r="BF211" s="261" t="s">
        <v>442</v>
      </c>
      <c r="BG211" s="261" t="s">
        <v>442</v>
      </c>
      <c r="BH211" s="261" t="s">
        <v>587</v>
      </c>
      <c r="BI211" s="293">
        <v>0.15210000000000001</v>
      </c>
      <c r="BJ211" s="261" t="s">
        <v>591</v>
      </c>
      <c r="BK211" s="261" t="s">
        <v>442</v>
      </c>
      <c r="BL211" s="294">
        <f t="shared" si="57"/>
        <v>7.8000000000000014E-2</v>
      </c>
      <c r="BM211" s="261" t="s">
        <v>442</v>
      </c>
      <c r="BN211" s="261" t="s">
        <v>442</v>
      </c>
      <c r="BO211" s="261" t="s">
        <v>442</v>
      </c>
      <c r="BP211" s="261" t="s">
        <v>442</v>
      </c>
      <c r="BQ211" s="261" t="s">
        <v>442</v>
      </c>
      <c r="BR211" s="261" t="s">
        <v>442</v>
      </c>
      <c r="BS211" s="261" t="s">
        <v>442</v>
      </c>
      <c r="BT211" s="261" t="s">
        <v>442</v>
      </c>
      <c r="BU211" s="261" t="s">
        <v>442</v>
      </c>
      <c r="BV211" s="261" t="s">
        <v>442</v>
      </c>
      <c r="BW211" s="261" t="s">
        <v>442</v>
      </c>
      <c r="BX211" s="261" t="s">
        <v>442</v>
      </c>
      <c r="BY211" s="261" t="s">
        <v>442</v>
      </c>
      <c r="BZ211" s="261" t="s">
        <v>442</v>
      </c>
      <c r="CA211" s="261" t="s">
        <v>442</v>
      </c>
      <c r="CB211" s="261" t="s">
        <v>442</v>
      </c>
      <c r="CC211" s="290">
        <v>0</v>
      </c>
      <c r="CD211" s="261" t="s">
        <v>442</v>
      </c>
      <c r="CE211" s="261" t="s">
        <v>442</v>
      </c>
      <c r="CF211" s="261" t="s">
        <v>442</v>
      </c>
      <c r="CG211" s="261" t="s">
        <v>442</v>
      </c>
      <c r="CH211" s="261" t="s">
        <v>442</v>
      </c>
      <c r="CI211" s="261" t="s">
        <v>442</v>
      </c>
      <c r="CJ211" s="261" t="s">
        <v>442</v>
      </c>
      <c r="CK211" s="261" t="s">
        <v>442</v>
      </c>
      <c r="CL211" s="261" t="s">
        <v>442</v>
      </c>
      <c r="CM211" s="261" t="s">
        <v>442</v>
      </c>
      <c r="CN211" s="261" t="s">
        <v>442</v>
      </c>
      <c r="CO211" s="261" t="s">
        <v>442</v>
      </c>
      <c r="CP211" s="261" t="s">
        <v>442</v>
      </c>
      <c r="CQ211" s="261" t="s">
        <v>442</v>
      </c>
      <c r="CR211" s="261" t="s">
        <v>588</v>
      </c>
      <c r="CS211" s="261" t="s">
        <v>433</v>
      </c>
      <c r="CT211" s="261" t="s">
        <v>442</v>
      </c>
      <c r="CU211" s="261" t="s">
        <v>589</v>
      </c>
      <c r="CV211" s="261" t="s">
        <v>442</v>
      </c>
      <c r="CW211" s="261" t="s">
        <v>442</v>
      </c>
      <c r="CX211" s="293">
        <f t="shared" si="58"/>
        <v>0.50799373401829118</v>
      </c>
      <c r="CY211" s="289">
        <v>2864994</v>
      </c>
      <c r="CZ211" s="287">
        <v>45260</v>
      </c>
      <c r="DA211" s="293">
        <v>0.50799373401829118</v>
      </c>
      <c r="DB211" s="261" t="s">
        <v>442</v>
      </c>
      <c r="DC211" s="261" t="s">
        <v>442</v>
      </c>
      <c r="DD211" s="261" t="s">
        <v>577</v>
      </c>
    </row>
    <row r="212" spans="1:108">
      <c r="A212" s="264" t="s">
        <v>380</v>
      </c>
      <c r="B212" s="284">
        <v>2434</v>
      </c>
      <c r="C212" s="284">
        <f t="shared" si="48"/>
        <v>2434</v>
      </c>
      <c r="D212" s="285">
        <v>9807</v>
      </c>
      <c r="E212" s="286">
        <f t="shared" si="49"/>
        <v>9807</v>
      </c>
      <c r="F212" s="287">
        <v>45869</v>
      </c>
      <c r="G212" s="285" t="s">
        <v>159</v>
      </c>
      <c r="H212" s="285" t="s">
        <v>573</v>
      </c>
      <c r="I212" s="261">
        <v>2021</v>
      </c>
      <c r="J212" s="261" t="s">
        <v>574</v>
      </c>
      <c r="K212" s="261" t="s">
        <v>575</v>
      </c>
      <c r="L212" s="288">
        <v>1020120</v>
      </c>
      <c r="M212" s="261" t="s">
        <v>576</v>
      </c>
      <c r="N212" s="261" t="s">
        <v>577</v>
      </c>
      <c r="O212" s="261" t="s">
        <v>578</v>
      </c>
      <c r="P212" s="287">
        <v>45261</v>
      </c>
      <c r="Q212" s="287" t="s">
        <v>590</v>
      </c>
      <c r="R212" s="261" t="s">
        <v>577</v>
      </c>
      <c r="S212" s="261" t="s">
        <v>580</v>
      </c>
      <c r="T212" s="261">
        <v>15</v>
      </c>
      <c r="U212" s="288">
        <v>0</v>
      </c>
      <c r="V212" s="289">
        <v>0</v>
      </c>
      <c r="W212" s="261" t="str">
        <f t="shared" si="50"/>
        <v>PERF</v>
      </c>
      <c r="X212" s="261" t="s">
        <v>581</v>
      </c>
      <c r="Y212" s="261" t="s">
        <v>581</v>
      </c>
      <c r="Z212" s="261" t="s">
        <v>573</v>
      </c>
      <c r="AA212" s="264" t="s">
        <v>380</v>
      </c>
      <c r="AB212" s="286">
        <f t="shared" si="51"/>
        <v>2434</v>
      </c>
      <c r="AC212" s="286">
        <v>8431</v>
      </c>
      <c r="AD212" s="286">
        <f t="shared" si="52"/>
        <v>8431</v>
      </c>
      <c r="AE212" s="261" t="s">
        <v>593</v>
      </c>
      <c r="AF212" s="261" t="s">
        <v>583</v>
      </c>
      <c r="AG212" s="290">
        <v>1973439</v>
      </c>
      <c r="AH212" s="261" t="s">
        <v>583</v>
      </c>
      <c r="AI212" s="291">
        <v>45156</v>
      </c>
      <c r="AJ212" s="261" t="s">
        <v>584</v>
      </c>
      <c r="AK212" s="292">
        <v>45688</v>
      </c>
      <c r="AL212" s="292" t="s">
        <v>585</v>
      </c>
      <c r="AM212" s="292" t="s">
        <v>442</v>
      </c>
      <c r="AN212" s="261" t="s">
        <v>442</v>
      </c>
      <c r="AO212" s="261" t="s">
        <v>442</v>
      </c>
      <c r="AP212" s="261" t="s">
        <v>442</v>
      </c>
      <c r="AQ212" s="261" t="s">
        <v>442</v>
      </c>
      <c r="AR212" s="290">
        <v>167</v>
      </c>
      <c r="AS212" s="287">
        <f t="shared" si="56"/>
        <v>50879</v>
      </c>
      <c r="AT212" s="261">
        <v>180</v>
      </c>
      <c r="AU212" s="261" t="s">
        <v>442</v>
      </c>
      <c r="AV212" s="290">
        <v>725338.14</v>
      </c>
      <c r="AW212" s="290">
        <v>721005.89</v>
      </c>
      <c r="AX212" s="261" t="s">
        <v>442</v>
      </c>
      <c r="AY212" s="261" t="s">
        <v>442</v>
      </c>
      <c r="AZ212" s="290">
        <v>725338.14</v>
      </c>
      <c r="BA212" s="261">
        <v>100</v>
      </c>
      <c r="BB212" s="261" t="s">
        <v>442</v>
      </c>
      <c r="BC212" s="261" t="s">
        <v>586</v>
      </c>
      <c r="BD212" s="261" t="s">
        <v>586</v>
      </c>
      <c r="BE212" s="289">
        <v>8059</v>
      </c>
      <c r="BF212" s="261" t="s">
        <v>442</v>
      </c>
      <c r="BG212" s="261" t="s">
        <v>442</v>
      </c>
      <c r="BH212" s="261" t="s">
        <v>587</v>
      </c>
      <c r="BI212" s="293">
        <v>0.1371</v>
      </c>
      <c r="BJ212" s="261" t="s">
        <v>591</v>
      </c>
      <c r="BK212" s="261" t="s">
        <v>442</v>
      </c>
      <c r="BL212" s="294">
        <f t="shared" si="57"/>
        <v>6.3E-2</v>
      </c>
      <c r="BM212" s="261" t="s">
        <v>442</v>
      </c>
      <c r="BN212" s="261" t="s">
        <v>442</v>
      </c>
      <c r="BO212" s="261" t="s">
        <v>442</v>
      </c>
      <c r="BP212" s="261" t="s">
        <v>442</v>
      </c>
      <c r="BQ212" s="261" t="s">
        <v>442</v>
      </c>
      <c r="BR212" s="261" t="s">
        <v>442</v>
      </c>
      <c r="BS212" s="261" t="s">
        <v>442</v>
      </c>
      <c r="BT212" s="261" t="s">
        <v>442</v>
      </c>
      <c r="BU212" s="261" t="s">
        <v>442</v>
      </c>
      <c r="BV212" s="261" t="s">
        <v>442</v>
      </c>
      <c r="BW212" s="261" t="s">
        <v>442</v>
      </c>
      <c r="BX212" s="261" t="s">
        <v>442</v>
      </c>
      <c r="BY212" s="261" t="s">
        <v>442</v>
      </c>
      <c r="BZ212" s="261" t="s">
        <v>442</v>
      </c>
      <c r="CA212" s="261" t="s">
        <v>442</v>
      </c>
      <c r="CB212" s="261" t="s">
        <v>442</v>
      </c>
      <c r="CC212" s="290">
        <v>0</v>
      </c>
      <c r="CD212" s="261" t="s">
        <v>442</v>
      </c>
      <c r="CE212" s="261" t="s">
        <v>442</v>
      </c>
      <c r="CF212" s="261" t="s">
        <v>442</v>
      </c>
      <c r="CG212" s="261" t="s">
        <v>442</v>
      </c>
      <c r="CH212" s="261" t="s">
        <v>442</v>
      </c>
      <c r="CI212" s="261" t="s">
        <v>442</v>
      </c>
      <c r="CJ212" s="261" t="s">
        <v>442</v>
      </c>
      <c r="CK212" s="261" t="s">
        <v>442</v>
      </c>
      <c r="CL212" s="261" t="s">
        <v>442</v>
      </c>
      <c r="CM212" s="261" t="s">
        <v>442</v>
      </c>
      <c r="CN212" s="261" t="s">
        <v>442</v>
      </c>
      <c r="CO212" s="261" t="s">
        <v>442</v>
      </c>
      <c r="CP212" s="261" t="s">
        <v>442</v>
      </c>
      <c r="CQ212" s="261" t="s">
        <v>442</v>
      </c>
      <c r="CR212" s="261" t="s">
        <v>588</v>
      </c>
      <c r="CS212" s="261" t="s">
        <v>433</v>
      </c>
      <c r="CT212" s="261" t="s">
        <v>442</v>
      </c>
      <c r="CU212" s="261" t="s">
        <v>589</v>
      </c>
      <c r="CV212" s="261" t="s">
        <v>442</v>
      </c>
      <c r="CW212" s="261" t="s">
        <v>442</v>
      </c>
      <c r="CX212" s="293">
        <f t="shared" si="58"/>
        <v>0.16317315849325284</v>
      </c>
      <c r="CY212" s="289">
        <v>4445205</v>
      </c>
      <c r="CZ212" s="287">
        <v>45456</v>
      </c>
      <c r="DA212" s="293">
        <v>0.59677902382592019</v>
      </c>
      <c r="DB212" s="261" t="s">
        <v>442</v>
      </c>
      <c r="DC212" s="261" t="s">
        <v>442</v>
      </c>
      <c r="DD212" s="261" t="s">
        <v>577</v>
      </c>
    </row>
    <row r="213" spans="1:108">
      <c r="A213" s="264" t="s">
        <v>380</v>
      </c>
      <c r="B213" s="284">
        <v>1914</v>
      </c>
      <c r="C213" s="284">
        <f t="shared" si="48"/>
        <v>1914</v>
      </c>
      <c r="D213" s="285">
        <v>9976</v>
      </c>
      <c r="E213" s="286">
        <f t="shared" si="49"/>
        <v>9976</v>
      </c>
      <c r="F213" s="287">
        <v>45869</v>
      </c>
      <c r="G213" s="285" t="s">
        <v>159</v>
      </c>
      <c r="H213" s="285" t="s">
        <v>573</v>
      </c>
      <c r="I213" s="261">
        <v>2021</v>
      </c>
      <c r="J213" s="261" t="s">
        <v>574</v>
      </c>
      <c r="K213" s="261" t="s">
        <v>575</v>
      </c>
      <c r="L213" s="288">
        <v>4684560</v>
      </c>
      <c r="M213" s="261" t="s">
        <v>576</v>
      </c>
      <c r="N213" s="261" t="s">
        <v>577</v>
      </c>
      <c r="O213" s="261" t="s">
        <v>578</v>
      </c>
      <c r="P213" s="287">
        <v>43489</v>
      </c>
      <c r="Q213" s="287" t="s">
        <v>592</v>
      </c>
      <c r="R213" s="261" t="s">
        <v>577</v>
      </c>
      <c r="S213" s="261" t="s">
        <v>580</v>
      </c>
      <c r="T213" s="261">
        <v>8</v>
      </c>
      <c r="U213" s="288">
        <v>0</v>
      </c>
      <c r="V213" s="289">
        <v>0</v>
      </c>
      <c r="W213" s="261" t="str">
        <f t="shared" si="50"/>
        <v>PERF</v>
      </c>
      <c r="X213" s="261" t="s">
        <v>581</v>
      </c>
      <c r="Y213" s="261" t="s">
        <v>581</v>
      </c>
      <c r="Z213" s="261" t="s">
        <v>573</v>
      </c>
      <c r="AA213" s="264" t="s">
        <v>380</v>
      </c>
      <c r="AB213" s="286">
        <f t="shared" si="51"/>
        <v>1914</v>
      </c>
      <c r="AC213" s="286">
        <v>7865</v>
      </c>
      <c r="AD213" s="286">
        <f t="shared" si="52"/>
        <v>7865</v>
      </c>
      <c r="AE213" s="261" t="s">
        <v>582</v>
      </c>
      <c r="AF213" s="261" t="s">
        <v>583</v>
      </c>
      <c r="AG213" s="290">
        <v>31130151</v>
      </c>
      <c r="AH213" s="261" t="s">
        <v>583</v>
      </c>
      <c r="AI213" s="291">
        <v>43304</v>
      </c>
      <c r="AJ213" s="261" t="s">
        <v>584</v>
      </c>
      <c r="AK213" s="292">
        <v>45688</v>
      </c>
      <c r="AL213" s="292" t="s">
        <v>585</v>
      </c>
      <c r="AM213" s="292" t="s">
        <v>442</v>
      </c>
      <c r="AN213" s="261" t="s">
        <v>442</v>
      </c>
      <c r="AO213" s="261" t="s">
        <v>442</v>
      </c>
      <c r="AP213" s="261" t="s">
        <v>442</v>
      </c>
      <c r="AQ213" s="261" t="s">
        <v>442</v>
      </c>
      <c r="AR213" s="290">
        <v>101</v>
      </c>
      <c r="AS213" s="287">
        <f t="shared" si="56"/>
        <v>48899</v>
      </c>
      <c r="AT213" s="261">
        <v>180</v>
      </c>
      <c r="AU213" s="261" t="s">
        <v>442</v>
      </c>
      <c r="AV213" s="290">
        <v>16619951</v>
      </c>
      <c r="AW213" s="290">
        <v>12889595.18</v>
      </c>
      <c r="AX213" s="261" t="s">
        <v>442</v>
      </c>
      <c r="AY213" s="261" t="s">
        <v>442</v>
      </c>
      <c r="AZ213" s="290">
        <v>16619951</v>
      </c>
      <c r="BA213" s="261">
        <v>100</v>
      </c>
      <c r="BB213" s="261" t="s">
        <v>442</v>
      </c>
      <c r="BC213" s="261" t="s">
        <v>586</v>
      </c>
      <c r="BD213" s="261" t="s">
        <v>586</v>
      </c>
      <c r="BE213" s="289">
        <v>206681</v>
      </c>
      <c r="BF213" s="261" t="s">
        <v>442</v>
      </c>
      <c r="BG213" s="261" t="s">
        <v>442</v>
      </c>
      <c r="BH213" s="261" t="s">
        <v>587</v>
      </c>
      <c r="BI213" s="293">
        <v>0.12670000000000001</v>
      </c>
      <c r="BJ213" s="261" t="s">
        <v>596</v>
      </c>
      <c r="BK213" s="261" t="s">
        <v>442</v>
      </c>
      <c r="BL213" s="294">
        <f t="shared" si="57"/>
        <v>5.2600000000000008E-2</v>
      </c>
      <c r="BM213" s="261" t="s">
        <v>442</v>
      </c>
      <c r="BN213" s="261" t="s">
        <v>442</v>
      </c>
      <c r="BO213" s="261" t="s">
        <v>442</v>
      </c>
      <c r="BP213" s="261" t="s">
        <v>442</v>
      </c>
      <c r="BQ213" s="261" t="s">
        <v>442</v>
      </c>
      <c r="BR213" s="261" t="s">
        <v>442</v>
      </c>
      <c r="BS213" s="261" t="s">
        <v>442</v>
      </c>
      <c r="BT213" s="261" t="s">
        <v>442</v>
      </c>
      <c r="BU213" s="261" t="s">
        <v>442</v>
      </c>
      <c r="BV213" s="261" t="s">
        <v>442</v>
      </c>
      <c r="BW213" s="261" t="s">
        <v>442</v>
      </c>
      <c r="BX213" s="261" t="s">
        <v>442</v>
      </c>
      <c r="BY213" s="261" t="s">
        <v>442</v>
      </c>
      <c r="BZ213" s="261" t="s">
        <v>442</v>
      </c>
      <c r="CA213" s="261" t="s">
        <v>442</v>
      </c>
      <c r="CB213" s="261" t="s">
        <v>442</v>
      </c>
      <c r="CC213" s="290">
        <v>0</v>
      </c>
      <c r="CD213" s="261" t="s">
        <v>442</v>
      </c>
      <c r="CE213" s="261" t="s">
        <v>442</v>
      </c>
      <c r="CF213" s="261" t="s">
        <v>442</v>
      </c>
      <c r="CG213" s="261" t="s">
        <v>442</v>
      </c>
      <c r="CH213" s="261" t="s">
        <v>442</v>
      </c>
      <c r="CI213" s="261" t="s">
        <v>442</v>
      </c>
      <c r="CJ213" s="261" t="s">
        <v>442</v>
      </c>
      <c r="CK213" s="261" t="s">
        <v>442</v>
      </c>
      <c r="CL213" s="261" t="s">
        <v>442</v>
      </c>
      <c r="CM213" s="261" t="s">
        <v>442</v>
      </c>
      <c r="CN213" s="261" t="s">
        <v>442</v>
      </c>
      <c r="CO213" s="261" t="s">
        <v>442</v>
      </c>
      <c r="CP213" s="261" t="s">
        <v>442</v>
      </c>
      <c r="CQ213" s="261" t="s">
        <v>442</v>
      </c>
      <c r="CR213" s="261" t="s">
        <v>588</v>
      </c>
      <c r="CS213" s="261" t="s">
        <v>433</v>
      </c>
      <c r="CT213" s="261" t="s">
        <v>442</v>
      </c>
      <c r="CU213" s="261" t="s">
        <v>589</v>
      </c>
      <c r="CV213" s="261" t="s">
        <v>442</v>
      </c>
      <c r="CW213" s="261" t="s">
        <v>442</v>
      </c>
      <c r="CX213" s="293">
        <f t="shared" si="58"/>
        <v>0.62056160393319226</v>
      </c>
      <c r="CY213" s="289">
        <v>26782113</v>
      </c>
      <c r="CZ213" s="287">
        <v>45140</v>
      </c>
      <c r="DA213" s="293">
        <v>0.58489298590700423</v>
      </c>
      <c r="DB213" s="261" t="s">
        <v>442</v>
      </c>
      <c r="DC213" s="261" t="s">
        <v>442</v>
      </c>
      <c r="DD213" s="261" t="s">
        <v>577</v>
      </c>
    </row>
    <row r="214" spans="1:108">
      <c r="A214" s="264" t="s">
        <v>380</v>
      </c>
      <c r="B214" s="284">
        <v>1249</v>
      </c>
      <c r="C214" s="284">
        <f t="shared" si="48"/>
        <v>1249</v>
      </c>
      <c r="D214" s="285">
        <v>8805</v>
      </c>
      <c r="E214" s="286">
        <f t="shared" si="49"/>
        <v>8805</v>
      </c>
      <c r="F214" s="287">
        <v>45869</v>
      </c>
      <c r="G214" s="285" t="s">
        <v>159</v>
      </c>
      <c r="H214" s="285" t="s">
        <v>573</v>
      </c>
      <c r="I214" s="261">
        <v>2021</v>
      </c>
      <c r="J214" s="261" t="s">
        <v>574</v>
      </c>
      <c r="K214" s="261" t="s">
        <v>575</v>
      </c>
      <c r="L214" s="288">
        <v>397123</v>
      </c>
      <c r="M214" s="261" t="s">
        <v>576</v>
      </c>
      <c r="N214" s="261" t="s">
        <v>577</v>
      </c>
      <c r="O214" s="261" t="s">
        <v>578</v>
      </c>
      <c r="P214" s="287">
        <v>41353</v>
      </c>
      <c r="Q214" s="287" t="s">
        <v>579</v>
      </c>
      <c r="R214" s="261" t="s">
        <v>577</v>
      </c>
      <c r="S214" s="261" t="s">
        <v>580</v>
      </c>
      <c r="T214" s="261">
        <v>130</v>
      </c>
      <c r="U214" s="288">
        <v>0</v>
      </c>
      <c r="V214" s="289">
        <v>0</v>
      </c>
      <c r="W214" s="261" t="str">
        <f t="shared" si="50"/>
        <v>PERF</v>
      </c>
      <c r="X214" s="261" t="s">
        <v>581</v>
      </c>
      <c r="Y214" s="261" t="s">
        <v>581</v>
      </c>
      <c r="Z214" s="261" t="s">
        <v>573</v>
      </c>
      <c r="AA214" s="264" t="s">
        <v>380</v>
      </c>
      <c r="AB214" s="286">
        <f t="shared" si="51"/>
        <v>1249</v>
      </c>
      <c r="AC214" s="286">
        <v>7128</v>
      </c>
      <c r="AD214" s="286">
        <f t="shared" si="52"/>
        <v>7128</v>
      </c>
      <c r="AE214" s="261" t="s">
        <v>593</v>
      </c>
      <c r="AF214" s="261" t="s">
        <v>583</v>
      </c>
      <c r="AG214" s="290">
        <v>629265</v>
      </c>
      <c r="AH214" s="261" t="s">
        <v>583</v>
      </c>
      <c r="AI214" s="291">
        <v>41151</v>
      </c>
      <c r="AJ214" s="261" t="s">
        <v>584</v>
      </c>
      <c r="AK214" s="292">
        <v>45688</v>
      </c>
      <c r="AL214" s="292" t="s">
        <v>585</v>
      </c>
      <c r="AM214" s="292" t="s">
        <v>442</v>
      </c>
      <c r="AN214" s="261" t="s">
        <v>442</v>
      </c>
      <c r="AO214" s="261" t="s">
        <v>442</v>
      </c>
      <c r="AP214" s="261" t="s">
        <v>442</v>
      </c>
      <c r="AQ214" s="261" t="s">
        <v>442</v>
      </c>
      <c r="AR214" s="290">
        <v>31</v>
      </c>
      <c r="AS214" s="287">
        <f t="shared" si="56"/>
        <v>46799</v>
      </c>
      <c r="AT214" s="261">
        <v>180</v>
      </c>
      <c r="AU214" s="261" t="s">
        <v>442</v>
      </c>
      <c r="AV214" s="290">
        <v>425628</v>
      </c>
      <c r="AW214" s="290">
        <v>149679.28</v>
      </c>
      <c r="AX214" s="261" t="s">
        <v>442</v>
      </c>
      <c r="AY214" s="261" t="s">
        <v>442</v>
      </c>
      <c r="AZ214" s="290">
        <v>425628</v>
      </c>
      <c r="BA214" s="261">
        <v>100</v>
      </c>
      <c r="BB214" s="261" t="s">
        <v>442</v>
      </c>
      <c r="BC214" s="261" t="s">
        <v>586</v>
      </c>
      <c r="BD214" s="261" t="s">
        <v>586</v>
      </c>
      <c r="BE214" s="289">
        <v>5603</v>
      </c>
      <c r="BF214" s="261" t="s">
        <v>442</v>
      </c>
      <c r="BG214" s="261" t="s">
        <v>442</v>
      </c>
      <c r="BH214" s="261" t="s">
        <v>587</v>
      </c>
      <c r="BI214" s="293">
        <v>0.14249999999999999</v>
      </c>
      <c r="BJ214" s="261" t="s">
        <v>596</v>
      </c>
      <c r="BK214" s="261" t="s">
        <v>442</v>
      </c>
      <c r="BL214" s="294">
        <f t="shared" si="57"/>
        <v>6.8399999999999989E-2</v>
      </c>
      <c r="BM214" s="261" t="s">
        <v>442</v>
      </c>
      <c r="BN214" s="261" t="s">
        <v>442</v>
      </c>
      <c r="BO214" s="261" t="s">
        <v>442</v>
      </c>
      <c r="BP214" s="261" t="s">
        <v>442</v>
      </c>
      <c r="BQ214" s="261" t="s">
        <v>442</v>
      </c>
      <c r="BR214" s="261" t="s">
        <v>442</v>
      </c>
      <c r="BS214" s="261" t="s">
        <v>442</v>
      </c>
      <c r="BT214" s="261" t="s">
        <v>442</v>
      </c>
      <c r="BU214" s="261" t="s">
        <v>442</v>
      </c>
      <c r="BV214" s="261" t="s">
        <v>442</v>
      </c>
      <c r="BW214" s="261" t="s">
        <v>442</v>
      </c>
      <c r="BX214" s="261" t="s">
        <v>442</v>
      </c>
      <c r="BY214" s="261" t="s">
        <v>442</v>
      </c>
      <c r="BZ214" s="261" t="s">
        <v>442</v>
      </c>
      <c r="CA214" s="261" t="s">
        <v>442</v>
      </c>
      <c r="CB214" s="261" t="s">
        <v>442</v>
      </c>
      <c r="CC214" s="290">
        <v>5200</v>
      </c>
      <c r="CD214" s="261" t="s">
        <v>442</v>
      </c>
      <c r="CE214" s="261" t="s">
        <v>442</v>
      </c>
      <c r="CF214" s="261" t="s">
        <v>442</v>
      </c>
      <c r="CG214" s="261" t="s">
        <v>442</v>
      </c>
      <c r="CH214" s="261" t="s">
        <v>442</v>
      </c>
      <c r="CI214" s="261" t="s">
        <v>442</v>
      </c>
      <c r="CJ214" s="261" t="s">
        <v>442</v>
      </c>
      <c r="CK214" s="261" t="s">
        <v>442</v>
      </c>
      <c r="CL214" s="261" t="s">
        <v>442</v>
      </c>
      <c r="CM214" s="261" t="s">
        <v>442</v>
      </c>
      <c r="CN214" s="261" t="s">
        <v>442</v>
      </c>
      <c r="CO214" s="261" t="s">
        <v>442</v>
      </c>
      <c r="CP214" s="261" t="s">
        <v>442</v>
      </c>
      <c r="CQ214" s="261" t="s">
        <v>442</v>
      </c>
      <c r="CR214" s="261" t="s">
        <v>588</v>
      </c>
      <c r="CS214" s="261" t="s">
        <v>433</v>
      </c>
      <c r="CT214" s="261" t="s">
        <v>442</v>
      </c>
      <c r="CU214" s="261" t="s">
        <v>594</v>
      </c>
      <c r="CV214" s="261" t="s">
        <v>442</v>
      </c>
      <c r="CW214" s="261" t="s">
        <v>442</v>
      </c>
      <c r="CX214" s="293">
        <f t="shared" si="58"/>
        <v>0.40524344426650621</v>
      </c>
      <c r="CY214" s="289">
        <v>1050302</v>
      </c>
      <c r="CZ214" s="287">
        <v>45132</v>
      </c>
      <c r="DA214" s="293">
        <v>0.67150047250334988</v>
      </c>
      <c r="DB214" s="261" t="s">
        <v>442</v>
      </c>
      <c r="DC214" s="261" t="s">
        <v>442</v>
      </c>
      <c r="DD214" s="261" t="s">
        <v>577</v>
      </c>
    </row>
    <row r="215" spans="1:108">
      <c r="A215" s="264" t="s">
        <v>380</v>
      </c>
      <c r="B215" s="284">
        <v>2548</v>
      </c>
      <c r="C215" s="284">
        <f t="shared" si="48"/>
        <v>2548</v>
      </c>
      <c r="D215" s="285">
        <v>10624</v>
      </c>
      <c r="E215" s="286">
        <f t="shared" si="49"/>
        <v>10624</v>
      </c>
      <c r="F215" s="287">
        <v>45869</v>
      </c>
      <c r="G215" s="285" t="s">
        <v>159</v>
      </c>
      <c r="H215" s="285" t="s">
        <v>573</v>
      </c>
      <c r="I215" s="261">
        <v>2021</v>
      </c>
      <c r="J215" s="261" t="s">
        <v>574</v>
      </c>
      <c r="K215" s="261" t="s">
        <v>575</v>
      </c>
      <c r="L215" s="288">
        <v>0</v>
      </c>
      <c r="M215" s="261" t="s">
        <v>576</v>
      </c>
      <c r="N215" s="261" t="s">
        <v>577</v>
      </c>
      <c r="O215" s="261" t="s">
        <v>578</v>
      </c>
      <c r="P215" s="287">
        <v>44410</v>
      </c>
      <c r="Q215" s="287" t="s">
        <v>590</v>
      </c>
      <c r="R215" s="261" t="s">
        <v>577</v>
      </c>
      <c r="S215" s="261" t="s">
        <v>580</v>
      </c>
      <c r="T215" s="261">
        <v>2</v>
      </c>
      <c r="U215" s="288">
        <v>0</v>
      </c>
      <c r="V215" s="289">
        <v>0</v>
      </c>
      <c r="W215" s="261" t="str">
        <f t="shared" si="50"/>
        <v>PERF</v>
      </c>
      <c r="X215" s="261" t="s">
        <v>581</v>
      </c>
      <c r="Y215" s="261" t="s">
        <v>581</v>
      </c>
      <c r="Z215" s="261" t="s">
        <v>573</v>
      </c>
      <c r="AA215" s="264" t="s">
        <v>380</v>
      </c>
      <c r="AB215" s="286">
        <f t="shared" si="51"/>
        <v>2548</v>
      </c>
      <c r="AC215" s="286">
        <v>8175</v>
      </c>
      <c r="AD215" s="286">
        <f t="shared" si="52"/>
        <v>8175</v>
      </c>
      <c r="AE215" s="261" t="s">
        <v>582</v>
      </c>
      <c r="AF215" s="261" t="s">
        <v>583</v>
      </c>
      <c r="AG215" s="290">
        <v>5206943</v>
      </c>
      <c r="AH215" s="261" t="s">
        <v>583</v>
      </c>
      <c r="AI215" s="291">
        <v>44336</v>
      </c>
      <c r="AJ215" s="261" t="s">
        <v>584</v>
      </c>
      <c r="AK215" s="292">
        <v>45688</v>
      </c>
      <c r="AL215" s="292" t="s">
        <v>585</v>
      </c>
      <c r="AM215" s="292" t="s">
        <v>442</v>
      </c>
      <c r="AN215" s="261" t="s">
        <v>442</v>
      </c>
      <c r="AO215" s="261" t="s">
        <v>442</v>
      </c>
      <c r="AP215" s="261" t="s">
        <v>442</v>
      </c>
      <c r="AQ215" s="261" t="s">
        <v>442</v>
      </c>
      <c r="AR215" s="290">
        <v>132</v>
      </c>
      <c r="AS215" s="287">
        <f t="shared" si="56"/>
        <v>49829</v>
      </c>
      <c r="AT215" s="261">
        <v>180</v>
      </c>
      <c r="AU215" s="261" t="s">
        <v>442</v>
      </c>
      <c r="AV215" s="290">
        <v>3947642</v>
      </c>
      <c r="AW215" s="290">
        <v>2114595.34</v>
      </c>
      <c r="AX215" s="261" t="s">
        <v>442</v>
      </c>
      <c r="AY215" s="261" t="s">
        <v>442</v>
      </c>
      <c r="AZ215" s="290">
        <v>3947642</v>
      </c>
      <c r="BA215" s="261">
        <v>100</v>
      </c>
      <c r="BB215" s="261" t="s">
        <v>442</v>
      </c>
      <c r="BC215" s="261" t="s">
        <v>586</v>
      </c>
      <c r="BD215" s="261" t="s">
        <v>586</v>
      </c>
      <c r="BE215" s="289">
        <v>35457</v>
      </c>
      <c r="BF215" s="261" t="s">
        <v>442</v>
      </c>
      <c r="BG215" s="261" t="s">
        <v>442</v>
      </c>
      <c r="BH215" s="261" t="s">
        <v>587</v>
      </c>
      <c r="BI215" s="293">
        <v>0.1421</v>
      </c>
      <c r="BJ215" s="261" t="s">
        <v>591</v>
      </c>
      <c r="BK215" s="261" t="s">
        <v>442</v>
      </c>
      <c r="BL215" s="294">
        <f t="shared" si="57"/>
        <v>6.8000000000000005E-2</v>
      </c>
      <c r="BM215" s="261" t="s">
        <v>442</v>
      </c>
      <c r="BN215" s="261" t="s">
        <v>442</v>
      </c>
      <c r="BO215" s="261" t="s">
        <v>442</v>
      </c>
      <c r="BP215" s="261" t="s">
        <v>442</v>
      </c>
      <c r="BQ215" s="261" t="s">
        <v>442</v>
      </c>
      <c r="BR215" s="261" t="s">
        <v>442</v>
      </c>
      <c r="BS215" s="261" t="s">
        <v>442</v>
      </c>
      <c r="BT215" s="261" t="s">
        <v>442</v>
      </c>
      <c r="BU215" s="261" t="s">
        <v>442</v>
      </c>
      <c r="BV215" s="261" t="s">
        <v>442</v>
      </c>
      <c r="BW215" s="261" t="s">
        <v>442</v>
      </c>
      <c r="BX215" s="261" t="s">
        <v>442</v>
      </c>
      <c r="BY215" s="261" t="s">
        <v>442</v>
      </c>
      <c r="BZ215" s="261" t="s">
        <v>442</v>
      </c>
      <c r="CA215" s="261" t="s">
        <v>442</v>
      </c>
      <c r="CB215" s="261" t="s">
        <v>442</v>
      </c>
      <c r="CC215" s="290">
        <v>1773598</v>
      </c>
      <c r="CD215" s="261" t="s">
        <v>442</v>
      </c>
      <c r="CE215" s="261" t="s">
        <v>442</v>
      </c>
      <c r="CF215" s="261" t="s">
        <v>442</v>
      </c>
      <c r="CG215" s="261" t="s">
        <v>442</v>
      </c>
      <c r="CH215" s="261" t="s">
        <v>442</v>
      </c>
      <c r="CI215" s="261" t="s">
        <v>442</v>
      </c>
      <c r="CJ215" s="261" t="s">
        <v>442</v>
      </c>
      <c r="CK215" s="261" t="s">
        <v>442</v>
      </c>
      <c r="CL215" s="261" t="s">
        <v>442</v>
      </c>
      <c r="CM215" s="261" t="s">
        <v>442</v>
      </c>
      <c r="CN215" s="261" t="s">
        <v>442</v>
      </c>
      <c r="CO215" s="261" t="s">
        <v>442</v>
      </c>
      <c r="CP215" s="261" t="s">
        <v>442</v>
      </c>
      <c r="CQ215" s="261" t="s">
        <v>442</v>
      </c>
      <c r="CR215" s="261" t="s">
        <v>588</v>
      </c>
      <c r="CS215" s="261" t="s">
        <v>433</v>
      </c>
      <c r="CT215" s="261" t="s">
        <v>442</v>
      </c>
      <c r="CU215" s="261" t="s">
        <v>589</v>
      </c>
      <c r="CV215" s="261" t="s">
        <v>442</v>
      </c>
      <c r="CW215" s="261" t="s">
        <v>442</v>
      </c>
      <c r="CX215" s="293">
        <f t="shared" si="58"/>
        <v>0.58920029850746269</v>
      </c>
      <c r="CY215" s="289">
        <v>6700000</v>
      </c>
      <c r="CZ215" s="287">
        <v>45546</v>
      </c>
      <c r="DA215" s="293">
        <v>0.71599996389436182</v>
      </c>
      <c r="DB215" s="261" t="s">
        <v>442</v>
      </c>
      <c r="DC215" s="261" t="s">
        <v>442</v>
      </c>
      <c r="DD215" s="261" t="s">
        <v>577</v>
      </c>
    </row>
    <row r="216" spans="1:108">
      <c r="A216" s="264" t="s">
        <v>380</v>
      </c>
      <c r="B216" s="284">
        <v>1771</v>
      </c>
      <c r="C216" s="284">
        <f t="shared" si="48"/>
        <v>1771</v>
      </c>
      <c r="D216" s="285">
        <v>9767</v>
      </c>
      <c r="E216" s="286">
        <f t="shared" si="49"/>
        <v>9767</v>
      </c>
      <c r="F216" s="287">
        <v>45869</v>
      </c>
      <c r="G216" s="285" t="s">
        <v>159</v>
      </c>
      <c r="H216" s="285" t="s">
        <v>573</v>
      </c>
      <c r="I216" s="261">
        <v>2021</v>
      </c>
      <c r="J216" s="261" t="s">
        <v>574</v>
      </c>
      <c r="K216" s="261" t="s">
        <v>575</v>
      </c>
      <c r="L216" s="288">
        <v>3601248</v>
      </c>
      <c r="M216" s="261" t="s">
        <v>576</v>
      </c>
      <c r="N216" s="261" t="s">
        <v>577</v>
      </c>
      <c r="O216" s="261" t="s">
        <v>578</v>
      </c>
      <c r="P216" s="287">
        <v>43123</v>
      </c>
      <c r="Q216" s="287" t="s">
        <v>592</v>
      </c>
      <c r="R216" s="261" t="s">
        <v>577</v>
      </c>
      <c r="S216" s="261" t="s">
        <v>580</v>
      </c>
      <c r="T216" s="261">
        <v>90</v>
      </c>
      <c r="U216" s="288">
        <v>0</v>
      </c>
      <c r="V216" s="289">
        <v>0</v>
      </c>
      <c r="W216" s="261" t="str">
        <f t="shared" si="50"/>
        <v>PERF</v>
      </c>
      <c r="X216" s="261" t="s">
        <v>581</v>
      </c>
      <c r="Y216" s="261" t="s">
        <v>581</v>
      </c>
      <c r="Z216" s="261" t="s">
        <v>573</v>
      </c>
      <c r="AA216" s="264" t="s">
        <v>380</v>
      </c>
      <c r="AB216" s="286">
        <f t="shared" si="51"/>
        <v>1771</v>
      </c>
      <c r="AC216" s="286">
        <v>7773</v>
      </c>
      <c r="AD216" s="286">
        <f t="shared" si="52"/>
        <v>7773</v>
      </c>
      <c r="AE216" s="261" t="s">
        <v>582</v>
      </c>
      <c r="AF216" s="261" t="s">
        <v>583</v>
      </c>
      <c r="AG216" s="290">
        <v>12987490</v>
      </c>
      <c r="AH216" s="261" t="s">
        <v>583</v>
      </c>
      <c r="AI216" s="291">
        <v>43069</v>
      </c>
      <c r="AJ216" s="261" t="s">
        <v>584</v>
      </c>
      <c r="AK216" s="292">
        <v>45688</v>
      </c>
      <c r="AL216" s="292" t="s">
        <v>585</v>
      </c>
      <c r="AM216" s="292" t="s">
        <v>442</v>
      </c>
      <c r="AN216" s="261" t="s">
        <v>442</v>
      </c>
      <c r="AO216" s="261" t="s">
        <v>442</v>
      </c>
      <c r="AP216" s="261" t="s">
        <v>442</v>
      </c>
      <c r="AQ216" s="261" t="s">
        <v>442</v>
      </c>
      <c r="AR216" s="290">
        <v>89</v>
      </c>
      <c r="AS216" s="287">
        <f t="shared" si="56"/>
        <v>48539</v>
      </c>
      <c r="AT216" s="261">
        <v>180</v>
      </c>
      <c r="AU216" s="261" t="s">
        <v>442</v>
      </c>
      <c r="AV216" s="290">
        <v>7157577</v>
      </c>
      <c r="AW216" s="290">
        <v>2577318.65</v>
      </c>
      <c r="AX216" s="261" t="s">
        <v>442</v>
      </c>
      <c r="AY216" s="261" t="s">
        <v>442</v>
      </c>
      <c r="AZ216" s="290">
        <v>7157577</v>
      </c>
      <c r="BA216" s="261">
        <v>100</v>
      </c>
      <c r="BB216" s="261" t="s">
        <v>442</v>
      </c>
      <c r="BC216" s="261" t="s">
        <v>586</v>
      </c>
      <c r="BD216" s="261" t="s">
        <v>586</v>
      </c>
      <c r="BE216" s="289">
        <v>46395</v>
      </c>
      <c r="BF216" s="261" t="s">
        <v>442</v>
      </c>
      <c r="BG216" s="261" t="s">
        <v>442</v>
      </c>
      <c r="BH216" s="261" t="s">
        <v>587</v>
      </c>
      <c r="BI216" s="293">
        <v>0.14249999999999999</v>
      </c>
      <c r="BJ216" s="261" t="s">
        <v>596</v>
      </c>
      <c r="BK216" s="261" t="s">
        <v>442</v>
      </c>
      <c r="BL216" s="294">
        <f t="shared" si="57"/>
        <v>6.8399999999999989E-2</v>
      </c>
      <c r="BM216" s="261" t="s">
        <v>442</v>
      </c>
      <c r="BN216" s="261" t="s">
        <v>442</v>
      </c>
      <c r="BO216" s="261" t="s">
        <v>442</v>
      </c>
      <c r="BP216" s="261" t="s">
        <v>442</v>
      </c>
      <c r="BQ216" s="261" t="s">
        <v>442</v>
      </c>
      <c r="BR216" s="261" t="s">
        <v>442</v>
      </c>
      <c r="BS216" s="261" t="s">
        <v>442</v>
      </c>
      <c r="BT216" s="261" t="s">
        <v>442</v>
      </c>
      <c r="BU216" s="261" t="s">
        <v>442</v>
      </c>
      <c r="BV216" s="261" t="s">
        <v>442</v>
      </c>
      <c r="BW216" s="261" t="s">
        <v>442</v>
      </c>
      <c r="BX216" s="261" t="s">
        <v>442</v>
      </c>
      <c r="BY216" s="261" t="s">
        <v>442</v>
      </c>
      <c r="BZ216" s="261" t="s">
        <v>442</v>
      </c>
      <c r="CA216" s="261" t="s">
        <v>442</v>
      </c>
      <c r="CB216" s="261" t="s">
        <v>442</v>
      </c>
      <c r="CC216" s="290">
        <v>3000000</v>
      </c>
      <c r="CD216" s="261" t="s">
        <v>442</v>
      </c>
      <c r="CE216" s="261" t="s">
        <v>442</v>
      </c>
      <c r="CF216" s="261" t="s">
        <v>442</v>
      </c>
      <c r="CG216" s="261" t="s">
        <v>442</v>
      </c>
      <c r="CH216" s="261" t="s">
        <v>442</v>
      </c>
      <c r="CI216" s="261" t="s">
        <v>442</v>
      </c>
      <c r="CJ216" s="261" t="s">
        <v>442</v>
      </c>
      <c r="CK216" s="261" t="s">
        <v>442</v>
      </c>
      <c r="CL216" s="261" t="s">
        <v>442</v>
      </c>
      <c r="CM216" s="261" t="s">
        <v>442</v>
      </c>
      <c r="CN216" s="261" t="s">
        <v>442</v>
      </c>
      <c r="CO216" s="261" t="s">
        <v>442</v>
      </c>
      <c r="CP216" s="261" t="s">
        <v>442</v>
      </c>
      <c r="CQ216" s="261" t="s">
        <v>442</v>
      </c>
      <c r="CR216" s="261" t="s">
        <v>588</v>
      </c>
      <c r="CS216" s="261" t="s">
        <v>433</v>
      </c>
      <c r="CT216" s="261" t="s">
        <v>442</v>
      </c>
      <c r="CU216" s="261" t="s">
        <v>589</v>
      </c>
      <c r="CV216" s="261" t="s">
        <v>442</v>
      </c>
      <c r="CW216" s="261" t="s">
        <v>442</v>
      </c>
      <c r="CX216" s="293">
        <f t="shared" si="58"/>
        <v>0.58093250290300802</v>
      </c>
      <c r="CY216" s="289">
        <v>12320841</v>
      </c>
      <c r="CZ216" s="287">
        <v>45400</v>
      </c>
      <c r="DA216" s="293">
        <v>0.55111318364226469</v>
      </c>
      <c r="DB216" s="261" t="s">
        <v>442</v>
      </c>
      <c r="DC216" s="261" t="s">
        <v>442</v>
      </c>
      <c r="DD216" s="261" t="s">
        <v>577</v>
      </c>
    </row>
    <row r="217" spans="1:108">
      <c r="A217" s="264" t="s">
        <v>380</v>
      </c>
      <c r="B217" s="284">
        <v>1414</v>
      </c>
      <c r="C217" s="284">
        <f t="shared" si="48"/>
        <v>1414</v>
      </c>
      <c r="D217" s="285">
        <v>9044</v>
      </c>
      <c r="E217" s="286">
        <f t="shared" si="49"/>
        <v>9044</v>
      </c>
      <c r="F217" s="287">
        <v>45869</v>
      </c>
      <c r="G217" s="285" t="s">
        <v>159</v>
      </c>
      <c r="H217" s="285" t="s">
        <v>573</v>
      </c>
      <c r="I217" s="261">
        <v>2021</v>
      </c>
      <c r="J217" s="261" t="s">
        <v>574</v>
      </c>
      <c r="K217" s="261" t="s">
        <v>575</v>
      </c>
      <c r="L217" s="288">
        <v>475482</v>
      </c>
      <c r="M217" s="261" t="s">
        <v>576</v>
      </c>
      <c r="N217" s="261" t="s">
        <v>577</v>
      </c>
      <c r="O217" s="261" t="s">
        <v>578</v>
      </c>
      <c r="P217" s="287">
        <v>41950</v>
      </c>
      <c r="Q217" s="287" t="s">
        <v>579</v>
      </c>
      <c r="R217" s="261" t="s">
        <v>577</v>
      </c>
      <c r="S217" s="261" t="s">
        <v>580</v>
      </c>
      <c r="T217" s="261">
        <v>122</v>
      </c>
      <c r="U217" s="288">
        <v>0</v>
      </c>
      <c r="V217" s="289">
        <v>0</v>
      </c>
      <c r="W217" s="261" t="str">
        <f t="shared" si="50"/>
        <v>PERF</v>
      </c>
      <c r="X217" s="261" t="s">
        <v>581</v>
      </c>
      <c r="Y217" s="261" t="s">
        <v>581</v>
      </c>
      <c r="Z217" s="261" t="s">
        <v>573</v>
      </c>
      <c r="AA217" s="264" t="s">
        <v>380</v>
      </c>
      <c r="AB217" s="286">
        <f t="shared" si="51"/>
        <v>1414</v>
      </c>
      <c r="AC217" s="286">
        <v>7297</v>
      </c>
      <c r="AD217" s="286">
        <f t="shared" si="52"/>
        <v>7297</v>
      </c>
      <c r="AE217" s="261" t="s">
        <v>582</v>
      </c>
      <c r="AF217" s="261" t="s">
        <v>583</v>
      </c>
      <c r="AG217" s="290">
        <v>1648000</v>
      </c>
      <c r="AH217" s="261" t="s">
        <v>583</v>
      </c>
      <c r="AI217" s="291">
        <v>41725</v>
      </c>
      <c r="AJ217" s="261" t="s">
        <v>584</v>
      </c>
      <c r="AK217" s="292">
        <v>45688</v>
      </c>
      <c r="AL217" s="292" t="s">
        <v>585</v>
      </c>
      <c r="AM217" s="292" t="s">
        <v>442</v>
      </c>
      <c r="AN217" s="261" t="s">
        <v>442</v>
      </c>
      <c r="AO217" s="261" t="s">
        <v>442</v>
      </c>
      <c r="AP217" s="261" t="s">
        <v>442</v>
      </c>
      <c r="AQ217" s="261" t="s">
        <v>442</v>
      </c>
      <c r="AR217" s="290">
        <v>51</v>
      </c>
      <c r="AS217" s="287">
        <f t="shared" si="56"/>
        <v>47399</v>
      </c>
      <c r="AT217" s="261">
        <v>180</v>
      </c>
      <c r="AU217" s="261" t="s">
        <v>442</v>
      </c>
      <c r="AV217" s="290">
        <v>1372644</v>
      </c>
      <c r="AW217" s="290">
        <v>728615.15</v>
      </c>
      <c r="AX217" s="261" t="s">
        <v>442</v>
      </c>
      <c r="AY217" s="261" t="s">
        <v>442</v>
      </c>
      <c r="AZ217" s="290">
        <v>1372644</v>
      </c>
      <c r="BA217" s="261">
        <v>100</v>
      </c>
      <c r="BB217" s="261" t="s">
        <v>442</v>
      </c>
      <c r="BC217" s="261" t="s">
        <v>586</v>
      </c>
      <c r="BD217" s="261" t="s">
        <v>586</v>
      </c>
      <c r="BE217" s="289">
        <v>19344</v>
      </c>
      <c r="BF217" s="261" t="s">
        <v>442</v>
      </c>
      <c r="BG217" s="261" t="s">
        <v>442</v>
      </c>
      <c r="BH217" s="261" t="s">
        <v>587</v>
      </c>
      <c r="BI217" s="293">
        <v>0.1575</v>
      </c>
      <c r="BJ217" s="261" t="s">
        <v>596</v>
      </c>
      <c r="BK217" s="261" t="s">
        <v>442</v>
      </c>
      <c r="BL217" s="294">
        <f t="shared" si="57"/>
        <v>8.3400000000000002E-2</v>
      </c>
      <c r="BM217" s="261" t="s">
        <v>442</v>
      </c>
      <c r="BN217" s="261" t="s">
        <v>442</v>
      </c>
      <c r="BO217" s="261" t="s">
        <v>442</v>
      </c>
      <c r="BP217" s="261" t="s">
        <v>442</v>
      </c>
      <c r="BQ217" s="261" t="s">
        <v>442</v>
      </c>
      <c r="BR217" s="261" t="s">
        <v>442</v>
      </c>
      <c r="BS217" s="261" t="s">
        <v>442</v>
      </c>
      <c r="BT217" s="261" t="s">
        <v>442</v>
      </c>
      <c r="BU217" s="261" t="s">
        <v>442</v>
      </c>
      <c r="BV217" s="261" t="s">
        <v>442</v>
      </c>
      <c r="BW217" s="261" t="s">
        <v>442</v>
      </c>
      <c r="BX217" s="261" t="s">
        <v>442</v>
      </c>
      <c r="BY217" s="261" t="s">
        <v>442</v>
      </c>
      <c r="BZ217" s="261" t="s">
        <v>442</v>
      </c>
      <c r="CA217" s="261" t="s">
        <v>442</v>
      </c>
      <c r="CB217" s="261" t="s">
        <v>442</v>
      </c>
      <c r="CC217" s="290">
        <v>3551</v>
      </c>
      <c r="CD217" s="261" t="s">
        <v>442</v>
      </c>
      <c r="CE217" s="261" t="s">
        <v>442</v>
      </c>
      <c r="CF217" s="261" t="s">
        <v>442</v>
      </c>
      <c r="CG217" s="261" t="s">
        <v>442</v>
      </c>
      <c r="CH217" s="261" t="s">
        <v>442</v>
      </c>
      <c r="CI217" s="261" t="s">
        <v>442</v>
      </c>
      <c r="CJ217" s="261" t="s">
        <v>442</v>
      </c>
      <c r="CK217" s="261" t="s">
        <v>442</v>
      </c>
      <c r="CL217" s="261" t="s">
        <v>442</v>
      </c>
      <c r="CM217" s="261" t="s">
        <v>442</v>
      </c>
      <c r="CN217" s="261" t="s">
        <v>442</v>
      </c>
      <c r="CO217" s="261" t="s">
        <v>442</v>
      </c>
      <c r="CP217" s="261" t="s">
        <v>442</v>
      </c>
      <c r="CQ217" s="261" t="s">
        <v>442</v>
      </c>
      <c r="CR217" s="261" t="s">
        <v>588</v>
      </c>
      <c r="CS217" s="261" t="s">
        <v>433</v>
      </c>
      <c r="CT217" s="261" t="s">
        <v>442</v>
      </c>
      <c r="CU217" s="261" t="s">
        <v>589</v>
      </c>
      <c r="CV217" s="261" t="s">
        <v>442</v>
      </c>
      <c r="CW217" s="261" t="s">
        <v>442</v>
      </c>
      <c r="CX217" s="293">
        <f t="shared" si="58"/>
        <v>0.7952465179388214</v>
      </c>
      <c r="CY217" s="289">
        <v>1726061</v>
      </c>
      <c r="CZ217" s="287">
        <v>45707</v>
      </c>
      <c r="DA217" s="293">
        <v>0.79935497572815539</v>
      </c>
      <c r="DB217" s="261" t="s">
        <v>442</v>
      </c>
      <c r="DC217" s="261" t="s">
        <v>442</v>
      </c>
      <c r="DD217" s="261" t="s">
        <v>577</v>
      </c>
    </row>
    <row r="218" spans="1:108">
      <c r="A218" s="264" t="s">
        <v>380</v>
      </c>
      <c r="B218" s="284">
        <v>1600</v>
      </c>
      <c r="C218" s="284">
        <f t="shared" si="48"/>
        <v>1600</v>
      </c>
      <c r="D218" s="285">
        <v>0</v>
      </c>
      <c r="E218" s="286">
        <f t="shared" si="49"/>
        <v>0</v>
      </c>
      <c r="F218" s="287">
        <v>45869</v>
      </c>
      <c r="G218" s="285" t="s">
        <v>159</v>
      </c>
      <c r="H218" s="285" t="s">
        <v>573</v>
      </c>
      <c r="I218" s="261">
        <v>2021</v>
      </c>
      <c r="J218" s="261" t="s">
        <v>574</v>
      </c>
      <c r="K218" s="261" t="s">
        <v>575</v>
      </c>
      <c r="L218" s="288">
        <v>0</v>
      </c>
      <c r="M218" s="261" t="s">
        <v>576</v>
      </c>
      <c r="N218" s="261" t="s">
        <v>577</v>
      </c>
      <c r="O218" s="261" t="s">
        <v>578</v>
      </c>
      <c r="P218" s="287">
        <v>42528</v>
      </c>
      <c r="Q218" s="287" t="s">
        <v>592</v>
      </c>
      <c r="R218" s="261" t="s">
        <v>577</v>
      </c>
      <c r="S218" s="261" t="s">
        <v>580</v>
      </c>
      <c r="T218" s="261">
        <v>105</v>
      </c>
      <c r="U218" s="288">
        <v>0</v>
      </c>
      <c r="V218" s="289">
        <v>0</v>
      </c>
      <c r="W218" s="261" t="str">
        <f t="shared" si="50"/>
        <v>PERF</v>
      </c>
      <c r="X218" s="261" t="s">
        <v>581</v>
      </c>
      <c r="Y218" s="261" t="s">
        <v>581</v>
      </c>
      <c r="Z218" s="261" t="s">
        <v>573</v>
      </c>
      <c r="AA218" s="264" t="s">
        <v>380</v>
      </c>
      <c r="AB218" s="286">
        <f t="shared" si="51"/>
        <v>1600</v>
      </c>
      <c r="AC218" s="286">
        <v>7020</v>
      </c>
      <c r="AD218" s="286">
        <f t="shared" si="52"/>
        <v>7020</v>
      </c>
      <c r="AE218" s="261" t="s">
        <v>593</v>
      </c>
      <c r="AF218" s="261" t="s">
        <v>583</v>
      </c>
      <c r="AG218" s="290">
        <v>1692664</v>
      </c>
      <c r="AH218" s="261" t="s">
        <v>583</v>
      </c>
      <c r="AI218" s="291">
        <v>40738</v>
      </c>
      <c r="AJ218" s="261" t="s">
        <v>584</v>
      </c>
      <c r="AK218" s="292">
        <v>45688</v>
      </c>
      <c r="AL218" s="292" t="s">
        <v>585</v>
      </c>
      <c r="AM218" s="292" t="s">
        <v>442</v>
      </c>
      <c r="AN218" s="261" t="s">
        <v>442</v>
      </c>
      <c r="AO218" s="261" t="s">
        <v>442</v>
      </c>
      <c r="AP218" s="261" t="s">
        <v>442</v>
      </c>
      <c r="AQ218" s="261" t="s">
        <v>442</v>
      </c>
      <c r="AR218" s="290">
        <v>70</v>
      </c>
      <c r="AS218" s="287">
        <f t="shared" si="56"/>
        <v>47969</v>
      </c>
      <c r="AT218" s="261">
        <v>180</v>
      </c>
      <c r="AU218" s="261" t="s">
        <v>442</v>
      </c>
      <c r="AV218" s="290">
        <v>2493622</v>
      </c>
      <c r="AW218" s="290">
        <v>1314055.02</v>
      </c>
      <c r="AX218" s="261" t="s">
        <v>442</v>
      </c>
      <c r="AY218" s="261" t="s">
        <v>442</v>
      </c>
      <c r="AZ218" s="290">
        <v>2493622</v>
      </c>
      <c r="BA218" s="261">
        <v>100</v>
      </c>
      <c r="BB218" s="261" t="s">
        <v>442</v>
      </c>
      <c r="BC218" s="261" t="s">
        <v>586</v>
      </c>
      <c r="BD218" s="261" t="s">
        <v>586</v>
      </c>
      <c r="BE218" s="289">
        <v>27432</v>
      </c>
      <c r="BF218" s="261" t="s">
        <v>442</v>
      </c>
      <c r="BG218" s="261" t="s">
        <v>442</v>
      </c>
      <c r="BH218" s="261" t="s">
        <v>587</v>
      </c>
      <c r="BI218" s="293">
        <v>0.14249999999999999</v>
      </c>
      <c r="BJ218" s="261" t="s">
        <v>596</v>
      </c>
      <c r="BK218" s="261" t="s">
        <v>442</v>
      </c>
      <c r="BL218" s="294">
        <f t="shared" si="57"/>
        <v>6.8399999999999989E-2</v>
      </c>
      <c r="BM218" s="261" t="s">
        <v>442</v>
      </c>
      <c r="BN218" s="261" t="s">
        <v>442</v>
      </c>
      <c r="BO218" s="261" t="s">
        <v>442</v>
      </c>
      <c r="BP218" s="261" t="s">
        <v>442</v>
      </c>
      <c r="BQ218" s="261" t="s">
        <v>442</v>
      </c>
      <c r="BR218" s="261" t="s">
        <v>442</v>
      </c>
      <c r="BS218" s="261" t="s">
        <v>442</v>
      </c>
      <c r="BT218" s="261" t="s">
        <v>442</v>
      </c>
      <c r="BU218" s="261" t="s">
        <v>442</v>
      </c>
      <c r="BV218" s="261" t="s">
        <v>442</v>
      </c>
      <c r="BW218" s="261" t="s">
        <v>442</v>
      </c>
      <c r="BX218" s="261" t="s">
        <v>442</v>
      </c>
      <c r="BY218" s="261" t="s">
        <v>442</v>
      </c>
      <c r="BZ218" s="261" t="s">
        <v>442</v>
      </c>
      <c r="CA218" s="261" t="s">
        <v>442</v>
      </c>
      <c r="CB218" s="261" t="s">
        <v>442</v>
      </c>
      <c r="CC218" s="290">
        <v>0</v>
      </c>
      <c r="CD218" s="261" t="s">
        <v>442</v>
      </c>
      <c r="CE218" s="261" t="s">
        <v>442</v>
      </c>
      <c r="CF218" s="261" t="s">
        <v>442</v>
      </c>
      <c r="CG218" s="261" t="s">
        <v>442</v>
      </c>
      <c r="CH218" s="261" t="s">
        <v>442</v>
      </c>
      <c r="CI218" s="261" t="s">
        <v>442</v>
      </c>
      <c r="CJ218" s="261" t="s">
        <v>442</v>
      </c>
      <c r="CK218" s="261" t="s">
        <v>442</v>
      </c>
      <c r="CL218" s="261" t="s">
        <v>442</v>
      </c>
      <c r="CM218" s="261" t="s">
        <v>442</v>
      </c>
      <c r="CN218" s="261" t="s">
        <v>442</v>
      </c>
      <c r="CO218" s="261" t="s">
        <v>442</v>
      </c>
      <c r="CP218" s="261" t="s">
        <v>442</v>
      </c>
      <c r="CQ218" s="261" t="s">
        <v>442</v>
      </c>
      <c r="CR218" s="261" t="s">
        <v>588</v>
      </c>
      <c r="CS218" s="261" t="s">
        <v>433</v>
      </c>
      <c r="CT218" s="261" t="s">
        <v>442</v>
      </c>
      <c r="CU218" s="261" t="s">
        <v>594</v>
      </c>
      <c r="CV218" s="261" t="s">
        <v>442</v>
      </c>
      <c r="CW218" s="261" t="s">
        <v>442</v>
      </c>
      <c r="CX218" s="293">
        <f t="shared" si="58"/>
        <v>0.62340549999999995</v>
      </c>
      <c r="CY218" s="289">
        <v>4000000</v>
      </c>
      <c r="CZ218" s="287">
        <v>45707</v>
      </c>
      <c r="DA218" s="293">
        <v>0.73249102744638317</v>
      </c>
      <c r="DB218" s="261" t="s">
        <v>442</v>
      </c>
      <c r="DC218" s="261" t="s">
        <v>442</v>
      </c>
      <c r="DD218" s="261" t="s">
        <v>577</v>
      </c>
    </row>
    <row r="219" spans="1:108">
      <c r="A219" s="264" t="s">
        <v>380</v>
      </c>
      <c r="B219" s="284">
        <v>1720</v>
      </c>
      <c r="C219" s="284">
        <f t="shared" si="48"/>
        <v>1720</v>
      </c>
      <c r="D219" s="285">
        <v>0</v>
      </c>
      <c r="E219" s="286">
        <f t="shared" si="49"/>
        <v>0</v>
      </c>
      <c r="F219" s="287">
        <v>45869</v>
      </c>
      <c r="G219" s="285" t="s">
        <v>159</v>
      </c>
      <c r="H219" s="285" t="s">
        <v>573</v>
      </c>
      <c r="I219" s="261">
        <v>2021</v>
      </c>
      <c r="J219" s="261" t="s">
        <v>574</v>
      </c>
      <c r="K219" s="261" t="s">
        <v>575</v>
      </c>
      <c r="L219" s="288">
        <v>902880</v>
      </c>
      <c r="M219" s="261" t="s">
        <v>576</v>
      </c>
      <c r="N219" s="261" t="s">
        <v>577</v>
      </c>
      <c r="O219" s="261" t="s">
        <v>578</v>
      </c>
      <c r="P219" s="287">
        <v>42997</v>
      </c>
      <c r="Q219" s="287" t="s">
        <v>592</v>
      </c>
      <c r="R219" s="261" t="s">
        <v>577</v>
      </c>
      <c r="S219" s="261" t="s">
        <v>580</v>
      </c>
      <c r="T219" s="261">
        <v>85</v>
      </c>
      <c r="U219" s="288">
        <v>0</v>
      </c>
      <c r="V219" s="289">
        <v>0</v>
      </c>
      <c r="W219" s="261" t="str">
        <f t="shared" si="50"/>
        <v>PERF</v>
      </c>
      <c r="X219" s="261" t="s">
        <v>581</v>
      </c>
      <c r="Y219" s="261" t="s">
        <v>581</v>
      </c>
      <c r="Z219" s="261" t="s">
        <v>573</v>
      </c>
      <c r="AA219" s="264" t="s">
        <v>380</v>
      </c>
      <c r="AB219" s="286">
        <f t="shared" si="51"/>
        <v>1720</v>
      </c>
      <c r="AC219" s="286">
        <v>7192</v>
      </c>
      <c r="AD219" s="286">
        <f t="shared" si="52"/>
        <v>7192</v>
      </c>
      <c r="AE219" s="261" t="s">
        <v>597</v>
      </c>
      <c r="AF219" s="261" t="s">
        <v>583</v>
      </c>
      <c r="AG219" s="290">
        <v>862564</v>
      </c>
      <c r="AH219" s="261" t="s">
        <v>583</v>
      </c>
      <c r="AI219" s="291">
        <v>41403</v>
      </c>
      <c r="AJ219" s="261" t="s">
        <v>584</v>
      </c>
      <c r="AK219" s="292">
        <v>45688</v>
      </c>
      <c r="AL219" s="292" t="s">
        <v>585</v>
      </c>
      <c r="AM219" s="292" t="s">
        <v>442</v>
      </c>
      <c r="AN219" s="261" t="s">
        <v>442</v>
      </c>
      <c r="AO219" s="261" t="s">
        <v>442</v>
      </c>
      <c r="AP219" s="261" t="s">
        <v>442</v>
      </c>
      <c r="AQ219" s="261" t="s">
        <v>442</v>
      </c>
      <c r="AR219" s="290">
        <v>83</v>
      </c>
      <c r="AS219" s="287">
        <f t="shared" si="56"/>
        <v>48359</v>
      </c>
      <c r="AT219" s="261">
        <v>180</v>
      </c>
      <c r="AU219" s="261" t="s">
        <v>442</v>
      </c>
      <c r="AV219" s="290">
        <v>2627738</v>
      </c>
      <c r="AW219" s="290">
        <v>1869604.7</v>
      </c>
      <c r="AX219" s="261" t="s">
        <v>442</v>
      </c>
      <c r="AY219" s="261" t="s">
        <v>442</v>
      </c>
      <c r="AZ219" s="290">
        <v>2627738</v>
      </c>
      <c r="BA219" s="261">
        <v>100</v>
      </c>
      <c r="BB219" s="261" t="s">
        <v>442</v>
      </c>
      <c r="BC219" s="261" t="s">
        <v>586</v>
      </c>
      <c r="BD219" s="261" t="s">
        <v>586</v>
      </c>
      <c r="BE219" s="289">
        <v>35012</v>
      </c>
      <c r="BF219" s="261" t="s">
        <v>442</v>
      </c>
      <c r="BG219" s="261" t="s">
        <v>442</v>
      </c>
      <c r="BH219" s="261" t="s">
        <v>587</v>
      </c>
      <c r="BI219" s="293">
        <v>0.14249999999999999</v>
      </c>
      <c r="BJ219" s="261" t="s">
        <v>596</v>
      </c>
      <c r="BK219" s="261" t="s">
        <v>442</v>
      </c>
      <c r="BL219" s="294">
        <f t="shared" si="57"/>
        <v>6.8399999999999989E-2</v>
      </c>
      <c r="BM219" s="261" t="s">
        <v>442</v>
      </c>
      <c r="BN219" s="261" t="s">
        <v>442</v>
      </c>
      <c r="BO219" s="261" t="s">
        <v>442</v>
      </c>
      <c r="BP219" s="261" t="s">
        <v>442</v>
      </c>
      <c r="BQ219" s="261" t="s">
        <v>442</v>
      </c>
      <c r="BR219" s="261" t="s">
        <v>442</v>
      </c>
      <c r="BS219" s="261" t="s">
        <v>442</v>
      </c>
      <c r="BT219" s="261" t="s">
        <v>442</v>
      </c>
      <c r="BU219" s="261" t="s">
        <v>442</v>
      </c>
      <c r="BV219" s="261" t="s">
        <v>442</v>
      </c>
      <c r="BW219" s="261" t="s">
        <v>442</v>
      </c>
      <c r="BX219" s="261" t="s">
        <v>442</v>
      </c>
      <c r="BY219" s="261" t="s">
        <v>442</v>
      </c>
      <c r="BZ219" s="261" t="s">
        <v>442</v>
      </c>
      <c r="CA219" s="261" t="s">
        <v>442</v>
      </c>
      <c r="CB219" s="261" t="s">
        <v>442</v>
      </c>
      <c r="CC219" s="290">
        <v>0</v>
      </c>
      <c r="CD219" s="261" t="s">
        <v>442</v>
      </c>
      <c r="CE219" s="261" t="s">
        <v>442</v>
      </c>
      <c r="CF219" s="261" t="s">
        <v>442</v>
      </c>
      <c r="CG219" s="261" t="s">
        <v>442</v>
      </c>
      <c r="CH219" s="261" t="s">
        <v>442</v>
      </c>
      <c r="CI219" s="261" t="s">
        <v>442</v>
      </c>
      <c r="CJ219" s="261" t="s">
        <v>442</v>
      </c>
      <c r="CK219" s="261" t="s">
        <v>442</v>
      </c>
      <c r="CL219" s="261" t="s">
        <v>442</v>
      </c>
      <c r="CM219" s="261" t="s">
        <v>442</v>
      </c>
      <c r="CN219" s="261" t="s">
        <v>442</v>
      </c>
      <c r="CO219" s="261" t="s">
        <v>442</v>
      </c>
      <c r="CP219" s="261" t="s">
        <v>442</v>
      </c>
      <c r="CQ219" s="261" t="s">
        <v>442</v>
      </c>
      <c r="CR219" s="261" t="s">
        <v>588</v>
      </c>
      <c r="CS219" s="261" t="s">
        <v>433</v>
      </c>
      <c r="CT219" s="261" t="s">
        <v>442</v>
      </c>
      <c r="CU219" s="261" t="s">
        <v>589</v>
      </c>
      <c r="CV219" s="261" t="s">
        <v>442</v>
      </c>
      <c r="CW219" s="261" t="s">
        <v>442</v>
      </c>
      <c r="CX219" s="293">
        <f t="shared" si="58"/>
        <v>0.67371972157320525</v>
      </c>
      <c r="CY219" s="289">
        <v>3900343</v>
      </c>
      <c r="CZ219" s="287">
        <v>45118</v>
      </c>
      <c r="DA219" s="293">
        <v>0.58515946379474326</v>
      </c>
      <c r="DB219" s="261" t="s">
        <v>442</v>
      </c>
      <c r="DC219" s="261" t="s">
        <v>442</v>
      </c>
      <c r="DD219" s="261" t="s">
        <v>577</v>
      </c>
    </row>
    <row r="220" spans="1:108">
      <c r="A220" s="264" t="s">
        <v>380</v>
      </c>
      <c r="B220" s="284">
        <v>2542</v>
      </c>
      <c r="C220" s="284">
        <f t="shared" si="48"/>
        <v>2542</v>
      </c>
      <c r="D220" s="285">
        <v>11411</v>
      </c>
      <c r="E220" s="286">
        <f t="shared" si="49"/>
        <v>11411</v>
      </c>
      <c r="F220" s="287">
        <v>45869</v>
      </c>
      <c r="G220" s="285" t="s">
        <v>159</v>
      </c>
      <c r="H220" s="285" t="s">
        <v>573</v>
      </c>
      <c r="I220" s="261">
        <v>2021</v>
      </c>
      <c r="J220" s="261" t="s">
        <v>574</v>
      </c>
      <c r="K220" s="261" t="s">
        <v>575</v>
      </c>
      <c r="L220" s="288">
        <v>8487618</v>
      </c>
      <c r="M220" s="261" t="s">
        <v>576</v>
      </c>
      <c r="N220" s="261" t="s">
        <v>577</v>
      </c>
      <c r="O220" s="261" t="s">
        <v>578</v>
      </c>
      <c r="P220" s="287">
        <v>45590</v>
      </c>
      <c r="Q220" s="287" t="s">
        <v>579</v>
      </c>
      <c r="R220" s="261" t="s">
        <v>577</v>
      </c>
      <c r="S220" s="261" t="s">
        <v>580</v>
      </c>
      <c r="T220" s="261">
        <v>6</v>
      </c>
      <c r="U220" s="288">
        <v>323132.40999999997</v>
      </c>
      <c r="V220" s="289">
        <v>31.500000243708143</v>
      </c>
      <c r="W220" s="261" t="str">
        <f t="shared" si="50"/>
        <v>ARRE</v>
      </c>
      <c r="X220" s="261" t="s">
        <v>581</v>
      </c>
      <c r="Y220" s="261" t="s">
        <v>581</v>
      </c>
      <c r="Z220" s="261" t="s">
        <v>573</v>
      </c>
      <c r="AA220" s="264" t="s">
        <v>380</v>
      </c>
      <c r="AB220" s="286">
        <f t="shared" si="51"/>
        <v>2542</v>
      </c>
      <c r="AC220" s="286">
        <v>9287</v>
      </c>
      <c r="AD220" s="286">
        <f t="shared" si="52"/>
        <v>9287</v>
      </c>
      <c r="AE220" s="261" t="s">
        <v>593</v>
      </c>
      <c r="AF220" s="261" t="s">
        <v>583</v>
      </c>
      <c r="AG220" s="290">
        <v>40750043</v>
      </c>
      <c r="AH220" s="261" t="s">
        <v>583</v>
      </c>
      <c r="AI220" s="291">
        <v>45442</v>
      </c>
      <c r="AJ220" s="261" t="s">
        <v>584</v>
      </c>
      <c r="AK220" s="292">
        <v>45688</v>
      </c>
      <c r="AL220" s="292" t="s">
        <v>585</v>
      </c>
      <c r="AM220" s="292" t="s">
        <v>442</v>
      </c>
      <c r="AN220" s="261" t="s">
        <v>442</v>
      </c>
      <c r="AO220" s="261" t="s">
        <v>442</v>
      </c>
      <c r="AP220" s="261" t="s">
        <v>442</v>
      </c>
      <c r="AQ220" s="261" t="s">
        <v>442</v>
      </c>
      <c r="AR220" s="290">
        <v>170</v>
      </c>
      <c r="AS220" s="287">
        <f t="shared" si="56"/>
        <v>50969</v>
      </c>
      <c r="AT220" s="261">
        <v>180</v>
      </c>
      <c r="AU220" s="261" t="s">
        <v>442</v>
      </c>
      <c r="AV220" s="290">
        <v>28335197</v>
      </c>
      <c r="AW220" s="290">
        <v>28944318.129999999</v>
      </c>
      <c r="AX220" s="261" t="s">
        <v>442</v>
      </c>
      <c r="AY220" s="261" t="s">
        <v>442</v>
      </c>
      <c r="AZ220" s="290">
        <v>28335197</v>
      </c>
      <c r="BA220" s="261">
        <v>100</v>
      </c>
      <c r="BB220" s="261" t="s">
        <v>442</v>
      </c>
      <c r="BC220" s="261" t="s">
        <v>586</v>
      </c>
      <c r="BD220" s="261" t="s">
        <v>586</v>
      </c>
      <c r="BE220" s="289">
        <v>307745</v>
      </c>
      <c r="BF220" s="261" t="s">
        <v>442</v>
      </c>
      <c r="BG220" s="261" t="s">
        <v>442</v>
      </c>
      <c r="BH220" s="261" t="s">
        <v>587</v>
      </c>
      <c r="BI220" s="293">
        <v>0.1346</v>
      </c>
      <c r="BJ220" s="261" t="s">
        <v>591</v>
      </c>
      <c r="BK220" s="261" t="s">
        <v>442</v>
      </c>
      <c r="BL220" s="294">
        <f t="shared" si="57"/>
        <v>6.0499999999999998E-2</v>
      </c>
      <c r="BM220" s="261" t="s">
        <v>442</v>
      </c>
      <c r="BN220" s="261" t="s">
        <v>442</v>
      </c>
      <c r="BO220" s="261" t="s">
        <v>442</v>
      </c>
      <c r="BP220" s="261" t="s">
        <v>442</v>
      </c>
      <c r="BQ220" s="261" t="s">
        <v>442</v>
      </c>
      <c r="BR220" s="261" t="s">
        <v>442</v>
      </c>
      <c r="BS220" s="261" t="s">
        <v>442</v>
      </c>
      <c r="BT220" s="261" t="s">
        <v>442</v>
      </c>
      <c r="BU220" s="261" t="s">
        <v>442</v>
      </c>
      <c r="BV220" s="261" t="s">
        <v>442</v>
      </c>
      <c r="BW220" s="261" t="s">
        <v>442</v>
      </c>
      <c r="BX220" s="261" t="s">
        <v>442</v>
      </c>
      <c r="BY220" s="261" t="s">
        <v>442</v>
      </c>
      <c r="BZ220" s="261" t="s">
        <v>442</v>
      </c>
      <c r="CA220" s="261" t="s">
        <v>442</v>
      </c>
      <c r="CB220" s="261" t="s">
        <v>442</v>
      </c>
      <c r="CC220" s="290">
        <v>0</v>
      </c>
      <c r="CD220" s="261" t="s">
        <v>442</v>
      </c>
      <c r="CE220" s="261">
        <v>45869</v>
      </c>
      <c r="CF220" s="261" t="s">
        <v>442</v>
      </c>
      <c r="CG220" s="261" t="s">
        <v>442</v>
      </c>
      <c r="CH220" s="261" t="s">
        <v>442</v>
      </c>
      <c r="CI220" s="261" t="s">
        <v>442</v>
      </c>
      <c r="CJ220" s="261" t="s">
        <v>442</v>
      </c>
      <c r="CK220" s="261" t="s">
        <v>442</v>
      </c>
      <c r="CL220" s="261" t="s">
        <v>442</v>
      </c>
      <c r="CM220" s="261" t="s">
        <v>442</v>
      </c>
      <c r="CN220" s="261" t="s">
        <v>442</v>
      </c>
      <c r="CO220" s="261" t="s">
        <v>442</v>
      </c>
      <c r="CP220" s="261" t="s">
        <v>442</v>
      </c>
      <c r="CQ220" s="261" t="s">
        <v>442</v>
      </c>
      <c r="CR220" s="261" t="s">
        <v>588</v>
      </c>
      <c r="CS220" s="261" t="s">
        <v>433</v>
      </c>
      <c r="CT220" s="261" t="s">
        <v>442</v>
      </c>
      <c r="CU220" s="261" t="s">
        <v>589</v>
      </c>
      <c r="CV220" s="261" t="s">
        <v>442</v>
      </c>
      <c r="CW220" s="261" t="s">
        <v>442</v>
      </c>
      <c r="CX220" s="293">
        <f t="shared" si="58"/>
        <v>0.69534152393409743</v>
      </c>
      <c r="CY220" s="289">
        <v>40750043</v>
      </c>
      <c r="CZ220" s="287">
        <v>45673</v>
      </c>
      <c r="DA220" s="293">
        <v>0.60214174497926298</v>
      </c>
      <c r="DB220" s="261" t="s">
        <v>442</v>
      </c>
      <c r="DC220" s="261" t="s">
        <v>442</v>
      </c>
      <c r="DD220" s="261" t="s">
        <v>577</v>
      </c>
    </row>
    <row r="221" spans="1:108">
      <c r="A221" s="264" t="s">
        <v>380</v>
      </c>
      <c r="B221" s="284">
        <v>1736</v>
      </c>
      <c r="C221" s="284">
        <f t="shared" si="48"/>
        <v>1736</v>
      </c>
      <c r="D221" s="285">
        <v>0</v>
      </c>
      <c r="E221" s="286">
        <f t="shared" si="49"/>
        <v>0</v>
      </c>
      <c r="F221" s="287">
        <v>45869</v>
      </c>
      <c r="G221" s="285" t="s">
        <v>159</v>
      </c>
      <c r="H221" s="285" t="s">
        <v>573</v>
      </c>
      <c r="I221" s="261">
        <v>2021</v>
      </c>
      <c r="J221" s="261" t="s">
        <v>574</v>
      </c>
      <c r="K221" s="261" t="s">
        <v>575</v>
      </c>
      <c r="L221" s="288">
        <v>451662</v>
      </c>
      <c r="M221" s="261" t="s">
        <v>576</v>
      </c>
      <c r="N221" s="261" t="s">
        <v>577</v>
      </c>
      <c r="O221" s="261" t="s">
        <v>578</v>
      </c>
      <c r="P221" s="287">
        <v>43021</v>
      </c>
      <c r="Q221" s="287" t="s">
        <v>592</v>
      </c>
      <c r="R221" s="261" t="s">
        <v>577</v>
      </c>
      <c r="S221" s="261" t="s">
        <v>580</v>
      </c>
      <c r="T221" s="261">
        <v>91</v>
      </c>
      <c r="U221" s="288">
        <v>0</v>
      </c>
      <c r="V221" s="289">
        <v>0</v>
      </c>
      <c r="W221" s="261" t="str">
        <f t="shared" si="50"/>
        <v>PERF</v>
      </c>
      <c r="X221" s="261" t="s">
        <v>581</v>
      </c>
      <c r="Y221" s="261" t="s">
        <v>581</v>
      </c>
      <c r="Z221" s="261" t="s">
        <v>573</v>
      </c>
      <c r="AA221" s="264" t="s">
        <v>380</v>
      </c>
      <c r="AB221" s="286">
        <f t="shared" si="51"/>
        <v>1736</v>
      </c>
      <c r="AC221" s="286">
        <v>6988</v>
      </c>
      <c r="AD221" s="286">
        <f t="shared" si="52"/>
        <v>6988</v>
      </c>
      <c r="AE221" s="261" t="s">
        <v>582</v>
      </c>
      <c r="AF221" s="261" t="s">
        <v>583</v>
      </c>
      <c r="AG221" s="290">
        <v>1210803</v>
      </c>
      <c r="AH221" s="261" t="s">
        <v>583</v>
      </c>
      <c r="AI221" s="291">
        <v>40640</v>
      </c>
      <c r="AJ221" s="261" t="s">
        <v>584</v>
      </c>
      <c r="AK221" s="292">
        <v>45688</v>
      </c>
      <c r="AL221" s="292" t="s">
        <v>585</v>
      </c>
      <c r="AM221" s="292" t="s">
        <v>442</v>
      </c>
      <c r="AN221" s="261" t="s">
        <v>442</v>
      </c>
      <c r="AO221" s="261" t="s">
        <v>442</v>
      </c>
      <c r="AP221" s="261" t="s">
        <v>442</v>
      </c>
      <c r="AQ221" s="261" t="s">
        <v>442</v>
      </c>
      <c r="AR221" s="290">
        <v>84</v>
      </c>
      <c r="AS221" s="287">
        <f t="shared" si="56"/>
        <v>48389</v>
      </c>
      <c r="AT221" s="261">
        <v>180</v>
      </c>
      <c r="AU221" s="261" t="s">
        <v>442</v>
      </c>
      <c r="AV221" s="290">
        <v>1165148</v>
      </c>
      <c r="AW221" s="290">
        <v>233980.13</v>
      </c>
      <c r="AX221" s="261" t="s">
        <v>442</v>
      </c>
      <c r="AY221" s="261" t="s">
        <v>442</v>
      </c>
      <c r="AZ221" s="290">
        <v>1165148</v>
      </c>
      <c r="BA221" s="261">
        <v>100</v>
      </c>
      <c r="BB221" s="261" t="s">
        <v>442</v>
      </c>
      <c r="BC221" s="261" t="s">
        <v>586</v>
      </c>
      <c r="BD221" s="261" t="s">
        <v>586</v>
      </c>
      <c r="BE221" s="289">
        <v>4352</v>
      </c>
      <c r="BF221" s="261" t="s">
        <v>442</v>
      </c>
      <c r="BG221" s="261" t="s">
        <v>442</v>
      </c>
      <c r="BH221" s="261" t="s">
        <v>587</v>
      </c>
      <c r="BI221" s="293">
        <v>0.14249999999999999</v>
      </c>
      <c r="BJ221" s="261" t="s">
        <v>596</v>
      </c>
      <c r="BK221" s="261" t="s">
        <v>442</v>
      </c>
      <c r="BL221" s="294">
        <f t="shared" si="57"/>
        <v>6.8399999999999989E-2</v>
      </c>
      <c r="BM221" s="261" t="s">
        <v>442</v>
      </c>
      <c r="BN221" s="261" t="s">
        <v>442</v>
      </c>
      <c r="BO221" s="261" t="s">
        <v>442</v>
      </c>
      <c r="BP221" s="261" t="s">
        <v>442</v>
      </c>
      <c r="BQ221" s="261" t="s">
        <v>442</v>
      </c>
      <c r="BR221" s="261" t="s">
        <v>442</v>
      </c>
      <c r="BS221" s="261" t="s">
        <v>442</v>
      </c>
      <c r="BT221" s="261" t="s">
        <v>442</v>
      </c>
      <c r="BU221" s="261" t="s">
        <v>442</v>
      </c>
      <c r="BV221" s="261" t="s">
        <v>442</v>
      </c>
      <c r="BW221" s="261" t="s">
        <v>442</v>
      </c>
      <c r="BX221" s="261" t="s">
        <v>442</v>
      </c>
      <c r="BY221" s="261" t="s">
        <v>442</v>
      </c>
      <c r="BZ221" s="261" t="s">
        <v>442</v>
      </c>
      <c r="CA221" s="261" t="s">
        <v>442</v>
      </c>
      <c r="CB221" s="261" t="s">
        <v>442</v>
      </c>
      <c r="CC221" s="290">
        <v>650000</v>
      </c>
      <c r="CD221" s="261" t="s">
        <v>442</v>
      </c>
      <c r="CE221" s="261" t="s">
        <v>442</v>
      </c>
      <c r="CF221" s="261" t="s">
        <v>442</v>
      </c>
      <c r="CG221" s="261" t="s">
        <v>442</v>
      </c>
      <c r="CH221" s="261" t="s">
        <v>442</v>
      </c>
      <c r="CI221" s="261" t="s">
        <v>442</v>
      </c>
      <c r="CJ221" s="261" t="s">
        <v>442</v>
      </c>
      <c r="CK221" s="261" t="s">
        <v>442</v>
      </c>
      <c r="CL221" s="261" t="s">
        <v>442</v>
      </c>
      <c r="CM221" s="261" t="s">
        <v>442</v>
      </c>
      <c r="CN221" s="261" t="s">
        <v>442</v>
      </c>
      <c r="CO221" s="261" t="s">
        <v>442</v>
      </c>
      <c r="CP221" s="261" t="s">
        <v>442</v>
      </c>
      <c r="CQ221" s="261" t="s">
        <v>442</v>
      </c>
      <c r="CR221" s="261" t="s">
        <v>588</v>
      </c>
      <c r="CS221" s="261" t="s">
        <v>433</v>
      </c>
      <c r="CT221" s="261" t="s">
        <v>442</v>
      </c>
      <c r="CU221" s="261" t="s">
        <v>589</v>
      </c>
      <c r="CV221" s="261" t="s">
        <v>442</v>
      </c>
      <c r="CW221" s="261" t="s">
        <v>442</v>
      </c>
      <c r="CX221" s="293">
        <f t="shared" si="58"/>
        <v>0.62980972972972971</v>
      </c>
      <c r="CY221" s="289">
        <v>1850000</v>
      </c>
      <c r="CZ221" s="287">
        <v>45266</v>
      </c>
      <c r="DA221" s="293">
        <v>0.70173416808575084</v>
      </c>
      <c r="DB221" s="261" t="s">
        <v>442</v>
      </c>
      <c r="DC221" s="261" t="s">
        <v>442</v>
      </c>
      <c r="DD221" s="261" t="s">
        <v>577</v>
      </c>
    </row>
    <row r="222" spans="1:108">
      <c r="A222" s="264" t="s">
        <v>380</v>
      </c>
      <c r="B222" s="284">
        <v>1716</v>
      </c>
      <c r="C222" s="284">
        <f t="shared" si="48"/>
        <v>1716</v>
      </c>
      <c r="D222" s="285">
        <v>9586</v>
      </c>
      <c r="E222" s="286">
        <f t="shared" si="49"/>
        <v>9586</v>
      </c>
      <c r="F222" s="287">
        <v>45869</v>
      </c>
      <c r="G222" s="285" t="s">
        <v>159</v>
      </c>
      <c r="H222" s="285" t="s">
        <v>573</v>
      </c>
      <c r="I222" s="261">
        <v>2021</v>
      </c>
      <c r="J222" s="261" t="s">
        <v>574</v>
      </c>
      <c r="K222" s="261" t="s">
        <v>575</v>
      </c>
      <c r="L222" s="288">
        <v>981840</v>
      </c>
      <c r="M222" s="261" t="s">
        <v>576</v>
      </c>
      <c r="N222" s="261" t="s">
        <v>577</v>
      </c>
      <c r="O222" s="261" t="s">
        <v>578</v>
      </c>
      <c r="P222" s="287">
        <v>42935</v>
      </c>
      <c r="Q222" s="287" t="s">
        <v>592</v>
      </c>
      <c r="R222" s="261" t="s">
        <v>577</v>
      </c>
      <c r="S222" s="261" t="s">
        <v>580</v>
      </c>
      <c r="T222" s="261">
        <v>91</v>
      </c>
      <c r="U222" s="288">
        <v>0</v>
      </c>
      <c r="V222" s="289">
        <v>0</v>
      </c>
      <c r="W222" s="261" t="str">
        <f t="shared" si="50"/>
        <v>PERF</v>
      </c>
      <c r="X222" s="261" t="s">
        <v>581</v>
      </c>
      <c r="Y222" s="261" t="s">
        <v>581</v>
      </c>
      <c r="Z222" s="261" t="s">
        <v>573</v>
      </c>
      <c r="AA222" s="264" t="s">
        <v>380</v>
      </c>
      <c r="AB222" s="286">
        <f t="shared" si="51"/>
        <v>1716</v>
      </c>
      <c r="AC222" s="286">
        <v>7679</v>
      </c>
      <c r="AD222" s="286">
        <f t="shared" si="52"/>
        <v>7679</v>
      </c>
      <c r="AE222" s="261" t="s">
        <v>582</v>
      </c>
      <c r="AF222" s="261" t="s">
        <v>583</v>
      </c>
      <c r="AG222" s="290">
        <v>1501054</v>
      </c>
      <c r="AH222" s="261" t="s">
        <v>583</v>
      </c>
      <c r="AI222" s="291">
        <v>42836</v>
      </c>
      <c r="AJ222" s="261" t="s">
        <v>584</v>
      </c>
      <c r="AK222" s="292">
        <v>45688</v>
      </c>
      <c r="AL222" s="292" t="s">
        <v>585</v>
      </c>
      <c r="AM222" s="292" t="s">
        <v>442</v>
      </c>
      <c r="AN222" s="261" t="s">
        <v>442</v>
      </c>
      <c r="AO222" s="261" t="s">
        <v>442</v>
      </c>
      <c r="AP222" s="261" t="s">
        <v>442</v>
      </c>
      <c r="AQ222" s="261" t="s">
        <v>442</v>
      </c>
      <c r="AR222" s="290">
        <v>83</v>
      </c>
      <c r="AS222" s="287">
        <f t="shared" si="56"/>
        <v>48359</v>
      </c>
      <c r="AT222" s="261">
        <v>180</v>
      </c>
      <c r="AU222" s="261" t="s">
        <v>442</v>
      </c>
      <c r="AV222" s="290">
        <v>1050760</v>
      </c>
      <c r="AW222" s="290">
        <v>752509.56</v>
      </c>
      <c r="AX222" s="261" t="s">
        <v>442</v>
      </c>
      <c r="AY222" s="261" t="s">
        <v>442</v>
      </c>
      <c r="AZ222" s="290">
        <v>1050760</v>
      </c>
      <c r="BA222" s="261">
        <v>100</v>
      </c>
      <c r="BB222" s="261" t="s">
        <v>442</v>
      </c>
      <c r="BC222" s="261" t="s">
        <v>586</v>
      </c>
      <c r="BD222" s="261" t="s">
        <v>586</v>
      </c>
      <c r="BE222" s="289">
        <v>14194</v>
      </c>
      <c r="BF222" s="261" t="s">
        <v>442</v>
      </c>
      <c r="BG222" s="261" t="s">
        <v>442</v>
      </c>
      <c r="BH222" s="261" t="s">
        <v>587</v>
      </c>
      <c r="BI222" s="293">
        <v>0.14499999999999999</v>
      </c>
      <c r="BJ222" s="261" t="s">
        <v>596</v>
      </c>
      <c r="BK222" s="261" t="s">
        <v>442</v>
      </c>
      <c r="BL222" s="294">
        <f t="shared" si="57"/>
        <v>7.0899999999999991E-2</v>
      </c>
      <c r="BM222" s="261" t="s">
        <v>442</v>
      </c>
      <c r="BN222" s="261" t="s">
        <v>442</v>
      </c>
      <c r="BO222" s="261" t="s">
        <v>442</v>
      </c>
      <c r="BP222" s="261" t="s">
        <v>442</v>
      </c>
      <c r="BQ222" s="261" t="s">
        <v>442</v>
      </c>
      <c r="BR222" s="261" t="s">
        <v>442</v>
      </c>
      <c r="BS222" s="261" t="s">
        <v>442</v>
      </c>
      <c r="BT222" s="261" t="s">
        <v>442</v>
      </c>
      <c r="BU222" s="261" t="s">
        <v>442</v>
      </c>
      <c r="BV222" s="261" t="s">
        <v>442</v>
      </c>
      <c r="BW222" s="261" t="s">
        <v>442</v>
      </c>
      <c r="BX222" s="261" t="s">
        <v>442</v>
      </c>
      <c r="BY222" s="261" t="s">
        <v>442</v>
      </c>
      <c r="BZ222" s="261" t="s">
        <v>442</v>
      </c>
      <c r="CA222" s="261" t="s">
        <v>442</v>
      </c>
      <c r="CB222" s="261" t="s">
        <v>442</v>
      </c>
      <c r="CC222" s="290">
        <v>0</v>
      </c>
      <c r="CD222" s="261" t="s">
        <v>442</v>
      </c>
      <c r="CE222" s="261" t="s">
        <v>442</v>
      </c>
      <c r="CF222" s="261" t="s">
        <v>442</v>
      </c>
      <c r="CG222" s="261" t="s">
        <v>442</v>
      </c>
      <c r="CH222" s="261" t="s">
        <v>442</v>
      </c>
      <c r="CI222" s="261" t="s">
        <v>442</v>
      </c>
      <c r="CJ222" s="261" t="s">
        <v>442</v>
      </c>
      <c r="CK222" s="261" t="s">
        <v>442</v>
      </c>
      <c r="CL222" s="261" t="s">
        <v>442</v>
      </c>
      <c r="CM222" s="261" t="s">
        <v>442</v>
      </c>
      <c r="CN222" s="261" t="s">
        <v>442</v>
      </c>
      <c r="CO222" s="261" t="s">
        <v>442</v>
      </c>
      <c r="CP222" s="261" t="s">
        <v>442</v>
      </c>
      <c r="CQ222" s="261" t="s">
        <v>442</v>
      </c>
      <c r="CR222" s="261" t="s">
        <v>588</v>
      </c>
      <c r="CS222" s="261" t="s">
        <v>433</v>
      </c>
      <c r="CT222" s="261" t="s">
        <v>442</v>
      </c>
      <c r="CU222" s="261" t="s">
        <v>589</v>
      </c>
      <c r="CV222" s="261" t="s">
        <v>442</v>
      </c>
      <c r="CW222" s="261" t="s">
        <v>442</v>
      </c>
      <c r="CX222" s="293">
        <f t="shared" si="58"/>
        <v>0.28775094957594277</v>
      </c>
      <c r="CY222" s="289">
        <v>3651630</v>
      </c>
      <c r="CZ222" s="287">
        <v>45251</v>
      </c>
      <c r="DA222" s="293">
        <v>0.69814866514282214</v>
      </c>
      <c r="DB222" s="261" t="s">
        <v>442</v>
      </c>
      <c r="DC222" s="261" t="s">
        <v>442</v>
      </c>
      <c r="DD222" s="261" t="s">
        <v>577</v>
      </c>
    </row>
    <row r="223" spans="1:108">
      <c r="A223" s="264" t="s">
        <v>380</v>
      </c>
      <c r="B223" s="284">
        <v>2529</v>
      </c>
      <c r="C223" s="284">
        <f t="shared" si="48"/>
        <v>2529</v>
      </c>
      <c r="D223" s="285">
        <v>11370</v>
      </c>
      <c r="E223" s="286">
        <f t="shared" si="49"/>
        <v>11370</v>
      </c>
      <c r="F223" s="287">
        <v>45869</v>
      </c>
      <c r="G223" s="285" t="s">
        <v>159</v>
      </c>
      <c r="H223" s="285" t="s">
        <v>573</v>
      </c>
      <c r="I223" s="261">
        <v>2021</v>
      </c>
      <c r="J223" s="261" t="s">
        <v>574</v>
      </c>
      <c r="K223" s="261" t="s">
        <v>575</v>
      </c>
      <c r="L223" s="288">
        <v>618696</v>
      </c>
      <c r="M223" s="261" t="s">
        <v>576</v>
      </c>
      <c r="N223" s="261" t="s">
        <v>577</v>
      </c>
      <c r="O223" s="261" t="s">
        <v>578</v>
      </c>
      <c r="P223" s="287">
        <v>45553</v>
      </c>
      <c r="Q223" s="287" t="s">
        <v>579</v>
      </c>
      <c r="R223" s="261" t="s">
        <v>577</v>
      </c>
      <c r="S223" s="261" t="s">
        <v>580</v>
      </c>
      <c r="T223" s="261">
        <v>6</v>
      </c>
      <c r="U223" s="288">
        <v>0</v>
      </c>
      <c r="V223" s="289">
        <v>0</v>
      </c>
      <c r="W223" s="261" t="str">
        <f t="shared" si="50"/>
        <v>PERF</v>
      </c>
      <c r="X223" s="261" t="s">
        <v>581</v>
      </c>
      <c r="Y223" s="261" t="s">
        <v>581</v>
      </c>
      <c r="Z223" s="261" t="s">
        <v>573</v>
      </c>
      <c r="AA223" s="264" t="s">
        <v>380</v>
      </c>
      <c r="AB223" s="286">
        <f t="shared" si="51"/>
        <v>2529</v>
      </c>
      <c r="AC223" s="286">
        <v>8499</v>
      </c>
      <c r="AD223" s="286">
        <f t="shared" si="52"/>
        <v>8499</v>
      </c>
      <c r="AE223" s="261" t="s">
        <v>582</v>
      </c>
      <c r="AF223" s="261" t="s">
        <v>583</v>
      </c>
      <c r="AG223" s="290">
        <v>2495799</v>
      </c>
      <c r="AH223" s="261" t="s">
        <v>583</v>
      </c>
      <c r="AI223" s="291">
        <v>45271</v>
      </c>
      <c r="AJ223" s="261" t="s">
        <v>584</v>
      </c>
      <c r="AK223" s="292">
        <v>45688</v>
      </c>
      <c r="AL223" s="292" t="s">
        <v>585</v>
      </c>
      <c r="AM223" s="292" t="s">
        <v>442</v>
      </c>
      <c r="AN223" s="261" t="s">
        <v>442</v>
      </c>
      <c r="AO223" s="261" t="s">
        <v>442</v>
      </c>
      <c r="AP223" s="261" t="s">
        <v>442</v>
      </c>
      <c r="AQ223" s="261" t="s">
        <v>442</v>
      </c>
      <c r="AR223" s="290">
        <v>180</v>
      </c>
      <c r="AS223" s="287">
        <f t="shared" si="56"/>
        <v>51269</v>
      </c>
      <c r="AT223" s="261">
        <v>180</v>
      </c>
      <c r="AU223" s="261" t="s">
        <v>442</v>
      </c>
      <c r="AV223" s="290">
        <v>1352648</v>
      </c>
      <c r="AW223" s="290">
        <v>1312258.43</v>
      </c>
      <c r="AX223" s="261" t="s">
        <v>442</v>
      </c>
      <c r="AY223" s="261" t="s">
        <v>442</v>
      </c>
      <c r="AZ223" s="290">
        <v>1352648</v>
      </c>
      <c r="BA223" s="261">
        <v>100</v>
      </c>
      <c r="BB223" s="261" t="s">
        <v>442</v>
      </c>
      <c r="BC223" s="261" t="s">
        <v>586</v>
      </c>
      <c r="BD223" s="261" t="s">
        <v>586</v>
      </c>
      <c r="BE223" s="289">
        <v>16224</v>
      </c>
      <c r="BF223" s="261" t="s">
        <v>442</v>
      </c>
      <c r="BG223" s="261" t="s">
        <v>442</v>
      </c>
      <c r="BH223" s="261" t="s">
        <v>587</v>
      </c>
      <c r="BI223" s="293">
        <v>0.15210000000000001</v>
      </c>
      <c r="BJ223" s="261" t="s">
        <v>591</v>
      </c>
      <c r="BK223" s="261" t="s">
        <v>442</v>
      </c>
      <c r="BL223" s="294">
        <f t="shared" si="57"/>
        <v>7.8000000000000014E-2</v>
      </c>
      <c r="BM223" s="261" t="s">
        <v>442</v>
      </c>
      <c r="BN223" s="261" t="s">
        <v>442</v>
      </c>
      <c r="BO223" s="261" t="s">
        <v>442</v>
      </c>
      <c r="BP223" s="261" t="s">
        <v>442</v>
      </c>
      <c r="BQ223" s="261" t="s">
        <v>442</v>
      </c>
      <c r="BR223" s="261" t="s">
        <v>442</v>
      </c>
      <c r="BS223" s="261" t="s">
        <v>442</v>
      </c>
      <c r="BT223" s="261" t="s">
        <v>442</v>
      </c>
      <c r="BU223" s="261" t="s">
        <v>442</v>
      </c>
      <c r="BV223" s="261" t="s">
        <v>442</v>
      </c>
      <c r="BW223" s="261" t="s">
        <v>442</v>
      </c>
      <c r="BX223" s="261" t="s">
        <v>442</v>
      </c>
      <c r="BY223" s="261" t="s">
        <v>442</v>
      </c>
      <c r="BZ223" s="261" t="s">
        <v>442</v>
      </c>
      <c r="CA223" s="261" t="s">
        <v>442</v>
      </c>
      <c r="CB223" s="261" t="s">
        <v>442</v>
      </c>
      <c r="CC223" s="290">
        <v>0</v>
      </c>
      <c r="CD223" s="261" t="s">
        <v>442</v>
      </c>
      <c r="CE223" s="261" t="s">
        <v>442</v>
      </c>
      <c r="CF223" s="261" t="s">
        <v>442</v>
      </c>
      <c r="CG223" s="261" t="s">
        <v>442</v>
      </c>
      <c r="CH223" s="261" t="s">
        <v>442</v>
      </c>
      <c r="CI223" s="261" t="s">
        <v>442</v>
      </c>
      <c r="CJ223" s="261" t="s">
        <v>442</v>
      </c>
      <c r="CK223" s="261" t="s">
        <v>442</v>
      </c>
      <c r="CL223" s="261" t="s">
        <v>442</v>
      </c>
      <c r="CM223" s="261" t="s">
        <v>442</v>
      </c>
      <c r="CN223" s="261" t="s">
        <v>442</v>
      </c>
      <c r="CO223" s="261" t="s">
        <v>442</v>
      </c>
      <c r="CP223" s="261" t="s">
        <v>442</v>
      </c>
      <c r="CQ223" s="261" t="s">
        <v>442</v>
      </c>
      <c r="CR223" s="261" t="s">
        <v>588</v>
      </c>
      <c r="CS223" s="261" t="s">
        <v>433</v>
      </c>
      <c r="CT223" s="261" t="s">
        <v>442</v>
      </c>
      <c r="CU223" s="261" t="s">
        <v>589</v>
      </c>
      <c r="CV223" s="261" t="s">
        <v>442</v>
      </c>
      <c r="CW223" s="261" t="s">
        <v>442</v>
      </c>
      <c r="CX223" s="293">
        <f t="shared" si="58"/>
        <v>0.54196992626409424</v>
      </c>
      <c r="CY223" s="289">
        <v>2495799</v>
      </c>
      <c r="CZ223" s="287">
        <v>45271</v>
      </c>
      <c r="DA223" s="293">
        <v>0.54196992626409424</v>
      </c>
      <c r="DB223" s="261" t="s">
        <v>442</v>
      </c>
      <c r="DC223" s="261" t="s">
        <v>442</v>
      </c>
      <c r="DD223" s="261" t="s">
        <v>577</v>
      </c>
    </row>
    <row r="224" spans="1:108">
      <c r="A224" s="264" t="s">
        <v>380</v>
      </c>
      <c r="B224" s="284">
        <v>1204</v>
      </c>
      <c r="C224" s="284">
        <f t="shared" si="48"/>
        <v>1204</v>
      </c>
      <c r="D224" s="285">
        <v>8442</v>
      </c>
      <c r="E224" s="286">
        <f t="shared" si="49"/>
        <v>8442</v>
      </c>
      <c r="F224" s="287">
        <v>45869</v>
      </c>
      <c r="G224" s="285" t="s">
        <v>159</v>
      </c>
      <c r="H224" s="285" t="s">
        <v>573</v>
      </c>
      <c r="I224" s="261">
        <v>2021</v>
      </c>
      <c r="J224" s="261" t="s">
        <v>574</v>
      </c>
      <c r="K224" s="261" t="s">
        <v>575</v>
      </c>
      <c r="L224" s="288">
        <v>1599156</v>
      </c>
      <c r="M224" s="261" t="s">
        <v>576</v>
      </c>
      <c r="N224" s="261" t="s">
        <v>577</v>
      </c>
      <c r="O224" s="261" t="s">
        <v>578</v>
      </c>
      <c r="P224" s="287">
        <v>41152</v>
      </c>
      <c r="Q224" s="287" t="s">
        <v>579</v>
      </c>
      <c r="R224" s="261" t="s">
        <v>577</v>
      </c>
      <c r="S224" s="261" t="s">
        <v>580</v>
      </c>
      <c r="T224" s="261">
        <v>145</v>
      </c>
      <c r="U224" s="288">
        <v>0</v>
      </c>
      <c r="V224" s="289">
        <v>0</v>
      </c>
      <c r="W224" s="261" t="str">
        <f t="shared" si="50"/>
        <v>PERF</v>
      </c>
      <c r="X224" s="261" t="s">
        <v>581</v>
      </c>
      <c r="Y224" s="261" t="s">
        <v>581</v>
      </c>
      <c r="Z224" s="261" t="s">
        <v>573</v>
      </c>
      <c r="AA224" s="264" t="s">
        <v>380</v>
      </c>
      <c r="AB224" s="286">
        <f t="shared" si="51"/>
        <v>1204</v>
      </c>
      <c r="AC224" s="286">
        <v>6699</v>
      </c>
      <c r="AD224" s="286">
        <f t="shared" si="52"/>
        <v>6699</v>
      </c>
      <c r="AE224" s="261" t="s">
        <v>593</v>
      </c>
      <c r="AF224" s="261" t="s">
        <v>583</v>
      </c>
      <c r="AG224" s="290">
        <v>4128732</v>
      </c>
      <c r="AH224" s="261" t="s">
        <v>583</v>
      </c>
      <c r="AI224" s="291">
        <v>40892</v>
      </c>
      <c r="AJ224" s="261" t="s">
        <v>584</v>
      </c>
      <c r="AK224" s="292">
        <v>45688</v>
      </c>
      <c r="AL224" s="292" t="s">
        <v>585</v>
      </c>
      <c r="AM224" s="292" t="s">
        <v>442</v>
      </c>
      <c r="AN224" s="261" t="s">
        <v>442</v>
      </c>
      <c r="AO224" s="261" t="s">
        <v>442</v>
      </c>
      <c r="AP224" s="261" t="s">
        <v>442</v>
      </c>
      <c r="AQ224" s="261" t="s">
        <v>442</v>
      </c>
      <c r="AR224" s="290">
        <v>24</v>
      </c>
      <c r="AS224" s="287">
        <f t="shared" si="56"/>
        <v>46589</v>
      </c>
      <c r="AT224" s="261">
        <v>180</v>
      </c>
      <c r="AU224" s="261" t="s">
        <v>442</v>
      </c>
      <c r="AV224" s="290">
        <v>3283747</v>
      </c>
      <c r="AW224" s="290">
        <v>948712.23</v>
      </c>
      <c r="AX224" s="261" t="s">
        <v>442</v>
      </c>
      <c r="AY224" s="261" t="s">
        <v>442</v>
      </c>
      <c r="AZ224" s="290">
        <v>3283747</v>
      </c>
      <c r="BA224" s="261">
        <v>100</v>
      </c>
      <c r="BB224" s="261" t="s">
        <v>442</v>
      </c>
      <c r="BC224" s="261" t="s">
        <v>586</v>
      </c>
      <c r="BD224" s="261" t="s">
        <v>586</v>
      </c>
      <c r="BE224" s="289">
        <v>42064</v>
      </c>
      <c r="BF224" s="261" t="s">
        <v>442</v>
      </c>
      <c r="BG224" s="261" t="s">
        <v>442</v>
      </c>
      <c r="BH224" s="261" t="s">
        <v>587</v>
      </c>
      <c r="BI224" s="293">
        <v>0.13750000000000001</v>
      </c>
      <c r="BJ224" s="261" t="s">
        <v>596</v>
      </c>
      <c r="BK224" s="261" t="s">
        <v>442</v>
      </c>
      <c r="BL224" s="294">
        <f t="shared" si="57"/>
        <v>6.3400000000000012E-2</v>
      </c>
      <c r="BM224" s="261" t="s">
        <v>442</v>
      </c>
      <c r="BN224" s="261" t="s">
        <v>442</v>
      </c>
      <c r="BO224" s="261" t="s">
        <v>442</v>
      </c>
      <c r="BP224" s="261" t="s">
        <v>442</v>
      </c>
      <c r="BQ224" s="261" t="s">
        <v>442</v>
      </c>
      <c r="BR224" s="261" t="s">
        <v>442</v>
      </c>
      <c r="BS224" s="261" t="s">
        <v>442</v>
      </c>
      <c r="BT224" s="261" t="s">
        <v>442</v>
      </c>
      <c r="BU224" s="261" t="s">
        <v>442</v>
      </c>
      <c r="BV224" s="261" t="s">
        <v>442</v>
      </c>
      <c r="BW224" s="261" t="s">
        <v>442</v>
      </c>
      <c r="BX224" s="261" t="s">
        <v>442</v>
      </c>
      <c r="BY224" s="261" t="s">
        <v>442</v>
      </c>
      <c r="BZ224" s="261" t="s">
        <v>442</v>
      </c>
      <c r="CA224" s="261" t="s">
        <v>442</v>
      </c>
      <c r="CB224" s="261" t="s">
        <v>442</v>
      </c>
      <c r="CC224" s="290">
        <v>0</v>
      </c>
      <c r="CD224" s="261" t="s">
        <v>442</v>
      </c>
      <c r="CE224" s="261" t="s">
        <v>442</v>
      </c>
      <c r="CF224" s="261" t="s">
        <v>442</v>
      </c>
      <c r="CG224" s="261" t="s">
        <v>442</v>
      </c>
      <c r="CH224" s="261" t="s">
        <v>442</v>
      </c>
      <c r="CI224" s="261" t="s">
        <v>442</v>
      </c>
      <c r="CJ224" s="261" t="s">
        <v>442</v>
      </c>
      <c r="CK224" s="261" t="s">
        <v>442</v>
      </c>
      <c r="CL224" s="261" t="s">
        <v>442</v>
      </c>
      <c r="CM224" s="261" t="s">
        <v>442</v>
      </c>
      <c r="CN224" s="261" t="s">
        <v>442</v>
      </c>
      <c r="CO224" s="261" t="s">
        <v>442</v>
      </c>
      <c r="CP224" s="261" t="s">
        <v>442</v>
      </c>
      <c r="CQ224" s="261" t="s">
        <v>442</v>
      </c>
      <c r="CR224" s="261" t="s">
        <v>588</v>
      </c>
      <c r="CS224" s="261" t="s">
        <v>433</v>
      </c>
      <c r="CT224" s="261" t="s">
        <v>442</v>
      </c>
      <c r="CU224" s="261" t="s">
        <v>589</v>
      </c>
      <c r="CV224" s="261" t="s">
        <v>442</v>
      </c>
      <c r="CW224" s="261" t="s">
        <v>442</v>
      </c>
      <c r="CX224" s="293">
        <f t="shared" si="58"/>
        <v>0.59704490909090913</v>
      </c>
      <c r="CY224" s="289">
        <v>5500000</v>
      </c>
      <c r="CZ224" s="287">
        <v>45711</v>
      </c>
      <c r="DA224" s="293">
        <v>0.77805037933082455</v>
      </c>
      <c r="DB224" s="261" t="s">
        <v>442</v>
      </c>
      <c r="DC224" s="261" t="s">
        <v>442</v>
      </c>
      <c r="DD224" s="261" t="s">
        <v>577</v>
      </c>
    </row>
    <row r="225" spans="1:108">
      <c r="A225" s="264" t="s">
        <v>380</v>
      </c>
      <c r="B225" s="284">
        <v>1528</v>
      </c>
      <c r="C225" s="284">
        <f t="shared" si="48"/>
        <v>1528</v>
      </c>
      <c r="D225" s="285">
        <v>9229</v>
      </c>
      <c r="E225" s="286">
        <f t="shared" si="49"/>
        <v>9229</v>
      </c>
      <c r="F225" s="287">
        <v>45869</v>
      </c>
      <c r="G225" s="285" t="s">
        <v>159</v>
      </c>
      <c r="H225" s="285" t="s">
        <v>573</v>
      </c>
      <c r="I225" s="261">
        <v>2021</v>
      </c>
      <c r="J225" s="261" t="s">
        <v>574</v>
      </c>
      <c r="K225" s="261" t="s">
        <v>575</v>
      </c>
      <c r="L225" s="288">
        <v>777823</v>
      </c>
      <c r="M225" s="261" t="s">
        <v>576</v>
      </c>
      <c r="N225" s="261" t="s">
        <v>577</v>
      </c>
      <c r="O225" s="261" t="s">
        <v>578</v>
      </c>
      <c r="P225" s="287">
        <v>42312</v>
      </c>
      <c r="Q225" s="287" t="s">
        <v>579</v>
      </c>
      <c r="R225" s="261" t="s">
        <v>577</v>
      </c>
      <c r="S225" s="261" t="s">
        <v>580</v>
      </c>
      <c r="T225" s="261">
        <v>109</v>
      </c>
      <c r="U225" s="288">
        <v>0</v>
      </c>
      <c r="V225" s="289">
        <v>0</v>
      </c>
      <c r="W225" s="261" t="str">
        <f t="shared" si="50"/>
        <v>PERF</v>
      </c>
      <c r="X225" s="261" t="s">
        <v>581</v>
      </c>
      <c r="Y225" s="261" t="s">
        <v>581</v>
      </c>
      <c r="Z225" s="261" t="s">
        <v>573</v>
      </c>
      <c r="AA225" s="264" t="s">
        <v>380</v>
      </c>
      <c r="AB225" s="286">
        <f t="shared" si="51"/>
        <v>1528</v>
      </c>
      <c r="AC225" s="286">
        <v>7442</v>
      </c>
      <c r="AD225" s="286">
        <f t="shared" si="52"/>
        <v>7442</v>
      </c>
      <c r="AE225" s="261" t="s">
        <v>582</v>
      </c>
      <c r="AF225" s="261" t="s">
        <v>583</v>
      </c>
      <c r="AG225" s="290">
        <v>3881204</v>
      </c>
      <c r="AH225" s="261" t="s">
        <v>583</v>
      </c>
      <c r="AI225" s="291">
        <v>42241</v>
      </c>
      <c r="AJ225" s="261" t="s">
        <v>584</v>
      </c>
      <c r="AK225" s="292">
        <v>45688</v>
      </c>
      <c r="AL225" s="292" t="s">
        <v>585</v>
      </c>
      <c r="AM225" s="292" t="s">
        <v>442</v>
      </c>
      <c r="AN225" s="261" t="s">
        <v>442</v>
      </c>
      <c r="AO225" s="261" t="s">
        <v>442</v>
      </c>
      <c r="AP225" s="261" t="s">
        <v>442</v>
      </c>
      <c r="AQ225" s="261" t="s">
        <v>442</v>
      </c>
      <c r="AR225" s="290">
        <v>63</v>
      </c>
      <c r="AS225" s="287">
        <f t="shared" si="56"/>
        <v>47759</v>
      </c>
      <c r="AT225" s="261">
        <v>180</v>
      </c>
      <c r="AU225" s="261" t="s">
        <v>442</v>
      </c>
      <c r="AV225" s="290">
        <v>2942556</v>
      </c>
      <c r="AW225" s="290">
        <v>1156623.8799999999</v>
      </c>
      <c r="AX225" s="261" t="s">
        <v>442</v>
      </c>
      <c r="AY225" s="261" t="s">
        <v>442</v>
      </c>
      <c r="AZ225" s="290">
        <v>2942556</v>
      </c>
      <c r="BA225" s="261">
        <v>100</v>
      </c>
      <c r="BB225" s="261" t="s">
        <v>442</v>
      </c>
      <c r="BC225" s="261" t="s">
        <v>586</v>
      </c>
      <c r="BD225" s="261" t="s">
        <v>586</v>
      </c>
      <c r="BE225" s="289">
        <v>26886</v>
      </c>
      <c r="BF225" s="261" t="s">
        <v>442</v>
      </c>
      <c r="BG225" s="261" t="s">
        <v>442</v>
      </c>
      <c r="BH225" s="261" t="s">
        <v>587</v>
      </c>
      <c r="BI225" s="293">
        <v>0.16250000000000001</v>
      </c>
      <c r="BJ225" s="261" t="s">
        <v>596</v>
      </c>
      <c r="BK225" s="261" t="s">
        <v>442</v>
      </c>
      <c r="BL225" s="294">
        <f t="shared" si="57"/>
        <v>8.8400000000000006E-2</v>
      </c>
      <c r="BM225" s="261" t="s">
        <v>442</v>
      </c>
      <c r="BN225" s="261" t="s">
        <v>442</v>
      </c>
      <c r="BO225" s="261" t="s">
        <v>442</v>
      </c>
      <c r="BP225" s="261" t="s">
        <v>442</v>
      </c>
      <c r="BQ225" s="261" t="s">
        <v>442</v>
      </c>
      <c r="BR225" s="261" t="s">
        <v>442</v>
      </c>
      <c r="BS225" s="261" t="s">
        <v>442</v>
      </c>
      <c r="BT225" s="261" t="s">
        <v>442</v>
      </c>
      <c r="BU225" s="261" t="s">
        <v>442</v>
      </c>
      <c r="BV225" s="261" t="s">
        <v>442</v>
      </c>
      <c r="BW225" s="261" t="s">
        <v>442</v>
      </c>
      <c r="BX225" s="261" t="s">
        <v>442</v>
      </c>
      <c r="BY225" s="261" t="s">
        <v>442</v>
      </c>
      <c r="BZ225" s="261" t="s">
        <v>442</v>
      </c>
      <c r="CA225" s="261" t="s">
        <v>442</v>
      </c>
      <c r="CB225" s="261" t="s">
        <v>442</v>
      </c>
      <c r="CC225" s="290">
        <v>0</v>
      </c>
      <c r="CD225" s="261" t="s">
        <v>442</v>
      </c>
      <c r="CE225" s="261" t="s">
        <v>442</v>
      </c>
      <c r="CF225" s="261" t="s">
        <v>442</v>
      </c>
      <c r="CG225" s="261" t="s">
        <v>442</v>
      </c>
      <c r="CH225" s="261" t="s">
        <v>442</v>
      </c>
      <c r="CI225" s="261" t="s">
        <v>442</v>
      </c>
      <c r="CJ225" s="261" t="s">
        <v>442</v>
      </c>
      <c r="CK225" s="261" t="s">
        <v>442</v>
      </c>
      <c r="CL225" s="261" t="s">
        <v>442</v>
      </c>
      <c r="CM225" s="261" t="s">
        <v>442</v>
      </c>
      <c r="CN225" s="261" t="s">
        <v>442</v>
      </c>
      <c r="CO225" s="261" t="s">
        <v>442</v>
      </c>
      <c r="CP225" s="261" t="s">
        <v>442</v>
      </c>
      <c r="CQ225" s="261" t="s">
        <v>442</v>
      </c>
      <c r="CR225" s="261" t="s">
        <v>588</v>
      </c>
      <c r="CS225" s="261" t="s">
        <v>433</v>
      </c>
      <c r="CT225" s="261" t="s">
        <v>442</v>
      </c>
      <c r="CU225" s="261" t="s">
        <v>589</v>
      </c>
      <c r="CV225" s="261" t="s">
        <v>442</v>
      </c>
      <c r="CW225" s="261" t="s">
        <v>442</v>
      </c>
      <c r="CX225" s="293">
        <f t="shared" si="58"/>
        <v>0.92705616672012037</v>
      </c>
      <c r="CY225" s="289">
        <v>3174086</v>
      </c>
      <c r="CZ225" s="287">
        <v>44727</v>
      </c>
      <c r="DA225" s="293">
        <v>0.75815527926312121</v>
      </c>
      <c r="DB225" s="261" t="s">
        <v>442</v>
      </c>
      <c r="DC225" s="261" t="s">
        <v>442</v>
      </c>
      <c r="DD225" s="261" t="s">
        <v>577</v>
      </c>
    </row>
    <row r="226" spans="1:108">
      <c r="A226" s="264" t="s">
        <v>380</v>
      </c>
      <c r="B226" s="284">
        <v>1560</v>
      </c>
      <c r="C226" s="284">
        <f t="shared" si="48"/>
        <v>1560</v>
      </c>
      <c r="D226" s="285">
        <v>0</v>
      </c>
      <c r="E226" s="286">
        <f t="shared" si="49"/>
        <v>0</v>
      </c>
      <c r="F226" s="287">
        <v>45869</v>
      </c>
      <c r="G226" s="285" t="s">
        <v>159</v>
      </c>
      <c r="H226" s="285" t="s">
        <v>573</v>
      </c>
      <c r="I226" s="261">
        <v>2021</v>
      </c>
      <c r="J226" s="261" t="s">
        <v>574</v>
      </c>
      <c r="K226" s="261" t="s">
        <v>575</v>
      </c>
      <c r="L226" s="288">
        <v>304080</v>
      </c>
      <c r="M226" s="261" t="s">
        <v>576</v>
      </c>
      <c r="N226" s="261" t="s">
        <v>577</v>
      </c>
      <c r="O226" s="261" t="s">
        <v>578</v>
      </c>
      <c r="P226" s="287">
        <v>42403</v>
      </c>
      <c r="Q226" s="287" t="s">
        <v>579</v>
      </c>
      <c r="R226" s="261" t="s">
        <v>577</v>
      </c>
      <c r="S226" s="261" t="s">
        <v>580</v>
      </c>
      <c r="T226" s="261">
        <v>93</v>
      </c>
      <c r="U226" s="288">
        <v>0</v>
      </c>
      <c r="V226" s="289">
        <v>0</v>
      </c>
      <c r="W226" s="261" t="str">
        <f t="shared" si="50"/>
        <v>PERF</v>
      </c>
      <c r="X226" s="261" t="s">
        <v>581</v>
      </c>
      <c r="Y226" s="261" t="s">
        <v>581</v>
      </c>
      <c r="Z226" s="261" t="s">
        <v>573</v>
      </c>
      <c r="AA226" s="264" t="s">
        <v>380</v>
      </c>
      <c r="AB226" s="286">
        <f t="shared" si="51"/>
        <v>1560</v>
      </c>
      <c r="AC226" s="286">
        <v>7412</v>
      </c>
      <c r="AD226" s="286">
        <f t="shared" si="52"/>
        <v>7412</v>
      </c>
      <c r="AE226" s="261" t="s">
        <v>582</v>
      </c>
      <c r="AF226" s="261" t="s">
        <v>583</v>
      </c>
      <c r="AG226" s="290">
        <v>991940</v>
      </c>
      <c r="AH226" s="261" t="s">
        <v>583</v>
      </c>
      <c r="AI226" s="291">
        <v>42167</v>
      </c>
      <c r="AJ226" s="261" t="s">
        <v>584</v>
      </c>
      <c r="AK226" s="292">
        <v>45688</v>
      </c>
      <c r="AL226" s="292">
        <v>45730</v>
      </c>
      <c r="AM226" s="292" t="s">
        <v>442</v>
      </c>
      <c r="AN226" s="261" t="s">
        <v>442</v>
      </c>
      <c r="AO226" s="261" t="s">
        <v>442</v>
      </c>
      <c r="AP226" s="261" t="s">
        <v>442</v>
      </c>
      <c r="AQ226" s="261" t="s">
        <v>442</v>
      </c>
      <c r="AR226" s="290">
        <v>66</v>
      </c>
      <c r="AS226" s="287">
        <f t="shared" si="56"/>
        <v>47849</v>
      </c>
      <c r="AT226" s="261">
        <v>180</v>
      </c>
      <c r="AU226" s="261" t="s">
        <v>442</v>
      </c>
      <c r="AV226" s="290">
        <v>749616</v>
      </c>
      <c r="AW226" s="290">
        <v>471795.32</v>
      </c>
      <c r="AX226" s="261" t="s">
        <v>442</v>
      </c>
      <c r="AY226" s="261" t="s">
        <v>442</v>
      </c>
      <c r="AZ226" s="290">
        <v>749616</v>
      </c>
      <c r="BA226" s="261">
        <v>100</v>
      </c>
      <c r="BB226" s="261" t="s">
        <v>442</v>
      </c>
      <c r="BC226" s="261" t="s">
        <v>586</v>
      </c>
      <c r="BD226" s="261" t="s">
        <v>586</v>
      </c>
      <c r="BE226" s="289">
        <v>10168</v>
      </c>
      <c r="BF226" s="261" t="s">
        <v>442</v>
      </c>
      <c r="BG226" s="261" t="s">
        <v>442</v>
      </c>
      <c r="BH226" s="261" t="s">
        <v>587</v>
      </c>
      <c r="BI226" s="293">
        <v>0.14249999999999999</v>
      </c>
      <c r="BJ226" s="261" t="s">
        <v>596</v>
      </c>
      <c r="BK226" s="261" t="s">
        <v>442</v>
      </c>
      <c r="BL226" s="294">
        <f t="shared" si="57"/>
        <v>6.8399999999999989E-2</v>
      </c>
      <c r="BM226" s="261" t="s">
        <v>442</v>
      </c>
      <c r="BN226" s="261" t="s">
        <v>442</v>
      </c>
      <c r="BO226" s="261" t="s">
        <v>442</v>
      </c>
      <c r="BP226" s="261" t="s">
        <v>442</v>
      </c>
      <c r="BQ226" s="261" t="s">
        <v>442</v>
      </c>
      <c r="BR226" s="261" t="s">
        <v>442</v>
      </c>
      <c r="BS226" s="261" t="s">
        <v>442</v>
      </c>
      <c r="BT226" s="261" t="s">
        <v>442</v>
      </c>
      <c r="BU226" s="261" t="s">
        <v>442</v>
      </c>
      <c r="BV226" s="261" t="s">
        <v>442</v>
      </c>
      <c r="BW226" s="261" t="s">
        <v>442</v>
      </c>
      <c r="BX226" s="261" t="s">
        <v>442</v>
      </c>
      <c r="BY226" s="261" t="s">
        <v>442</v>
      </c>
      <c r="BZ226" s="261" t="s">
        <v>442</v>
      </c>
      <c r="CA226" s="261" t="s">
        <v>442</v>
      </c>
      <c r="CB226" s="261" t="s">
        <v>442</v>
      </c>
      <c r="CC226" s="290">
        <v>0</v>
      </c>
      <c r="CD226" s="261" t="s">
        <v>442</v>
      </c>
      <c r="CE226" s="261" t="s">
        <v>442</v>
      </c>
      <c r="CF226" s="261" t="s">
        <v>442</v>
      </c>
      <c r="CG226" s="261" t="s">
        <v>442</v>
      </c>
      <c r="CH226" s="261" t="s">
        <v>442</v>
      </c>
      <c r="CI226" s="261" t="s">
        <v>442</v>
      </c>
      <c r="CJ226" s="261" t="s">
        <v>442</v>
      </c>
      <c r="CK226" s="261" t="s">
        <v>442</v>
      </c>
      <c r="CL226" s="261" t="s">
        <v>442</v>
      </c>
      <c r="CM226" s="261" t="s">
        <v>442</v>
      </c>
      <c r="CN226" s="261" t="s">
        <v>442</v>
      </c>
      <c r="CO226" s="261" t="s">
        <v>442</v>
      </c>
      <c r="CP226" s="261" t="s">
        <v>442</v>
      </c>
      <c r="CQ226" s="261" t="s">
        <v>442</v>
      </c>
      <c r="CR226" s="261" t="s">
        <v>588</v>
      </c>
      <c r="CS226" s="261" t="s">
        <v>433</v>
      </c>
      <c r="CT226" s="261" t="s">
        <v>442</v>
      </c>
      <c r="CU226" s="261" t="s">
        <v>589</v>
      </c>
      <c r="CV226" s="261" t="s">
        <v>442</v>
      </c>
      <c r="CW226" s="261" t="s">
        <v>442</v>
      </c>
      <c r="CX226" s="293">
        <f t="shared" si="58"/>
        <v>0.51697655172413792</v>
      </c>
      <c r="CY226" s="289">
        <v>1450000</v>
      </c>
      <c r="CZ226" s="287">
        <v>45738</v>
      </c>
      <c r="DA226" s="293">
        <v>0.75570699840716171</v>
      </c>
      <c r="DB226" s="261" t="s">
        <v>442</v>
      </c>
      <c r="DC226" s="261" t="s">
        <v>442</v>
      </c>
      <c r="DD226" s="261" t="s">
        <v>577</v>
      </c>
    </row>
    <row r="227" spans="1:108">
      <c r="A227" s="264" t="s">
        <v>380</v>
      </c>
      <c r="B227" s="284">
        <v>1616</v>
      </c>
      <c r="C227" s="284">
        <f t="shared" si="48"/>
        <v>1616</v>
      </c>
      <c r="D227" s="285">
        <v>9323</v>
      </c>
      <c r="E227" s="286">
        <f t="shared" si="49"/>
        <v>9323</v>
      </c>
      <c r="F227" s="287">
        <v>45869</v>
      </c>
      <c r="G227" s="285" t="s">
        <v>159</v>
      </c>
      <c r="H227" s="285" t="s">
        <v>573</v>
      </c>
      <c r="I227" s="261">
        <v>2021</v>
      </c>
      <c r="J227" s="261" t="s">
        <v>574</v>
      </c>
      <c r="K227" s="261" t="s">
        <v>575</v>
      </c>
      <c r="L227" s="288">
        <v>1525419</v>
      </c>
      <c r="M227" s="261" t="s">
        <v>576</v>
      </c>
      <c r="N227" s="261" t="s">
        <v>577</v>
      </c>
      <c r="O227" s="261" t="s">
        <v>578</v>
      </c>
      <c r="P227" s="287">
        <v>42769</v>
      </c>
      <c r="Q227" s="287" t="s">
        <v>595</v>
      </c>
      <c r="R227" s="261" t="s">
        <v>577</v>
      </c>
      <c r="S227" s="261" t="s">
        <v>580</v>
      </c>
      <c r="T227" s="261">
        <v>91</v>
      </c>
      <c r="U227" s="288">
        <v>0</v>
      </c>
      <c r="V227" s="289">
        <v>0</v>
      </c>
      <c r="W227" s="261" t="str">
        <f t="shared" si="50"/>
        <v>PERF</v>
      </c>
      <c r="X227" s="261" t="s">
        <v>581</v>
      </c>
      <c r="Y227" s="261" t="s">
        <v>581</v>
      </c>
      <c r="Z227" s="261" t="s">
        <v>573</v>
      </c>
      <c r="AA227" s="264" t="s">
        <v>380</v>
      </c>
      <c r="AB227" s="286">
        <f t="shared" si="51"/>
        <v>1616</v>
      </c>
      <c r="AC227" s="286">
        <v>7534</v>
      </c>
      <c r="AD227" s="286">
        <f t="shared" si="52"/>
        <v>7534</v>
      </c>
      <c r="AE227" s="261" t="s">
        <v>582</v>
      </c>
      <c r="AF227" s="261" t="s">
        <v>583</v>
      </c>
      <c r="AG227" s="290">
        <v>9611169</v>
      </c>
      <c r="AH227" s="261" t="s">
        <v>583</v>
      </c>
      <c r="AI227" s="291">
        <v>42451</v>
      </c>
      <c r="AJ227" s="261" t="s">
        <v>584</v>
      </c>
      <c r="AK227" s="292">
        <v>45688</v>
      </c>
      <c r="AL227" s="292" t="s">
        <v>585</v>
      </c>
      <c r="AM227" s="292" t="s">
        <v>442</v>
      </c>
      <c r="AN227" s="261" t="s">
        <v>442</v>
      </c>
      <c r="AO227" s="261" t="s">
        <v>442</v>
      </c>
      <c r="AP227" s="261" t="s">
        <v>442</v>
      </c>
      <c r="AQ227" s="261" t="s">
        <v>442</v>
      </c>
      <c r="AR227" s="290">
        <v>72</v>
      </c>
      <c r="AS227" s="287">
        <f t="shared" si="56"/>
        <v>48029</v>
      </c>
      <c r="AT227" s="261">
        <v>180</v>
      </c>
      <c r="AU227" s="261" t="s">
        <v>442</v>
      </c>
      <c r="AV227" s="290">
        <v>4730062</v>
      </c>
      <c r="AW227" s="290">
        <v>2997250.58</v>
      </c>
      <c r="AX227" s="261" t="s">
        <v>442</v>
      </c>
      <c r="AY227" s="261" t="s">
        <v>442</v>
      </c>
      <c r="AZ227" s="290">
        <v>4730062</v>
      </c>
      <c r="BA227" s="261">
        <v>100</v>
      </c>
      <c r="BB227" s="261" t="s">
        <v>442</v>
      </c>
      <c r="BC227" s="261" t="s">
        <v>586</v>
      </c>
      <c r="BD227" s="261" t="s">
        <v>586</v>
      </c>
      <c r="BE227" s="289">
        <v>61126</v>
      </c>
      <c r="BF227" s="261" t="s">
        <v>442</v>
      </c>
      <c r="BG227" s="261" t="s">
        <v>442</v>
      </c>
      <c r="BH227" s="261" t="s">
        <v>587</v>
      </c>
      <c r="BI227" s="293">
        <v>0.14249999999999999</v>
      </c>
      <c r="BJ227" s="261" t="s">
        <v>596</v>
      </c>
      <c r="BK227" s="261" t="s">
        <v>442</v>
      </c>
      <c r="BL227" s="294">
        <f t="shared" si="57"/>
        <v>6.8399999999999989E-2</v>
      </c>
      <c r="BM227" s="261" t="s">
        <v>442</v>
      </c>
      <c r="BN227" s="261" t="s">
        <v>442</v>
      </c>
      <c r="BO227" s="261" t="s">
        <v>442</v>
      </c>
      <c r="BP227" s="261" t="s">
        <v>442</v>
      </c>
      <c r="BQ227" s="261" t="s">
        <v>442</v>
      </c>
      <c r="BR227" s="261" t="s">
        <v>442</v>
      </c>
      <c r="BS227" s="261" t="s">
        <v>442</v>
      </c>
      <c r="BT227" s="261" t="s">
        <v>442</v>
      </c>
      <c r="BU227" s="261" t="s">
        <v>442</v>
      </c>
      <c r="BV227" s="261" t="s">
        <v>442</v>
      </c>
      <c r="BW227" s="261" t="s">
        <v>442</v>
      </c>
      <c r="BX227" s="261" t="s">
        <v>442</v>
      </c>
      <c r="BY227" s="261" t="s">
        <v>442</v>
      </c>
      <c r="BZ227" s="261" t="s">
        <v>442</v>
      </c>
      <c r="CA227" s="261" t="s">
        <v>442</v>
      </c>
      <c r="CB227" s="261" t="s">
        <v>442</v>
      </c>
      <c r="CC227" s="290">
        <v>0</v>
      </c>
      <c r="CD227" s="261" t="s">
        <v>442</v>
      </c>
      <c r="CE227" s="261" t="s">
        <v>442</v>
      </c>
      <c r="CF227" s="261" t="s">
        <v>442</v>
      </c>
      <c r="CG227" s="261" t="s">
        <v>442</v>
      </c>
      <c r="CH227" s="261" t="s">
        <v>442</v>
      </c>
      <c r="CI227" s="261" t="s">
        <v>442</v>
      </c>
      <c r="CJ227" s="261" t="s">
        <v>442</v>
      </c>
      <c r="CK227" s="261" t="s">
        <v>442</v>
      </c>
      <c r="CL227" s="261" t="s">
        <v>442</v>
      </c>
      <c r="CM227" s="261" t="s">
        <v>442</v>
      </c>
      <c r="CN227" s="261" t="s">
        <v>442</v>
      </c>
      <c r="CO227" s="261" t="s">
        <v>442</v>
      </c>
      <c r="CP227" s="261" t="s">
        <v>442</v>
      </c>
      <c r="CQ227" s="261" t="s">
        <v>442</v>
      </c>
      <c r="CR227" s="261" t="s">
        <v>588</v>
      </c>
      <c r="CS227" s="261" t="s">
        <v>433</v>
      </c>
      <c r="CT227" s="261" t="s">
        <v>442</v>
      </c>
      <c r="CU227" s="261" t="s">
        <v>589</v>
      </c>
      <c r="CV227" s="261" t="s">
        <v>442</v>
      </c>
      <c r="CW227" s="261" t="s">
        <v>442</v>
      </c>
      <c r="CX227" s="293">
        <f t="shared" si="58"/>
        <v>0.6779521526848632</v>
      </c>
      <c r="CY227" s="289">
        <v>6976985</v>
      </c>
      <c r="CZ227" s="287">
        <v>45125</v>
      </c>
      <c r="DA227" s="293">
        <v>0.49214220318124602</v>
      </c>
      <c r="DB227" s="261" t="s">
        <v>442</v>
      </c>
      <c r="DC227" s="261" t="s">
        <v>442</v>
      </c>
      <c r="DD227" s="261" t="s">
        <v>577</v>
      </c>
    </row>
    <row r="228" spans="1:108">
      <c r="A228" s="264" t="s">
        <v>380</v>
      </c>
      <c r="B228" s="284">
        <v>2396</v>
      </c>
      <c r="C228" s="284">
        <f t="shared" si="48"/>
        <v>2396</v>
      </c>
      <c r="D228" s="285">
        <v>11163</v>
      </c>
      <c r="E228" s="286">
        <f t="shared" si="49"/>
        <v>11163</v>
      </c>
      <c r="F228" s="287">
        <v>45869</v>
      </c>
      <c r="G228" s="285" t="s">
        <v>159</v>
      </c>
      <c r="H228" s="285" t="s">
        <v>573</v>
      </c>
      <c r="I228" s="261">
        <v>2021</v>
      </c>
      <c r="J228" s="261" t="s">
        <v>574</v>
      </c>
      <c r="K228" s="261" t="s">
        <v>575</v>
      </c>
      <c r="L228" s="288">
        <v>18093780</v>
      </c>
      <c r="M228" s="261" t="s">
        <v>576</v>
      </c>
      <c r="N228" s="261" t="s">
        <v>577</v>
      </c>
      <c r="O228" s="261" t="s">
        <v>578</v>
      </c>
      <c r="P228" s="287">
        <v>45168</v>
      </c>
      <c r="Q228" s="287" t="s">
        <v>595</v>
      </c>
      <c r="R228" s="261" t="s">
        <v>577</v>
      </c>
      <c r="S228" s="261" t="s">
        <v>580</v>
      </c>
      <c r="T228" s="261">
        <v>4</v>
      </c>
      <c r="U228" s="288">
        <v>0</v>
      </c>
      <c r="V228" s="289">
        <v>0</v>
      </c>
      <c r="W228" s="261" t="str">
        <f t="shared" si="50"/>
        <v>PERF</v>
      </c>
      <c r="X228" s="261" t="s">
        <v>581</v>
      </c>
      <c r="Y228" s="261" t="s">
        <v>581</v>
      </c>
      <c r="Z228" s="261" t="s">
        <v>573</v>
      </c>
      <c r="AA228" s="264" t="s">
        <v>380</v>
      </c>
      <c r="AB228" s="286">
        <f t="shared" si="51"/>
        <v>2396</v>
      </c>
      <c r="AC228" s="286">
        <v>8400</v>
      </c>
      <c r="AD228" s="286">
        <f t="shared" si="52"/>
        <v>8400</v>
      </c>
      <c r="AE228" s="261" t="s">
        <v>582</v>
      </c>
      <c r="AF228" s="261" t="s">
        <v>583</v>
      </c>
      <c r="AG228" s="290">
        <v>63200000</v>
      </c>
      <c r="AH228" s="261" t="s">
        <v>583</v>
      </c>
      <c r="AI228" s="291">
        <v>44994</v>
      </c>
      <c r="AJ228" s="261" t="s">
        <v>584</v>
      </c>
      <c r="AK228" s="292">
        <v>45688</v>
      </c>
      <c r="AL228" s="292" t="s">
        <v>585</v>
      </c>
      <c r="AM228" s="292" t="s">
        <v>442</v>
      </c>
      <c r="AN228" s="261" t="s">
        <v>442</v>
      </c>
      <c r="AO228" s="261" t="s">
        <v>442</v>
      </c>
      <c r="AP228" s="261" t="s">
        <v>442</v>
      </c>
      <c r="AQ228" s="261" t="s">
        <v>442</v>
      </c>
      <c r="AR228" s="290">
        <v>156</v>
      </c>
      <c r="AS228" s="287">
        <f t="shared" si="56"/>
        <v>50549</v>
      </c>
      <c r="AT228" s="261">
        <v>180</v>
      </c>
      <c r="AU228" s="261" t="s">
        <v>442</v>
      </c>
      <c r="AV228" s="290">
        <v>47184264</v>
      </c>
      <c r="AW228" s="290">
        <v>47114277.969999999</v>
      </c>
      <c r="AX228" s="261" t="s">
        <v>442</v>
      </c>
      <c r="AY228" s="261" t="s">
        <v>442</v>
      </c>
      <c r="AZ228" s="290">
        <v>47184264</v>
      </c>
      <c r="BA228" s="261">
        <v>100</v>
      </c>
      <c r="BB228" s="261" t="s">
        <v>442</v>
      </c>
      <c r="BC228" s="261" t="s">
        <v>586</v>
      </c>
      <c r="BD228" s="261" t="s">
        <v>586</v>
      </c>
      <c r="BE228" s="289">
        <v>457586</v>
      </c>
      <c r="BF228" s="261" t="s">
        <v>442</v>
      </c>
      <c r="BG228" s="261" t="s">
        <v>442</v>
      </c>
      <c r="BH228" s="261" t="s">
        <v>587</v>
      </c>
      <c r="BI228" s="293">
        <v>0.11900000000000001</v>
      </c>
      <c r="BJ228" s="261" t="s">
        <v>591</v>
      </c>
      <c r="BK228" s="261" t="s">
        <v>442</v>
      </c>
      <c r="BL228" s="294">
        <f t="shared" si="57"/>
        <v>4.4900000000000009E-2</v>
      </c>
      <c r="BM228" s="261" t="s">
        <v>442</v>
      </c>
      <c r="BN228" s="261" t="s">
        <v>442</v>
      </c>
      <c r="BO228" s="261" t="s">
        <v>442</v>
      </c>
      <c r="BP228" s="261" t="s">
        <v>442</v>
      </c>
      <c r="BQ228" s="261" t="s">
        <v>442</v>
      </c>
      <c r="BR228" s="261" t="s">
        <v>442</v>
      </c>
      <c r="BS228" s="261" t="s">
        <v>442</v>
      </c>
      <c r="BT228" s="261" t="s">
        <v>442</v>
      </c>
      <c r="BU228" s="261" t="s">
        <v>442</v>
      </c>
      <c r="BV228" s="261" t="s">
        <v>442</v>
      </c>
      <c r="BW228" s="261" t="s">
        <v>442</v>
      </c>
      <c r="BX228" s="261" t="s">
        <v>442</v>
      </c>
      <c r="BY228" s="261" t="s">
        <v>442</v>
      </c>
      <c r="BZ228" s="261" t="s">
        <v>442</v>
      </c>
      <c r="CA228" s="261" t="s">
        <v>442</v>
      </c>
      <c r="CB228" s="261" t="s">
        <v>442</v>
      </c>
      <c r="CC228" s="290">
        <v>0</v>
      </c>
      <c r="CD228" s="261" t="s">
        <v>442</v>
      </c>
      <c r="CE228" s="261" t="s">
        <v>442</v>
      </c>
      <c r="CF228" s="261" t="s">
        <v>442</v>
      </c>
      <c r="CG228" s="261" t="s">
        <v>442</v>
      </c>
      <c r="CH228" s="261" t="s">
        <v>442</v>
      </c>
      <c r="CI228" s="261" t="s">
        <v>442</v>
      </c>
      <c r="CJ228" s="261" t="s">
        <v>442</v>
      </c>
      <c r="CK228" s="261" t="s">
        <v>442</v>
      </c>
      <c r="CL228" s="261" t="s">
        <v>442</v>
      </c>
      <c r="CM228" s="261" t="s">
        <v>442</v>
      </c>
      <c r="CN228" s="261" t="s">
        <v>442</v>
      </c>
      <c r="CO228" s="261" t="s">
        <v>442</v>
      </c>
      <c r="CP228" s="261" t="s">
        <v>442</v>
      </c>
      <c r="CQ228" s="261" t="s">
        <v>442</v>
      </c>
      <c r="CR228" s="261" t="s">
        <v>588</v>
      </c>
      <c r="CS228" s="261" t="s">
        <v>433</v>
      </c>
      <c r="CT228" s="261" t="s">
        <v>442</v>
      </c>
      <c r="CU228" s="261" t="s">
        <v>589</v>
      </c>
      <c r="CV228" s="261" t="s">
        <v>442</v>
      </c>
      <c r="CW228" s="261" t="s">
        <v>442</v>
      </c>
      <c r="CX228" s="293">
        <f t="shared" si="58"/>
        <v>0.37329322784810126</v>
      </c>
      <c r="CY228" s="289">
        <v>126400000</v>
      </c>
      <c r="CZ228" s="287">
        <v>44994</v>
      </c>
      <c r="DA228" s="293">
        <v>0.72812974683544307</v>
      </c>
      <c r="DB228" s="261" t="s">
        <v>442</v>
      </c>
      <c r="DC228" s="261" t="s">
        <v>442</v>
      </c>
      <c r="DD228" s="261" t="s">
        <v>577</v>
      </c>
    </row>
    <row r="229" spans="1:108">
      <c r="A229" s="264" t="s">
        <v>380</v>
      </c>
      <c r="B229" s="284">
        <v>1526</v>
      </c>
      <c r="C229" s="284">
        <f t="shared" si="48"/>
        <v>1526</v>
      </c>
      <c r="D229" s="285">
        <v>8907</v>
      </c>
      <c r="E229" s="286">
        <f t="shared" si="49"/>
        <v>8907</v>
      </c>
      <c r="F229" s="287">
        <v>45869</v>
      </c>
      <c r="G229" s="285" t="s">
        <v>159</v>
      </c>
      <c r="H229" s="285" t="s">
        <v>573</v>
      </c>
      <c r="I229" s="261">
        <v>2021</v>
      </c>
      <c r="J229" s="261" t="s">
        <v>574</v>
      </c>
      <c r="K229" s="261" t="s">
        <v>575</v>
      </c>
      <c r="L229" s="288">
        <v>1009194</v>
      </c>
      <c r="M229" s="261" t="s">
        <v>576</v>
      </c>
      <c r="N229" s="261" t="s">
        <v>577</v>
      </c>
      <c r="O229" s="261" t="s">
        <v>578</v>
      </c>
      <c r="P229" s="287">
        <v>42304</v>
      </c>
      <c r="Q229" s="287" t="s">
        <v>579</v>
      </c>
      <c r="R229" s="261" t="s">
        <v>577</v>
      </c>
      <c r="S229" s="261" t="s">
        <v>580</v>
      </c>
      <c r="T229" s="261">
        <v>110</v>
      </c>
      <c r="U229" s="288">
        <v>0</v>
      </c>
      <c r="V229" s="289">
        <v>0</v>
      </c>
      <c r="W229" s="261" t="str">
        <f t="shared" si="50"/>
        <v>PERF</v>
      </c>
      <c r="X229" s="261" t="s">
        <v>581</v>
      </c>
      <c r="Y229" s="261" t="s">
        <v>581</v>
      </c>
      <c r="Z229" s="261" t="s">
        <v>573</v>
      </c>
      <c r="AA229" s="264" t="s">
        <v>380</v>
      </c>
      <c r="AB229" s="286">
        <f t="shared" si="51"/>
        <v>1526</v>
      </c>
      <c r="AC229" s="286">
        <v>7420</v>
      </c>
      <c r="AD229" s="286">
        <f t="shared" si="52"/>
        <v>7420</v>
      </c>
      <c r="AE229" s="261" t="s">
        <v>593</v>
      </c>
      <c r="AF229" s="261" t="s">
        <v>583</v>
      </c>
      <c r="AG229" s="290">
        <v>3842215</v>
      </c>
      <c r="AH229" s="261" t="s">
        <v>583</v>
      </c>
      <c r="AI229" s="291">
        <v>42172</v>
      </c>
      <c r="AJ229" s="261" t="s">
        <v>584</v>
      </c>
      <c r="AK229" s="292">
        <v>45688</v>
      </c>
      <c r="AL229" s="292" t="s">
        <v>585</v>
      </c>
      <c r="AM229" s="292" t="s">
        <v>442</v>
      </c>
      <c r="AN229" s="261" t="s">
        <v>442</v>
      </c>
      <c r="AO229" s="261" t="s">
        <v>442</v>
      </c>
      <c r="AP229" s="261" t="s">
        <v>442</v>
      </c>
      <c r="AQ229" s="261" t="s">
        <v>442</v>
      </c>
      <c r="AR229" s="290">
        <v>62</v>
      </c>
      <c r="AS229" s="287">
        <f t="shared" si="56"/>
        <v>47729</v>
      </c>
      <c r="AT229" s="261">
        <v>180</v>
      </c>
      <c r="AU229" s="261" t="s">
        <v>442</v>
      </c>
      <c r="AV229" s="290">
        <v>2863972</v>
      </c>
      <c r="AW229" s="290">
        <v>1746550.2</v>
      </c>
      <c r="AX229" s="261" t="s">
        <v>442</v>
      </c>
      <c r="AY229" s="261" t="s">
        <v>442</v>
      </c>
      <c r="AZ229" s="290">
        <v>2863972</v>
      </c>
      <c r="BA229" s="261">
        <v>100</v>
      </c>
      <c r="BB229" s="261" t="s">
        <v>442</v>
      </c>
      <c r="BC229" s="261" t="s">
        <v>586</v>
      </c>
      <c r="BD229" s="261" t="s">
        <v>586</v>
      </c>
      <c r="BE229" s="289">
        <v>38799</v>
      </c>
      <c r="BF229" s="261" t="s">
        <v>442</v>
      </c>
      <c r="BG229" s="261" t="s">
        <v>442</v>
      </c>
      <c r="BH229" s="261" t="s">
        <v>587</v>
      </c>
      <c r="BI229" s="293">
        <v>0.14249999999999999</v>
      </c>
      <c r="BJ229" s="261" t="s">
        <v>596</v>
      </c>
      <c r="BK229" s="261" t="s">
        <v>442</v>
      </c>
      <c r="BL229" s="294">
        <f t="shared" si="57"/>
        <v>6.8399999999999989E-2</v>
      </c>
      <c r="BM229" s="261" t="s">
        <v>442</v>
      </c>
      <c r="BN229" s="261" t="s">
        <v>442</v>
      </c>
      <c r="BO229" s="261" t="s">
        <v>442</v>
      </c>
      <c r="BP229" s="261" t="s">
        <v>442</v>
      </c>
      <c r="BQ229" s="261" t="s">
        <v>442</v>
      </c>
      <c r="BR229" s="261" t="s">
        <v>442</v>
      </c>
      <c r="BS229" s="261" t="s">
        <v>442</v>
      </c>
      <c r="BT229" s="261" t="s">
        <v>442</v>
      </c>
      <c r="BU229" s="261" t="s">
        <v>442</v>
      </c>
      <c r="BV229" s="261" t="s">
        <v>442</v>
      </c>
      <c r="BW229" s="261" t="s">
        <v>442</v>
      </c>
      <c r="BX229" s="261" t="s">
        <v>442</v>
      </c>
      <c r="BY229" s="261" t="s">
        <v>442</v>
      </c>
      <c r="BZ229" s="261" t="s">
        <v>442</v>
      </c>
      <c r="CA229" s="261" t="s">
        <v>442</v>
      </c>
      <c r="CB229" s="261" t="s">
        <v>442</v>
      </c>
      <c r="CC229" s="290">
        <v>7374</v>
      </c>
      <c r="CD229" s="261" t="s">
        <v>442</v>
      </c>
      <c r="CE229" s="261" t="s">
        <v>442</v>
      </c>
      <c r="CF229" s="261" t="s">
        <v>442</v>
      </c>
      <c r="CG229" s="261" t="s">
        <v>442</v>
      </c>
      <c r="CH229" s="261" t="s">
        <v>442</v>
      </c>
      <c r="CI229" s="261" t="s">
        <v>442</v>
      </c>
      <c r="CJ229" s="261" t="s">
        <v>442</v>
      </c>
      <c r="CK229" s="261" t="s">
        <v>442</v>
      </c>
      <c r="CL229" s="261" t="s">
        <v>442</v>
      </c>
      <c r="CM229" s="261" t="s">
        <v>442</v>
      </c>
      <c r="CN229" s="261" t="s">
        <v>442</v>
      </c>
      <c r="CO229" s="261" t="s">
        <v>442</v>
      </c>
      <c r="CP229" s="261" t="s">
        <v>442</v>
      </c>
      <c r="CQ229" s="261" t="s">
        <v>442</v>
      </c>
      <c r="CR229" s="261" t="s">
        <v>588</v>
      </c>
      <c r="CS229" s="261" t="s">
        <v>433</v>
      </c>
      <c r="CT229" s="261" t="s">
        <v>442</v>
      </c>
      <c r="CU229" s="261" t="s">
        <v>589</v>
      </c>
      <c r="CV229" s="261" t="s">
        <v>442</v>
      </c>
      <c r="CW229" s="261" t="s">
        <v>442</v>
      </c>
      <c r="CX229" s="293">
        <f t="shared" si="58"/>
        <v>0.6020756255582761</v>
      </c>
      <c r="CY229" s="289">
        <v>4756831</v>
      </c>
      <c r="CZ229" s="287">
        <v>45504</v>
      </c>
      <c r="DA229" s="293">
        <v>0.74539598506485638</v>
      </c>
      <c r="DB229" s="261" t="s">
        <v>442</v>
      </c>
      <c r="DC229" s="261" t="s">
        <v>442</v>
      </c>
      <c r="DD229" s="261" t="s">
        <v>577</v>
      </c>
    </row>
    <row r="230" spans="1:108">
      <c r="A230" s="264" t="s">
        <v>380</v>
      </c>
      <c r="B230" s="284">
        <v>1753</v>
      </c>
      <c r="C230" s="284">
        <f t="shared" si="48"/>
        <v>1753</v>
      </c>
      <c r="D230" s="285">
        <v>9569</v>
      </c>
      <c r="E230" s="286">
        <f t="shared" si="49"/>
        <v>9569</v>
      </c>
      <c r="F230" s="287">
        <v>45869</v>
      </c>
      <c r="G230" s="285" t="s">
        <v>159</v>
      </c>
      <c r="H230" s="285" t="s">
        <v>573</v>
      </c>
      <c r="I230" s="261">
        <v>2021</v>
      </c>
      <c r="J230" s="261" t="s">
        <v>574</v>
      </c>
      <c r="K230" s="261" t="s">
        <v>575</v>
      </c>
      <c r="L230" s="288">
        <v>1963500</v>
      </c>
      <c r="M230" s="261" t="s">
        <v>576</v>
      </c>
      <c r="N230" s="261" t="s">
        <v>577</v>
      </c>
      <c r="O230" s="261" t="s">
        <v>578</v>
      </c>
      <c r="P230" s="287">
        <v>43060</v>
      </c>
      <c r="Q230" s="287" t="s">
        <v>579</v>
      </c>
      <c r="R230" s="261" t="s">
        <v>577</v>
      </c>
      <c r="S230" s="261" t="s">
        <v>580</v>
      </c>
      <c r="T230" s="261">
        <v>55</v>
      </c>
      <c r="U230" s="288">
        <v>0</v>
      </c>
      <c r="V230" s="289">
        <v>0</v>
      </c>
      <c r="W230" s="261" t="str">
        <f t="shared" si="50"/>
        <v>PERF</v>
      </c>
      <c r="X230" s="261" t="s">
        <v>581</v>
      </c>
      <c r="Y230" s="261" t="s">
        <v>581</v>
      </c>
      <c r="Z230" s="261" t="s">
        <v>573</v>
      </c>
      <c r="AA230" s="264" t="s">
        <v>380</v>
      </c>
      <c r="AB230" s="286">
        <f t="shared" si="51"/>
        <v>1753</v>
      </c>
      <c r="AC230" s="286">
        <v>7661</v>
      </c>
      <c r="AD230" s="286">
        <f t="shared" si="52"/>
        <v>7661</v>
      </c>
      <c r="AE230" s="261" t="s">
        <v>582</v>
      </c>
      <c r="AF230" s="261" t="s">
        <v>583</v>
      </c>
      <c r="AG230" s="290">
        <v>1124088</v>
      </c>
      <c r="AH230" s="261" t="s">
        <v>583</v>
      </c>
      <c r="AI230" s="291">
        <v>42451</v>
      </c>
      <c r="AJ230" s="261" t="s">
        <v>584</v>
      </c>
      <c r="AK230" s="292">
        <v>45688</v>
      </c>
      <c r="AL230" s="292" t="s">
        <v>585</v>
      </c>
      <c r="AM230" s="292" t="s">
        <v>442</v>
      </c>
      <c r="AN230" s="261" t="s">
        <v>442</v>
      </c>
      <c r="AO230" s="261" t="s">
        <v>442</v>
      </c>
      <c r="AP230" s="261" t="s">
        <v>442</v>
      </c>
      <c r="AQ230" s="261" t="s">
        <v>442</v>
      </c>
      <c r="AR230" s="290">
        <v>87</v>
      </c>
      <c r="AS230" s="287">
        <f t="shared" si="56"/>
        <v>48479</v>
      </c>
      <c r="AT230" s="261">
        <v>180</v>
      </c>
      <c r="AU230" s="261" t="s">
        <v>442</v>
      </c>
      <c r="AV230" s="290">
        <v>1082621</v>
      </c>
      <c r="AW230" s="290">
        <v>859500.06</v>
      </c>
      <c r="AX230" s="261" t="s">
        <v>442</v>
      </c>
      <c r="AY230" s="261" t="s">
        <v>442</v>
      </c>
      <c r="AZ230" s="290">
        <v>1082621</v>
      </c>
      <c r="BA230" s="261">
        <v>100</v>
      </c>
      <c r="BB230" s="261" t="s">
        <v>442</v>
      </c>
      <c r="BC230" s="261" t="s">
        <v>586</v>
      </c>
      <c r="BD230" s="261" t="s">
        <v>586</v>
      </c>
      <c r="BE230" s="289">
        <v>15787</v>
      </c>
      <c r="BF230" s="261" t="s">
        <v>442</v>
      </c>
      <c r="BG230" s="261" t="s">
        <v>442</v>
      </c>
      <c r="BH230" s="261" t="s">
        <v>587</v>
      </c>
      <c r="BI230" s="293">
        <v>0.14499999999999999</v>
      </c>
      <c r="BJ230" s="261" t="s">
        <v>591</v>
      </c>
      <c r="BK230" s="261" t="s">
        <v>442</v>
      </c>
      <c r="BL230" s="294">
        <f t="shared" si="57"/>
        <v>7.0899999999999991E-2</v>
      </c>
      <c r="BM230" s="261" t="s">
        <v>442</v>
      </c>
      <c r="BN230" s="261" t="s">
        <v>442</v>
      </c>
      <c r="BO230" s="261" t="s">
        <v>442</v>
      </c>
      <c r="BP230" s="261" t="s">
        <v>442</v>
      </c>
      <c r="BQ230" s="261" t="s">
        <v>442</v>
      </c>
      <c r="BR230" s="261" t="s">
        <v>442</v>
      </c>
      <c r="BS230" s="261" t="s">
        <v>442</v>
      </c>
      <c r="BT230" s="261" t="s">
        <v>442</v>
      </c>
      <c r="BU230" s="261" t="s">
        <v>442</v>
      </c>
      <c r="BV230" s="261" t="s">
        <v>442</v>
      </c>
      <c r="BW230" s="261" t="s">
        <v>442</v>
      </c>
      <c r="BX230" s="261" t="s">
        <v>442</v>
      </c>
      <c r="BY230" s="261" t="s">
        <v>442</v>
      </c>
      <c r="BZ230" s="261" t="s">
        <v>442</v>
      </c>
      <c r="CA230" s="261" t="s">
        <v>442</v>
      </c>
      <c r="CB230" s="261" t="s">
        <v>442</v>
      </c>
      <c r="CC230" s="290">
        <v>0</v>
      </c>
      <c r="CD230" s="261" t="s">
        <v>442</v>
      </c>
      <c r="CE230" s="261" t="s">
        <v>442</v>
      </c>
      <c r="CF230" s="261" t="s">
        <v>442</v>
      </c>
      <c r="CG230" s="261" t="s">
        <v>442</v>
      </c>
      <c r="CH230" s="261" t="s">
        <v>442</v>
      </c>
      <c r="CI230" s="261" t="s">
        <v>442</v>
      </c>
      <c r="CJ230" s="261" t="s">
        <v>442</v>
      </c>
      <c r="CK230" s="261" t="s">
        <v>442</v>
      </c>
      <c r="CL230" s="261" t="s">
        <v>442</v>
      </c>
      <c r="CM230" s="261" t="s">
        <v>442</v>
      </c>
      <c r="CN230" s="261" t="s">
        <v>442</v>
      </c>
      <c r="CO230" s="261" t="s">
        <v>442</v>
      </c>
      <c r="CP230" s="261" t="s">
        <v>442</v>
      </c>
      <c r="CQ230" s="261" t="s">
        <v>442</v>
      </c>
      <c r="CR230" s="261" t="s">
        <v>588</v>
      </c>
      <c r="CS230" s="261" t="s">
        <v>433</v>
      </c>
      <c r="CT230" s="261" t="s">
        <v>442</v>
      </c>
      <c r="CU230" s="261" t="s">
        <v>589</v>
      </c>
      <c r="CV230" s="261" t="s">
        <v>442</v>
      </c>
      <c r="CW230" s="261" t="s">
        <v>442</v>
      </c>
      <c r="CX230" s="293">
        <f t="shared" si="58"/>
        <v>0.15898403156357746</v>
      </c>
      <c r="CY230" s="289">
        <v>6809621</v>
      </c>
      <c r="CZ230" s="287">
        <v>45695</v>
      </c>
      <c r="DA230" s="293">
        <v>0.70428524438128215</v>
      </c>
      <c r="DB230" s="261" t="s">
        <v>442</v>
      </c>
      <c r="DC230" s="261" t="s">
        <v>442</v>
      </c>
      <c r="DD230" s="261" t="s">
        <v>577</v>
      </c>
    </row>
    <row r="231" spans="1:108">
      <c r="A231" s="264" t="s">
        <v>380</v>
      </c>
      <c r="B231" s="284">
        <v>1500</v>
      </c>
      <c r="C231" s="284">
        <f t="shared" si="48"/>
        <v>1500</v>
      </c>
      <c r="D231" s="285">
        <v>0</v>
      </c>
      <c r="E231" s="286">
        <f t="shared" si="49"/>
        <v>0</v>
      </c>
      <c r="F231" s="287">
        <v>45869</v>
      </c>
      <c r="G231" s="285" t="s">
        <v>159</v>
      </c>
      <c r="H231" s="285" t="s">
        <v>573</v>
      </c>
      <c r="I231" s="261">
        <v>2021</v>
      </c>
      <c r="J231" s="261" t="s">
        <v>574</v>
      </c>
      <c r="K231" s="261" t="s">
        <v>575</v>
      </c>
      <c r="L231" s="288">
        <v>142500</v>
      </c>
      <c r="M231" s="261" t="s">
        <v>576</v>
      </c>
      <c r="N231" s="261" t="s">
        <v>577</v>
      </c>
      <c r="O231" s="261" t="s">
        <v>578</v>
      </c>
      <c r="P231" s="287">
        <v>42229</v>
      </c>
      <c r="Q231" s="287" t="s">
        <v>579</v>
      </c>
      <c r="R231" s="261" t="s">
        <v>577</v>
      </c>
      <c r="S231" s="261" t="s">
        <v>580</v>
      </c>
      <c r="T231" s="261">
        <v>105</v>
      </c>
      <c r="U231" s="288">
        <v>0</v>
      </c>
      <c r="V231" s="289">
        <v>0</v>
      </c>
      <c r="W231" s="261" t="str">
        <f t="shared" si="50"/>
        <v>PERF</v>
      </c>
      <c r="X231" s="261" t="s">
        <v>581</v>
      </c>
      <c r="Y231" s="261" t="s">
        <v>581</v>
      </c>
      <c r="Z231" s="261" t="s">
        <v>573</v>
      </c>
      <c r="AA231" s="264" t="s">
        <v>380</v>
      </c>
      <c r="AB231" s="286">
        <f t="shared" si="51"/>
        <v>1500</v>
      </c>
      <c r="AC231" s="286">
        <v>7403</v>
      </c>
      <c r="AD231" s="286">
        <f t="shared" si="52"/>
        <v>7403</v>
      </c>
      <c r="AE231" s="261" t="s">
        <v>582</v>
      </c>
      <c r="AF231" s="261" t="s">
        <v>583</v>
      </c>
      <c r="AG231" s="290">
        <v>715002</v>
      </c>
      <c r="AH231" s="261" t="s">
        <v>583</v>
      </c>
      <c r="AI231" s="291">
        <v>42082</v>
      </c>
      <c r="AJ231" s="261" t="s">
        <v>584</v>
      </c>
      <c r="AK231" s="292">
        <v>45688</v>
      </c>
      <c r="AL231" s="292" t="s">
        <v>585</v>
      </c>
      <c r="AM231" s="292" t="s">
        <v>442</v>
      </c>
      <c r="AN231" s="261" t="s">
        <v>442</v>
      </c>
      <c r="AO231" s="261" t="s">
        <v>442</v>
      </c>
      <c r="AP231" s="261" t="s">
        <v>442</v>
      </c>
      <c r="AQ231" s="261" t="s">
        <v>442</v>
      </c>
      <c r="AR231" s="290">
        <v>60</v>
      </c>
      <c r="AS231" s="287">
        <f t="shared" si="56"/>
        <v>47669</v>
      </c>
      <c r="AT231" s="261">
        <v>180</v>
      </c>
      <c r="AU231" s="261" t="s">
        <v>442</v>
      </c>
      <c r="AV231" s="290">
        <v>491218</v>
      </c>
      <c r="AW231" s="290">
        <v>280909.05</v>
      </c>
      <c r="AX231" s="261" t="s">
        <v>442</v>
      </c>
      <c r="AY231" s="261" t="s">
        <v>442</v>
      </c>
      <c r="AZ231" s="290">
        <v>491218</v>
      </c>
      <c r="BA231" s="261">
        <v>100</v>
      </c>
      <c r="BB231" s="261" t="s">
        <v>442</v>
      </c>
      <c r="BC231" s="261" t="s">
        <v>586</v>
      </c>
      <c r="BD231" s="261" t="s">
        <v>586</v>
      </c>
      <c r="BE231" s="289">
        <v>6446</v>
      </c>
      <c r="BF231" s="261" t="s">
        <v>442</v>
      </c>
      <c r="BG231" s="261" t="s">
        <v>442</v>
      </c>
      <c r="BH231" s="261" t="s">
        <v>587</v>
      </c>
      <c r="BI231" s="293">
        <v>0.14249999999999999</v>
      </c>
      <c r="BJ231" s="261" t="s">
        <v>596</v>
      </c>
      <c r="BK231" s="261" t="s">
        <v>442</v>
      </c>
      <c r="BL231" s="294">
        <f t="shared" si="57"/>
        <v>6.8399999999999989E-2</v>
      </c>
      <c r="BM231" s="261" t="s">
        <v>442</v>
      </c>
      <c r="BN231" s="261" t="s">
        <v>442</v>
      </c>
      <c r="BO231" s="261" t="s">
        <v>442</v>
      </c>
      <c r="BP231" s="261" t="s">
        <v>442</v>
      </c>
      <c r="BQ231" s="261" t="s">
        <v>442</v>
      </c>
      <c r="BR231" s="261" t="s">
        <v>442</v>
      </c>
      <c r="BS231" s="261" t="s">
        <v>442</v>
      </c>
      <c r="BT231" s="261" t="s">
        <v>442</v>
      </c>
      <c r="BU231" s="261" t="s">
        <v>442</v>
      </c>
      <c r="BV231" s="261" t="s">
        <v>442</v>
      </c>
      <c r="BW231" s="261" t="s">
        <v>442</v>
      </c>
      <c r="BX231" s="261" t="s">
        <v>442</v>
      </c>
      <c r="BY231" s="261" t="s">
        <v>442</v>
      </c>
      <c r="BZ231" s="261" t="s">
        <v>442</v>
      </c>
      <c r="CA231" s="261" t="s">
        <v>442</v>
      </c>
      <c r="CB231" s="261" t="s">
        <v>442</v>
      </c>
      <c r="CC231" s="290">
        <v>0</v>
      </c>
      <c r="CD231" s="261" t="s">
        <v>442</v>
      </c>
      <c r="CE231" s="261" t="s">
        <v>442</v>
      </c>
      <c r="CF231" s="261" t="s">
        <v>442</v>
      </c>
      <c r="CG231" s="261" t="s">
        <v>442</v>
      </c>
      <c r="CH231" s="261" t="s">
        <v>442</v>
      </c>
      <c r="CI231" s="261" t="s">
        <v>442</v>
      </c>
      <c r="CJ231" s="261" t="s">
        <v>442</v>
      </c>
      <c r="CK231" s="261" t="s">
        <v>442</v>
      </c>
      <c r="CL231" s="261" t="s">
        <v>442</v>
      </c>
      <c r="CM231" s="261" t="s">
        <v>442</v>
      </c>
      <c r="CN231" s="261" t="s">
        <v>442</v>
      </c>
      <c r="CO231" s="261" t="s">
        <v>442</v>
      </c>
      <c r="CP231" s="261" t="s">
        <v>442</v>
      </c>
      <c r="CQ231" s="261" t="s">
        <v>442</v>
      </c>
      <c r="CR231" s="261" t="s">
        <v>588</v>
      </c>
      <c r="CS231" s="261" t="s">
        <v>433</v>
      </c>
      <c r="CT231" s="261" t="s">
        <v>442</v>
      </c>
      <c r="CU231" s="261" t="s">
        <v>589</v>
      </c>
      <c r="CV231" s="261" t="s">
        <v>442</v>
      </c>
      <c r="CW231" s="261" t="s">
        <v>442</v>
      </c>
      <c r="CX231" s="293">
        <f t="shared" si="58"/>
        <v>0.5933508964560904</v>
      </c>
      <c r="CY231" s="289">
        <v>827871</v>
      </c>
      <c r="CZ231" s="287">
        <v>44803</v>
      </c>
      <c r="DA231" s="293">
        <v>0.68220161965821957</v>
      </c>
      <c r="DB231" s="261" t="s">
        <v>442</v>
      </c>
      <c r="DC231" s="261" t="s">
        <v>442</v>
      </c>
      <c r="DD231" s="261" t="s">
        <v>577</v>
      </c>
    </row>
    <row r="232" spans="1:108">
      <c r="A232" s="264" t="s">
        <v>380</v>
      </c>
      <c r="B232" s="284">
        <v>963</v>
      </c>
      <c r="C232" s="284">
        <f t="shared" si="48"/>
        <v>963</v>
      </c>
      <c r="D232" s="285">
        <v>8217</v>
      </c>
      <c r="E232" s="286">
        <f t="shared" si="49"/>
        <v>8217</v>
      </c>
      <c r="F232" s="287">
        <v>45869</v>
      </c>
      <c r="G232" s="285" t="s">
        <v>159</v>
      </c>
      <c r="H232" s="285" t="s">
        <v>573</v>
      </c>
      <c r="I232" s="261">
        <v>2021</v>
      </c>
      <c r="J232" s="261" t="s">
        <v>574</v>
      </c>
      <c r="K232" s="261" t="s">
        <v>575</v>
      </c>
      <c r="L232" s="288">
        <v>4437062</v>
      </c>
      <c r="M232" s="261" t="s">
        <v>576</v>
      </c>
      <c r="N232" s="261" t="s">
        <v>577</v>
      </c>
      <c r="O232" s="261" t="s">
        <v>578</v>
      </c>
      <c r="P232" s="287">
        <v>40359</v>
      </c>
      <c r="Q232" s="287" t="s">
        <v>592</v>
      </c>
      <c r="R232" s="261" t="s">
        <v>577</v>
      </c>
      <c r="S232" s="261" t="s">
        <v>580</v>
      </c>
      <c r="T232" s="261">
        <v>176</v>
      </c>
      <c r="U232" s="288">
        <v>0</v>
      </c>
      <c r="V232" s="289">
        <v>0</v>
      </c>
      <c r="W232" s="261" t="str">
        <f t="shared" si="50"/>
        <v>PERF</v>
      </c>
      <c r="X232" s="261" t="s">
        <v>581</v>
      </c>
      <c r="Y232" s="261" t="s">
        <v>581</v>
      </c>
      <c r="Z232" s="261" t="s">
        <v>573</v>
      </c>
      <c r="AA232" s="264" t="s">
        <v>380</v>
      </c>
      <c r="AB232" s="286">
        <f t="shared" si="51"/>
        <v>963</v>
      </c>
      <c r="AC232" s="286">
        <v>6810</v>
      </c>
      <c r="AD232" s="286">
        <f t="shared" si="52"/>
        <v>6810</v>
      </c>
      <c r="AE232" s="261" t="s">
        <v>593</v>
      </c>
      <c r="AF232" s="261" t="s">
        <v>583</v>
      </c>
      <c r="AG232" s="290">
        <v>5768447</v>
      </c>
      <c r="AH232" s="261" t="s">
        <v>583</v>
      </c>
      <c r="AI232" s="291">
        <v>40022</v>
      </c>
      <c r="AJ232" s="261" t="s">
        <v>584</v>
      </c>
      <c r="AK232" s="292">
        <v>45688</v>
      </c>
      <c r="AL232" s="292" t="s">
        <v>585</v>
      </c>
      <c r="AM232" s="292" t="s">
        <v>442</v>
      </c>
      <c r="AN232" s="261" t="s">
        <v>442</v>
      </c>
      <c r="AO232" s="261" t="s">
        <v>442</v>
      </c>
      <c r="AP232" s="261" t="s">
        <v>442</v>
      </c>
      <c r="AQ232" s="261" t="s">
        <v>442</v>
      </c>
      <c r="AR232" s="290" t="s">
        <v>442</v>
      </c>
      <c r="AS232" s="287" t="s">
        <v>442</v>
      </c>
      <c r="AT232" s="261">
        <v>180</v>
      </c>
      <c r="AU232" s="261" t="s">
        <v>442</v>
      </c>
      <c r="AV232" s="290" t="s">
        <v>442</v>
      </c>
      <c r="AW232" s="290" t="s">
        <v>442</v>
      </c>
      <c r="AX232" s="261" t="s">
        <v>442</v>
      </c>
      <c r="AY232" s="261" t="s">
        <v>442</v>
      </c>
      <c r="AZ232" s="290" t="s">
        <v>442</v>
      </c>
      <c r="BA232" s="261">
        <v>100</v>
      </c>
      <c r="BB232" s="261" t="s">
        <v>442</v>
      </c>
      <c r="BC232" s="261" t="s">
        <v>586</v>
      </c>
      <c r="BD232" s="261" t="s">
        <v>586</v>
      </c>
      <c r="BE232" s="289" t="s">
        <v>442</v>
      </c>
      <c r="BF232" s="261" t="s">
        <v>442</v>
      </c>
      <c r="BG232" s="261" t="s">
        <v>442</v>
      </c>
      <c r="BH232" s="261" t="s">
        <v>587</v>
      </c>
      <c r="BI232" s="293" t="s">
        <v>442</v>
      </c>
      <c r="BJ232" s="261" t="s">
        <v>442</v>
      </c>
      <c r="BK232" s="261" t="s">
        <v>442</v>
      </c>
      <c r="BL232" s="294" t="s">
        <v>442</v>
      </c>
      <c r="BM232" s="261" t="s">
        <v>442</v>
      </c>
      <c r="BN232" s="261" t="s">
        <v>442</v>
      </c>
      <c r="BO232" s="261" t="s">
        <v>442</v>
      </c>
      <c r="BP232" s="261" t="s">
        <v>442</v>
      </c>
      <c r="BQ232" s="261" t="s">
        <v>442</v>
      </c>
      <c r="BR232" s="261" t="s">
        <v>442</v>
      </c>
      <c r="BS232" s="261" t="s">
        <v>442</v>
      </c>
      <c r="BT232" s="261" t="s">
        <v>442</v>
      </c>
      <c r="BU232" s="261" t="s">
        <v>442</v>
      </c>
      <c r="BV232" s="261" t="s">
        <v>442</v>
      </c>
      <c r="BW232" s="261" t="s">
        <v>442</v>
      </c>
      <c r="BX232" s="261" t="s">
        <v>442</v>
      </c>
      <c r="BY232" s="261" t="s">
        <v>442</v>
      </c>
      <c r="BZ232" s="261" t="s">
        <v>442</v>
      </c>
      <c r="CA232" s="261" t="s">
        <v>442</v>
      </c>
      <c r="CB232" s="261">
        <v>45839</v>
      </c>
      <c r="CC232" s="290" t="s">
        <v>442</v>
      </c>
      <c r="CD232" s="261" t="s">
        <v>442</v>
      </c>
      <c r="CE232" s="261" t="s">
        <v>442</v>
      </c>
      <c r="CF232" s="261" t="s">
        <v>442</v>
      </c>
      <c r="CG232" s="261" t="s">
        <v>442</v>
      </c>
      <c r="CH232" s="261" t="s">
        <v>442</v>
      </c>
      <c r="CI232" s="261" t="s">
        <v>442</v>
      </c>
      <c r="CJ232" s="261" t="s">
        <v>442</v>
      </c>
      <c r="CK232" s="261" t="s">
        <v>442</v>
      </c>
      <c r="CL232" s="261" t="s">
        <v>442</v>
      </c>
      <c r="CM232" s="261" t="s">
        <v>442</v>
      </c>
      <c r="CN232" s="261" t="s">
        <v>442</v>
      </c>
      <c r="CO232" s="261" t="s">
        <v>442</v>
      </c>
      <c r="CP232" s="261" t="s">
        <v>442</v>
      </c>
      <c r="CQ232" s="261" t="s">
        <v>442</v>
      </c>
      <c r="CR232" s="261" t="s">
        <v>588</v>
      </c>
      <c r="CS232" s="261" t="s">
        <v>433</v>
      </c>
      <c r="CT232" s="261" t="s">
        <v>442</v>
      </c>
      <c r="CU232" s="261" t="s">
        <v>589</v>
      </c>
      <c r="CV232" s="261" t="s">
        <v>442</v>
      </c>
      <c r="CW232" s="261" t="s">
        <v>442</v>
      </c>
      <c r="CX232" s="293" t="s">
        <v>442</v>
      </c>
      <c r="CY232" s="289" t="s">
        <v>442</v>
      </c>
      <c r="CZ232" s="287" t="s">
        <v>442</v>
      </c>
      <c r="DA232" s="293" t="s">
        <v>442</v>
      </c>
      <c r="DB232" s="261" t="s">
        <v>442</v>
      </c>
      <c r="DC232" s="261" t="s">
        <v>442</v>
      </c>
      <c r="DD232" s="261" t="s">
        <v>577</v>
      </c>
    </row>
    <row r="233" spans="1:108">
      <c r="A233" s="264" t="s">
        <v>380</v>
      </c>
      <c r="B233" s="284">
        <v>1761</v>
      </c>
      <c r="C233" s="284">
        <f t="shared" si="48"/>
        <v>1761</v>
      </c>
      <c r="D233" s="285">
        <v>9623</v>
      </c>
      <c r="E233" s="286">
        <f t="shared" si="49"/>
        <v>9623</v>
      </c>
      <c r="F233" s="287">
        <v>45869</v>
      </c>
      <c r="G233" s="285" t="s">
        <v>159</v>
      </c>
      <c r="H233" s="285" t="s">
        <v>573</v>
      </c>
      <c r="I233" s="261">
        <v>2021</v>
      </c>
      <c r="J233" s="261" t="s">
        <v>574</v>
      </c>
      <c r="K233" s="261" t="s">
        <v>575</v>
      </c>
      <c r="L233" s="288">
        <v>9842400</v>
      </c>
      <c r="M233" s="261" t="s">
        <v>576</v>
      </c>
      <c r="N233" s="261" t="s">
        <v>577</v>
      </c>
      <c r="O233" s="261" t="s">
        <v>578</v>
      </c>
      <c r="P233" s="287">
        <v>43073</v>
      </c>
      <c r="Q233" s="287" t="s">
        <v>592</v>
      </c>
      <c r="R233" s="261" t="s">
        <v>577</v>
      </c>
      <c r="S233" s="261" t="s">
        <v>580</v>
      </c>
      <c r="T233" s="261">
        <v>20</v>
      </c>
      <c r="U233" s="288">
        <v>0</v>
      </c>
      <c r="V233" s="289">
        <v>0</v>
      </c>
      <c r="W233" s="261" t="str">
        <f t="shared" si="50"/>
        <v>PERF</v>
      </c>
      <c r="X233" s="261" t="s">
        <v>581</v>
      </c>
      <c r="Y233" s="261" t="s">
        <v>581</v>
      </c>
      <c r="Z233" s="261" t="s">
        <v>573</v>
      </c>
      <c r="AA233" s="264" t="s">
        <v>380</v>
      </c>
      <c r="AB233" s="286">
        <f t="shared" si="51"/>
        <v>1761</v>
      </c>
      <c r="AC233" s="286">
        <v>7696</v>
      </c>
      <c r="AD233" s="286">
        <f t="shared" si="52"/>
        <v>7696</v>
      </c>
      <c r="AE233" s="261" t="s">
        <v>582</v>
      </c>
      <c r="AF233" s="261" t="s">
        <v>583</v>
      </c>
      <c r="AG233" s="290">
        <v>32640616</v>
      </c>
      <c r="AH233" s="261" t="s">
        <v>583</v>
      </c>
      <c r="AI233" s="291">
        <v>43010</v>
      </c>
      <c r="AJ233" s="261" t="s">
        <v>584</v>
      </c>
      <c r="AK233" s="292">
        <v>45688</v>
      </c>
      <c r="AL233" s="292" t="s">
        <v>585</v>
      </c>
      <c r="AM233" s="292" t="s">
        <v>442</v>
      </c>
      <c r="AN233" s="261" t="s">
        <v>442</v>
      </c>
      <c r="AO233" s="261" t="s">
        <v>442</v>
      </c>
      <c r="AP233" s="261" t="s">
        <v>442</v>
      </c>
      <c r="AQ233" s="261" t="s">
        <v>442</v>
      </c>
      <c r="AR233" s="290">
        <v>88</v>
      </c>
      <c r="AS233" s="287">
        <f t="shared" ref="AS233:AS240" si="59">(AR233*30)+F233</f>
        <v>48509</v>
      </c>
      <c r="AT233" s="261">
        <v>180</v>
      </c>
      <c r="AU233" s="261" t="s">
        <v>442</v>
      </c>
      <c r="AV233" s="290">
        <v>19457550</v>
      </c>
      <c r="AW233" s="290">
        <v>13830476.529999999</v>
      </c>
      <c r="AX233" s="261" t="s">
        <v>442</v>
      </c>
      <c r="AY233" s="261" t="s">
        <v>442</v>
      </c>
      <c r="AZ233" s="290">
        <v>19457550</v>
      </c>
      <c r="BA233" s="261">
        <v>100</v>
      </c>
      <c r="BB233" s="261" t="s">
        <v>442</v>
      </c>
      <c r="BC233" s="261" t="s">
        <v>586</v>
      </c>
      <c r="BD233" s="261" t="s">
        <v>586</v>
      </c>
      <c r="BE233" s="289">
        <v>244661</v>
      </c>
      <c r="BF233" s="261" t="s">
        <v>442</v>
      </c>
      <c r="BG233" s="261" t="s">
        <v>442</v>
      </c>
      <c r="BH233" s="261" t="s">
        <v>587</v>
      </c>
      <c r="BI233" s="293">
        <v>0.13250000000000001</v>
      </c>
      <c r="BJ233" s="261" t="s">
        <v>596</v>
      </c>
      <c r="BK233" s="261" t="s">
        <v>442</v>
      </c>
      <c r="BL233" s="294">
        <f t="shared" ref="BL233:BL240" si="60">BI233-IF(BJ233="Prime",10.75%-3.5%,7.41%)</f>
        <v>5.8400000000000007E-2</v>
      </c>
      <c r="BM233" s="261" t="s">
        <v>442</v>
      </c>
      <c r="BN233" s="261" t="s">
        <v>442</v>
      </c>
      <c r="BO233" s="261" t="s">
        <v>442</v>
      </c>
      <c r="BP233" s="261" t="s">
        <v>442</v>
      </c>
      <c r="BQ233" s="261" t="s">
        <v>442</v>
      </c>
      <c r="BR233" s="261" t="s">
        <v>442</v>
      </c>
      <c r="BS233" s="261" t="s">
        <v>442</v>
      </c>
      <c r="BT233" s="261" t="s">
        <v>442</v>
      </c>
      <c r="BU233" s="261" t="s">
        <v>442</v>
      </c>
      <c r="BV233" s="261" t="s">
        <v>442</v>
      </c>
      <c r="BW233" s="261" t="s">
        <v>442</v>
      </c>
      <c r="BX233" s="261" t="s">
        <v>442</v>
      </c>
      <c r="BY233" s="261" t="s">
        <v>442</v>
      </c>
      <c r="BZ233" s="261" t="s">
        <v>442</v>
      </c>
      <c r="CA233" s="261" t="s">
        <v>442</v>
      </c>
      <c r="CB233" s="261" t="s">
        <v>442</v>
      </c>
      <c r="CC233" s="290">
        <v>0</v>
      </c>
      <c r="CD233" s="261" t="s">
        <v>442</v>
      </c>
      <c r="CE233" s="261" t="s">
        <v>442</v>
      </c>
      <c r="CF233" s="261" t="s">
        <v>442</v>
      </c>
      <c r="CG233" s="261" t="s">
        <v>442</v>
      </c>
      <c r="CH233" s="261" t="s">
        <v>442</v>
      </c>
      <c r="CI233" s="261" t="s">
        <v>442</v>
      </c>
      <c r="CJ233" s="261" t="s">
        <v>442</v>
      </c>
      <c r="CK233" s="261" t="s">
        <v>442</v>
      </c>
      <c r="CL233" s="261" t="s">
        <v>442</v>
      </c>
      <c r="CM233" s="261" t="s">
        <v>442</v>
      </c>
      <c r="CN233" s="261" t="s">
        <v>442</v>
      </c>
      <c r="CO233" s="261" t="s">
        <v>442</v>
      </c>
      <c r="CP233" s="261" t="s">
        <v>442</v>
      </c>
      <c r="CQ233" s="261" t="s">
        <v>442</v>
      </c>
      <c r="CR233" s="261" t="s">
        <v>588</v>
      </c>
      <c r="CS233" s="261" t="s">
        <v>433</v>
      </c>
      <c r="CT233" s="261" t="s">
        <v>442</v>
      </c>
      <c r="CU233" s="261" t="s">
        <v>589</v>
      </c>
      <c r="CV233" s="261" t="s">
        <v>442</v>
      </c>
      <c r="CW233" s="261" t="s">
        <v>442</v>
      </c>
      <c r="CX233" s="293">
        <f t="shared" ref="CX233:CX240" si="61">AV233/CY233</f>
        <v>0.62193209986047915</v>
      </c>
      <c r="CY233" s="289">
        <v>31285650</v>
      </c>
      <c r="CZ233" s="287">
        <v>45140</v>
      </c>
      <c r="DA233" s="293">
        <v>0.59611465521710771</v>
      </c>
      <c r="DB233" s="261" t="s">
        <v>442</v>
      </c>
      <c r="DC233" s="261" t="s">
        <v>442</v>
      </c>
      <c r="DD233" s="261" t="s">
        <v>577</v>
      </c>
    </row>
    <row r="234" spans="1:108">
      <c r="A234" s="264" t="s">
        <v>380</v>
      </c>
      <c r="B234" s="284">
        <v>1521</v>
      </c>
      <c r="C234" s="284">
        <f t="shared" si="48"/>
        <v>1521</v>
      </c>
      <c r="D234" s="285">
        <v>8586</v>
      </c>
      <c r="E234" s="286">
        <f t="shared" si="49"/>
        <v>8586</v>
      </c>
      <c r="F234" s="287">
        <v>45869</v>
      </c>
      <c r="G234" s="285" t="s">
        <v>159</v>
      </c>
      <c r="H234" s="285" t="s">
        <v>573</v>
      </c>
      <c r="I234" s="261">
        <v>2021</v>
      </c>
      <c r="J234" s="261" t="s">
        <v>574</v>
      </c>
      <c r="K234" s="261" t="s">
        <v>575</v>
      </c>
      <c r="L234" s="288">
        <v>455736</v>
      </c>
      <c r="M234" s="261" t="s">
        <v>576</v>
      </c>
      <c r="N234" s="261" t="s">
        <v>577</v>
      </c>
      <c r="O234" s="261" t="s">
        <v>578</v>
      </c>
      <c r="P234" s="287">
        <v>42293</v>
      </c>
      <c r="Q234" s="287" t="s">
        <v>592</v>
      </c>
      <c r="R234" s="261" t="s">
        <v>577</v>
      </c>
      <c r="S234" s="261" t="s">
        <v>580</v>
      </c>
      <c r="T234" s="261">
        <v>115</v>
      </c>
      <c r="U234" s="288">
        <v>0</v>
      </c>
      <c r="V234" s="289">
        <v>0</v>
      </c>
      <c r="W234" s="261" t="str">
        <f t="shared" si="50"/>
        <v>PERF</v>
      </c>
      <c r="X234" s="261" t="s">
        <v>581</v>
      </c>
      <c r="Y234" s="261" t="s">
        <v>581</v>
      </c>
      <c r="Z234" s="261" t="s">
        <v>573</v>
      </c>
      <c r="AA234" s="264" t="s">
        <v>380</v>
      </c>
      <c r="AB234" s="286">
        <f t="shared" si="51"/>
        <v>1521</v>
      </c>
      <c r="AC234" s="286">
        <v>7007</v>
      </c>
      <c r="AD234" s="286">
        <f t="shared" si="52"/>
        <v>7007</v>
      </c>
      <c r="AE234" s="261" t="s">
        <v>582</v>
      </c>
      <c r="AF234" s="261" t="s">
        <v>583</v>
      </c>
      <c r="AG234" s="290">
        <v>913072</v>
      </c>
      <c r="AH234" s="261" t="s">
        <v>583</v>
      </c>
      <c r="AI234" s="291">
        <v>40688</v>
      </c>
      <c r="AJ234" s="261" t="s">
        <v>584</v>
      </c>
      <c r="AK234" s="292">
        <v>45688</v>
      </c>
      <c r="AL234" s="292" t="s">
        <v>585</v>
      </c>
      <c r="AM234" s="292" t="s">
        <v>442</v>
      </c>
      <c r="AN234" s="261" t="s">
        <v>442</v>
      </c>
      <c r="AO234" s="261" t="s">
        <v>442</v>
      </c>
      <c r="AP234" s="261" t="s">
        <v>442</v>
      </c>
      <c r="AQ234" s="261" t="s">
        <v>442</v>
      </c>
      <c r="AR234" s="290">
        <v>62</v>
      </c>
      <c r="AS234" s="287">
        <f t="shared" si="59"/>
        <v>47729</v>
      </c>
      <c r="AT234" s="261">
        <v>180</v>
      </c>
      <c r="AU234" s="261" t="s">
        <v>442</v>
      </c>
      <c r="AV234" s="290">
        <v>980693</v>
      </c>
      <c r="AW234" s="290">
        <v>588578.35</v>
      </c>
      <c r="AX234" s="261" t="s">
        <v>442</v>
      </c>
      <c r="AY234" s="261" t="s">
        <v>442</v>
      </c>
      <c r="AZ234" s="290">
        <v>980693</v>
      </c>
      <c r="BA234" s="261">
        <v>100</v>
      </c>
      <c r="BB234" s="261" t="s">
        <v>442</v>
      </c>
      <c r="BC234" s="261" t="s">
        <v>586</v>
      </c>
      <c r="BD234" s="261" t="s">
        <v>586</v>
      </c>
      <c r="BE234" s="289">
        <v>13515</v>
      </c>
      <c r="BF234" s="261" t="s">
        <v>442</v>
      </c>
      <c r="BG234" s="261" t="s">
        <v>442</v>
      </c>
      <c r="BH234" s="261" t="s">
        <v>587</v>
      </c>
      <c r="BI234" s="293">
        <v>0.1525</v>
      </c>
      <c r="BJ234" s="261" t="s">
        <v>596</v>
      </c>
      <c r="BK234" s="261" t="s">
        <v>442</v>
      </c>
      <c r="BL234" s="294">
        <f t="shared" si="60"/>
        <v>7.8399999999999997E-2</v>
      </c>
      <c r="BM234" s="261" t="s">
        <v>442</v>
      </c>
      <c r="BN234" s="261" t="s">
        <v>442</v>
      </c>
      <c r="BO234" s="261" t="s">
        <v>442</v>
      </c>
      <c r="BP234" s="261" t="s">
        <v>442</v>
      </c>
      <c r="BQ234" s="261" t="s">
        <v>442</v>
      </c>
      <c r="BR234" s="261" t="s">
        <v>442</v>
      </c>
      <c r="BS234" s="261" t="s">
        <v>442</v>
      </c>
      <c r="BT234" s="261" t="s">
        <v>442</v>
      </c>
      <c r="BU234" s="261" t="s">
        <v>442</v>
      </c>
      <c r="BV234" s="261" t="s">
        <v>442</v>
      </c>
      <c r="BW234" s="261" t="s">
        <v>442</v>
      </c>
      <c r="BX234" s="261" t="s">
        <v>442</v>
      </c>
      <c r="BY234" s="261" t="s">
        <v>442</v>
      </c>
      <c r="BZ234" s="261" t="s">
        <v>442</v>
      </c>
      <c r="CA234" s="261" t="s">
        <v>442</v>
      </c>
      <c r="CB234" s="261" t="s">
        <v>442</v>
      </c>
      <c r="CC234" s="290">
        <v>0</v>
      </c>
      <c r="CD234" s="261" t="s">
        <v>442</v>
      </c>
      <c r="CE234" s="261" t="s">
        <v>442</v>
      </c>
      <c r="CF234" s="261" t="s">
        <v>442</v>
      </c>
      <c r="CG234" s="261" t="s">
        <v>442</v>
      </c>
      <c r="CH234" s="261" t="s">
        <v>442</v>
      </c>
      <c r="CI234" s="261" t="s">
        <v>442</v>
      </c>
      <c r="CJ234" s="261" t="s">
        <v>442</v>
      </c>
      <c r="CK234" s="261" t="s">
        <v>442</v>
      </c>
      <c r="CL234" s="261" t="s">
        <v>442</v>
      </c>
      <c r="CM234" s="261" t="s">
        <v>442</v>
      </c>
      <c r="CN234" s="261" t="s">
        <v>442</v>
      </c>
      <c r="CO234" s="261" t="s">
        <v>442</v>
      </c>
      <c r="CP234" s="261" t="s">
        <v>442</v>
      </c>
      <c r="CQ234" s="261" t="s">
        <v>442</v>
      </c>
      <c r="CR234" s="261" t="s">
        <v>588</v>
      </c>
      <c r="CS234" s="261" t="s">
        <v>433</v>
      </c>
      <c r="CT234" s="261" t="s">
        <v>442</v>
      </c>
      <c r="CU234" s="261" t="s">
        <v>589</v>
      </c>
      <c r="CV234" s="261" t="s">
        <v>442</v>
      </c>
      <c r="CW234" s="261" t="s">
        <v>442</v>
      </c>
      <c r="CX234" s="293">
        <f t="shared" si="61"/>
        <v>0.43586355555555556</v>
      </c>
      <c r="CY234" s="289">
        <v>2250000</v>
      </c>
      <c r="CZ234" s="287">
        <v>45623</v>
      </c>
      <c r="DA234" s="293">
        <v>0.67693140994473078</v>
      </c>
      <c r="DB234" s="261" t="s">
        <v>442</v>
      </c>
      <c r="DC234" s="261" t="s">
        <v>442</v>
      </c>
      <c r="DD234" s="261" t="s">
        <v>577</v>
      </c>
    </row>
    <row r="235" spans="1:108">
      <c r="A235" s="264" t="s">
        <v>380</v>
      </c>
      <c r="B235" s="284">
        <v>2479</v>
      </c>
      <c r="C235" s="284">
        <f t="shared" si="48"/>
        <v>2479</v>
      </c>
      <c r="D235" s="285">
        <v>11268</v>
      </c>
      <c r="E235" s="286">
        <f t="shared" si="49"/>
        <v>11268</v>
      </c>
      <c r="F235" s="287">
        <v>45869</v>
      </c>
      <c r="G235" s="285" t="s">
        <v>159</v>
      </c>
      <c r="H235" s="285" t="s">
        <v>573</v>
      </c>
      <c r="I235" s="261">
        <v>2021</v>
      </c>
      <c r="J235" s="261" t="s">
        <v>574</v>
      </c>
      <c r="K235" s="261" t="s">
        <v>575</v>
      </c>
      <c r="L235" s="288">
        <v>674419</v>
      </c>
      <c r="M235" s="261" t="s">
        <v>576</v>
      </c>
      <c r="N235" s="261" t="s">
        <v>577</v>
      </c>
      <c r="O235" s="261" t="s">
        <v>578</v>
      </c>
      <c r="P235" s="287">
        <v>45421</v>
      </c>
      <c r="Q235" s="287" t="s">
        <v>579</v>
      </c>
      <c r="R235" s="261" t="s">
        <v>577</v>
      </c>
      <c r="S235" s="261" t="s">
        <v>580</v>
      </c>
      <c r="T235" s="261">
        <v>7</v>
      </c>
      <c r="U235" s="288">
        <v>0</v>
      </c>
      <c r="V235" s="289">
        <v>0</v>
      </c>
      <c r="W235" s="261" t="str">
        <f t="shared" si="50"/>
        <v>PERF</v>
      </c>
      <c r="X235" s="261" t="s">
        <v>581</v>
      </c>
      <c r="Y235" s="261" t="s">
        <v>581</v>
      </c>
      <c r="Z235" s="261" t="s">
        <v>573</v>
      </c>
      <c r="AA235" s="264" t="s">
        <v>380</v>
      </c>
      <c r="AB235" s="286">
        <f t="shared" si="51"/>
        <v>2479</v>
      </c>
      <c r="AC235" s="286">
        <v>8444</v>
      </c>
      <c r="AD235" s="286">
        <f t="shared" si="52"/>
        <v>8444</v>
      </c>
      <c r="AE235" s="261" t="s">
        <v>582</v>
      </c>
      <c r="AF235" s="261" t="s">
        <v>583</v>
      </c>
      <c r="AG235" s="290">
        <v>2697411</v>
      </c>
      <c r="AH235" s="261" t="s">
        <v>583</v>
      </c>
      <c r="AI235" s="291">
        <v>45216</v>
      </c>
      <c r="AJ235" s="261" t="s">
        <v>584</v>
      </c>
      <c r="AK235" s="292">
        <v>45688</v>
      </c>
      <c r="AL235" s="292" t="s">
        <v>585</v>
      </c>
      <c r="AM235" s="292" t="s">
        <v>442</v>
      </c>
      <c r="AN235" s="261" t="s">
        <v>442</v>
      </c>
      <c r="AO235" s="261" t="s">
        <v>442</v>
      </c>
      <c r="AP235" s="261" t="s">
        <v>442</v>
      </c>
      <c r="AQ235" s="261" t="s">
        <v>442</v>
      </c>
      <c r="AR235" s="290">
        <v>165</v>
      </c>
      <c r="AS235" s="287">
        <f t="shared" si="59"/>
        <v>50819</v>
      </c>
      <c r="AT235" s="261">
        <v>180</v>
      </c>
      <c r="AU235" s="261" t="s">
        <v>442</v>
      </c>
      <c r="AV235" s="290">
        <v>1582747</v>
      </c>
      <c r="AW235" s="290">
        <v>1325995.48</v>
      </c>
      <c r="AX235" s="261" t="s">
        <v>442</v>
      </c>
      <c r="AY235" s="261" t="s">
        <v>442</v>
      </c>
      <c r="AZ235" s="290">
        <v>1582747</v>
      </c>
      <c r="BA235" s="261">
        <v>100</v>
      </c>
      <c r="BB235" s="261" t="s">
        <v>442</v>
      </c>
      <c r="BC235" s="261" t="s">
        <v>586</v>
      </c>
      <c r="BD235" s="261" t="s">
        <v>586</v>
      </c>
      <c r="BE235" s="289">
        <v>19016</v>
      </c>
      <c r="BF235" s="261" t="s">
        <v>442</v>
      </c>
      <c r="BG235" s="261" t="s">
        <v>442</v>
      </c>
      <c r="BH235" s="261" t="s">
        <v>587</v>
      </c>
      <c r="BI235" s="293">
        <v>0.15210000000000001</v>
      </c>
      <c r="BJ235" s="261" t="s">
        <v>591</v>
      </c>
      <c r="BK235" s="261" t="s">
        <v>442</v>
      </c>
      <c r="BL235" s="294">
        <f t="shared" si="60"/>
        <v>7.8000000000000014E-2</v>
      </c>
      <c r="BM235" s="261" t="s">
        <v>442</v>
      </c>
      <c r="BN235" s="261" t="s">
        <v>442</v>
      </c>
      <c r="BO235" s="261" t="s">
        <v>442</v>
      </c>
      <c r="BP235" s="261" t="s">
        <v>442</v>
      </c>
      <c r="BQ235" s="261" t="s">
        <v>442</v>
      </c>
      <c r="BR235" s="261" t="s">
        <v>442</v>
      </c>
      <c r="BS235" s="261" t="s">
        <v>442</v>
      </c>
      <c r="BT235" s="261" t="s">
        <v>442</v>
      </c>
      <c r="BU235" s="261" t="s">
        <v>442</v>
      </c>
      <c r="BV235" s="261" t="s">
        <v>442</v>
      </c>
      <c r="BW235" s="261" t="s">
        <v>442</v>
      </c>
      <c r="BX235" s="261" t="s">
        <v>442</v>
      </c>
      <c r="BY235" s="261" t="s">
        <v>442</v>
      </c>
      <c r="BZ235" s="261" t="s">
        <v>442</v>
      </c>
      <c r="CA235" s="261" t="s">
        <v>442</v>
      </c>
      <c r="CB235" s="261" t="s">
        <v>442</v>
      </c>
      <c r="CC235" s="290">
        <v>0</v>
      </c>
      <c r="CD235" s="261" t="s">
        <v>442</v>
      </c>
      <c r="CE235" s="261" t="s">
        <v>442</v>
      </c>
      <c r="CF235" s="261" t="s">
        <v>442</v>
      </c>
      <c r="CG235" s="261" t="s">
        <v>442</v>
      </c>
      <c r="CH235" s="261" t="s">
        <v>442</v>
      </c>
      <c r="CI235" s="261" t="s">
        <v>442</v>
      </c>
      <c r="CJ235" s="261" t="s">
        <v>442</v>
      </c>
      <c r="CK235" s="261" t="s">
        <v>442</v>
      </c>
      <c r="CL235" s="261" t="s">
        <v>442</v>
      </c>
      <c r="CM235" s="261" t="s">
        <v>442</v>
      </c>
      <c r="CN235" s="261" t="s">
        <v>442</v>
      </c>
      <c r="CO235" s="261" t="s">
        <v>442</v>
      </c>
      <c r="CP235" s="261" t="s">
        <v>442</v>
      </c>
      <c r="CQ235" s="261" t="s">
        <v>442</v>
      </c>
      <c r="CR235" s="261" t="s">
        <v>588</v>
      </c>
      <c r="CS235" s="261" t="s">
        <v>433</v>
      </c>
      <c r="CT235" s="261" t="s">
        <v>442</v>
      </c>
      <c r="CU235" s="261" t="s">
        <v>589</v>
      </c>
      <c r="CV235" s="261" t="s">
        <v>442</v>
      </c>
      <c r="CW235" s="261" t="s">
        <v>442</v>
      </c>
      <c r="CX235" s="293">
        <f t="shared" si="61"/>
        <v>0.58676523525706692</v>
      </c>
      <c r="CY235" s="289">
        <v>2697411</v>
      </c>
      <c r="CZ235" s="287">
        <v>45216</v>
      </c>
      <c r="DA235" s="293">
        <v>0.58676523525706692</v>
      </c>
      <c r="DB235" s="261" t="s">
        <v>442</v>
      </c>
      <c r="DC235" s="261" t="s">
        <v>442</v>
      </c>
      <c r="DD235" s="261" t="s">
        <v>577</v>
      </c>
    </row>
    <row r="236" spans="1:108">
      <c r="A236" s="264" t="s">
        <v>380</v>
      </c>
      <c r="B236" s="284">
        <v>1741</v>
      </c>
      <c r="C236" s="284">
        <f t="shared" si="48"/>
        <v>1741</v>
      </c>
      <c r="D236" s="285">
        <v>9228</v>
      </c>
      <c r="E236" s="286">
        <f t="shared" si="49"/>
        <v>9228</v>
      </c>
      <c r="F236" s="287">
        <v>45869</v>
      </c>
      <c r="G236" s="285" t="s">
        <v>159</v>
      </c>
      <c r="H236" s="285" t="s">
        <v>573</v>
      </c>
      <c r="I236" s="261">
        <v>2021</v>
      </c>
      <c r="J236" s="261" t="s">
        <v>574</v>
      </c>
      <c r="K236" s="261" t="s">
        <v>575</v>
      </c>
      <c r="L236" s="288">
        <v>806400</v>
      </c>
      <c r="M236" s="261" t="s">
        <v>576</v>
      </c>
      <c r="N236" s="261" t="s">
        <v>577</v>
      </c>
      <c r="O236" s="261" t="s">
        <v>578</v>
      </c>
      <c r="P236" s="287">
        <v>43048</v>
      </c>
      <c r="Q236" s="287" t="s">
        <v>595</v>
      </c>
      <c r="R236" s="261" t="s">
        <v>577</v>
      </c>
      <c r="S236" s="261" t="s">
        <v>580</v>
      </c>
      <c r="T236" s="261">
        <v>31</v>
      </c>
      <c r="U236" s="288">
        <v>0</v>
      </c>
      <c r="V236" s="289">
        <v>0</v>
      </c>
      <c r="W236" s="261" t="str">
        <f t="shared" si="50"/>
        <v>PERF</v>
      </c>
      <c r="X236" s="261" t="s">
        <v>581</v>
      </c>
      <c r="Y236" s="261" t="s">
        <v>581</v>
      </c>
      <c r="Z236" s="261" t="s">
        <v>573</v>
      </c>
      <c r="AA236" s="264" t="s">
        <v>380</v>
      </c>
      <c r="AB236" s="286">
        <f t="shared" si="51"/>
        <v>1741</v>
      </c>
      <c r="AC236" s="286">
        <v>7445</v>
      </c>
      <c r="AD236" s="286">
        <f t="shared" si="52"/>
        <v>7445</v>
      </c>
      <c r="AE236" s="261" t="s">
        <v>582</v>
      </c>
      <c r="AF236" s="261" t="s">
        <v>583</v>
      </c>
      <c r="AG236" s="290">
        <v>3150617</v>
      </c>
      <c r="AH236" s="261" t="s">
        <v>583</v>
      </c>
      <c r="AI236" s="291">
        <v>42795</v>
      </c>
      <c r="AJ236" s="261" t="s">
        <v>584</v>
      </c>
      <c r="AK236" s="292">
        <v>45688</v>
      </c>
      <c r="AL236" s="292" t="s">
        <v>585</v>
      </c>
      <c r="AM236" s="292" t="s">
        <v>442</v>
      </c>
      <c r="AN236" s="261" t="s">
        <v>442</v>
      </c>
      <c r="AO236" s="261" t="s">
        <v>442</v>
      </c>
      <c r="AP236" s="261" t="s">
        <v>442</v>
      </c>
      <c r="AQ236" s="261" t="s">
        <v>442</v>
      </c>
      <c r="AR236" s="290">
        <v>85</v>
      </c>
      <c r="AS236" s="287">
        <f t="shared" si="59"/>
        <v>48419</v>
      </c>
      <c r="AT236" s="261">
        <v>180</v>
      </c>
      <c r="AU236" s="261" t="s">
        <v>442</v>
      </c>
      <c r="AV236" s="290">
        <v>2376358</v>
      </c>
      <c r="AW236" s="290">
        <v>1679548.1</v>
      </c>
      <c r="AX236" s="261" t="s">
        <v>442</v>
      </c>
      <c r="AY236" s="261" t="s">
        <v>442</v>
      </c>
      <c r="AZ236" s="290">
        <v>2376358</v>
      </c>
      <c r="BA236" s="261">
        <v>100</v>
      </c>
      <c r="BB236" s="261" t="s">
        <v>442</v>
      </c>
      <c r="BC236" s="261" t="s">
        <v>586</v>
      </c>
      <c r="BD236" s="261" t="s">
        <v>586</v>
      </c>
      <c r="BE236" s="289">
        <v>0</v>
      </c>
      <c r="BF236" s="261" t="s">
        <v>442</v>
      </c>
      <c r="BG236" s="261" t="s">
        <v>442</v>
      </c>
      <c r="BH236" s="261" t="s">
        <v>587</v>
      </c>
      <c r="BI236" s="293">
        <v>0.14249999999999999</v>
      </c>
      <c r="BJ236" s="261" t="s">
        <v>596</v>
      </c>
      <c r="BK236" s="261" t="s">
        <v>442</v>
      </c>
      <c r="BL236" s="294">
        <f t="shared" si="60"/>
        <v>6.8399999999999989E-2</v>
      </c>
      <c r="BM236" s="261" t="s">
        <v>442</v>
      </c>
      <c r="BN236" s="261" t="s">
        <v>442</v>
      </c>
      <c r="BO236" s="261" t="s">
        <v>442</v>
      </c>
      <c r="BP236" s="261" t="s">
        <v>442</v>
      </c>
      <c r="BQ236" s="261" t="s">
        <v>442</v>
      </c>
      <c r="BR236" s="261" t="s">
        <v>442</v>
      </c>
      <c r="BS236" s="261" t="s">
        <v>442</v>
      </c>
      <c r="BT236" s="261" t="s">
        <v>442</v>
      </c>
      <c r="BU236" s="261" t="s">
        <v>442</v>
      </c>
      <c r="BV236" s="261" t="s">
        <v>442</v>
      </c>
      <c r="BW236" s="261" t="s">
        <v>442</v>
      </c>
      <c r="BX236" s="261" t="s">
        <v>442</v>
      </c>
      <c r="BY236" s="261" t="s">
        <v>442</v>
      </c>
      <c r="BZ236" s="261" t="s">
        <v>442</v>
      </c>
      <c r="CA236" s="261" t="s">
        <v>442</v>
      </c>
      <c r="CB236" s="261" t="s">
        <v>442</v>
      </c>
      <c r="CC236" s="290">
        <v>470000</v>
      </c>
      <c r="CD236" s="261" t="s">
        <v>442</v>
      </c>
      <c r="CE236" s="261" t="s">
        <v>442</v>
      </c>
      <c r="CF236" s="261" t="s">
        <v>442</v>
      </c>
      <c r="CG236" s="261" t="s">
        <v>442</v>
      </c>
      <c r="CH236" s="261" t="s">
        <v>442</v>
      </c>
      <c r="CI236" s="261" t="s">
        <v>442</v>
      </c>
      <c r="CJ236" s="261" t="s">
        <v>442</v>
      </c>
      <c r="CK236" s="261" t="s">
        <v>442</v>
      </c>
      <c r="CL236" s="261" t="s">
        <v>442</v>
      </c>
      <c r="CM236" s="261" t="s">
        <v>442</v>
      </c>
      <c r="CN236" s="261" t="s">
        <v>442</v>
      </c>
      <c r="CO236" s="261" t="s">
        <v>442</v>
      </c>
      <c r="CP236" s="261" t="s">
        <v>442</v>
      </c>
      <c r="CQ236" s="261" t="s">
        <v>442</v>
      </c>
      <c r="CR236" s="261" t="s">
        <v>588</v>
      </c>
      <c r="CS236" s="261" t="s">
        <v>433</v>
      </c>
      <c r="CT236" s="261" t="s">
        <v>442</v>
      </c>
      <c r="CU236" s="261" t="s">
        <v>589</v>
      </c>
      <c r="CV236" s="261" t="s">
        <v>442</v>
      </c>
      <c r="CW236" s="261" t="s">
        <v>442</v>
      </c>
      <c r="CX236" s="293">
        <f t="shared" si="61"/>
        <v>0.505608085106383</v>
      </c>
      <c r="CY236" s="289">
        <v>4700000</v>
      </c>
      <c r="CZ236" s="287">
        <v>45111</v>
      </c>
      <c r="DA236" s="293">
        <v>0.71896321475888003</v>
      </c>
      <c r="DB236" s="261" t="s">
        <v>442</v>
      </c>
      <c r="DC236" s="261" t="s">
        <v>442</v>
      </c>
      <c r="DD236" s="261" t="s">
        <v>577</v>
      </c>
    </row>
    <row r="237" spans="1:108">
      <c r="A237" s="264" t="s">
        <v>380</v>
      </c>
      <c r="B237" s="284">
        <v>1574</v>
      </c>
      <c r="C237" s="284">
        <f t="shared" si="48"/>
        <v>1574</v>
      </c>
      <c r="D237" s="285">
        <v>8723</v>
      </c>
      <c r="E237" s="286">
        <f t="shared" si="49"/>
        <v>8723</v>
      </c>
      <c r="F237" s="287">
        <v>45869</v>
      </c>
      <c r="G237" s="285" t="s">
        <v>159</v>
      </c>
      <c r="H237" s="285" t="s">
        <v>573</v>
      </c>
      <c r="I237" s="261">
        <v>2021</v>
      </c>
      <c r="J237" s="261" t="s">
        <v>574</v>
      </c>
      <c r="K237" s="261" t="s">
        <v>575</v>
      </c>
      <c r="L237" s="288">
        <v>830560</v>
      </c>
      <c r="M237" s="261" t="s">
        <v>576</v>
      </c>
      <c r="N237" s="261" t="s">
        <v>577</v>
      </c>
      <c r="O237" s="261" t="s">
        <v>578</v>
      </c>
      <c r="P237" s="287">
        <v>42433</v>
      </c>
      <c r="Q237" s="287" t="s">
        <v>579</v>
      </c>
      <c r="R237" s="261" t="s">
        <v>577</v>
      </c>
      <c r="S237" s="261" t="s">
        <v>580</v>
      </c>
      <c r="T237" s="261">
        <v>101</v>
      </c>
      <c r="U237" s="288">
        <v>0</v>
      </c>
      <c r="V237" s="289">
        <v>0</v>
      </c>
      <c r="W237" s="261" t="str">
        <f t="shared" si="50"/>
        <v>PERF</v>
      </c>
      <c r="X237" s="261" t="s">
        <v>581</v>
      </c>
      <c r="Y237" s="261" t="s">
        <v>581</v>
      </c>
      <c r="Z237" s="261" t="s">
        <v>573</v>
      </c>
      <c r="AA237" s="264" t="s">
        <v>380</v>
      </c>
      <c r="AB237" s="286">
        <f t="shared" si="51"/>
        <v>1574</v>
      </c>
      <c r="AC237" s="286">
        <v>7390</v>
      </c>
      <c r="AD237" s="286">
        <f t="shared" si="52"/>
        <v>7390</v>
      </c>
      <c r="AE237" s="261" t="s">
        <v>593</v>
      </c>
      <c r="AF237" s="261" t="s">
        <v>583</v>
      </c>
      <c r="AG237" s="290">
        <v>3421716</v>
      </c>
      <c r="AH237" s="261" t="s">
        <v>583</v>
      </c>
      <c r="AI237" s="291">
        <v>42255</v>
      </c>
      <c r="AJ237" s="261" t="s">
        <v>584</v>
      </c>
      <c r="AK237" s="292">
        <v>45688</v>
      </c>
      <c r="AL237" s="292" t="s">
        <v>585</v>
      </c>
      <c r="AM237" s="292" t="s">
        <v>442</v>
      </c>
      <c r="AN237" s="261" t="s">
        <v>442</v>
      </c>
      <c r="AO237" s="261" t="s">
        <v>442</v>
      </c>
      <c r="AP237" s="261" t="s">
        <v>442</v>
      </c>
      <c r="AQ237" s="261" t="s">
        <v>442</v>
      </c>
      <c r="AR237" s="290">
        <v>67</v>
      </c>
      <c r="AS237" s="287">
        <f t="shared" si="59"/>
        <v>47879</v>
      </c>
      <c r="AT237" s="261">
        <v>180</v>
      </c>
      <c r="AU237" s="261" t="s">
        <v>442</v>
      </c>
      <c r="AV237" s="290">
        <v>2650602</v>
      </c>
      <c r="AW237" s="290">
        <v>1708347.28</v>
      </c>
      <c r="AX237" s="261" t="s">
        <v>442</v>
      </c>
      <c r="AY237" s="261" t="s">
        <v>442</v>
      </c>
      <c r="AZ237" s="290">
        <v>2650602</v>
      </c>
      <c r="BA237" s="261">
        <v>100</v>
      </c>
      <c r="BB237" s="261" t="s">
        <v>442</v>
      </c>
      <c r="BC237" s="261" t="s">
        <v>586</v>
      </c>
      <c r="BD237" s="261" t="s">
        <v>586</v>
      </c>
      <c r="BE237" s="289">
        <v>37347</v>
      </c>
      <c r="BF237" s="261" t="s">
        <v>442</v>
      </c>
      <c r="BG237" s="261" t="s">
        <v>442</v>
      </c>
      <c r="BH237" s="261" t="s">
        <v>587</v>
      </c>
      <c r="BI237" s="293">
        <v>0.1525</v>
      </c>
      <c r="BJ237" s="261" t="s">
        <v>596</v>
      </c>
      <c r="BK237" s="261" t="s">
        <v>442</v>
      </c>
      <c r="BL237" s="294">
        <f t="shared" si="60"/>
        <v>7.8399999999999997E-2</v>
      </c>
      <c r="BM237" s="261" t="s">
        <v>442</v>
      </c>
      <c r="BN237" s="261" t="s">
        <v>442</v>
      </c>
      <c r="BO237" s="261" t="s">
        <v>442</v>
      </c>
      <c r="BP237" s="261" t="s">
        <v>442</v>
      </c>
      <c r="BQ237" s="261" t="s">
        <v>442</v>
      </c>
      <c r="BR237" s="261" t="s">
        <v>442</v>
      </c>
      <c r="BS237" s="261" t="s">
        <v>442</v>
      </c>
      <c r="BT237" s="261" t="s">
        <v>442</v>
      </c>
      <c r="BU237" s="261" t="s">
        <v>442</v>
      </c>
      <c r="BV237" s="261" t="s">
        <v>442</v>
      </c>
      <c r="BW237" s="261" t="s">
        <v>442</v>
      </c>
      <c r="BX237" s="261" t="s">
        <v>442</v>
      </c>
      <c r="BY237" s="261" t="s">
        <v>442</v>
      </c>
      <c r="BZ237" s="261" t="s">
        <v>442</v>
      </c>
      <c r="CA237" s="261" t="s">
        <v>442</v>
      </c>
      <c r="CB237" s="261" t="s">
        <v>442</v>
      </c>
      <c r="CC237" s="290">
        <v>0</v>
      </c>
      <c r="CD237" s="261" t="s">
        <v>442</v>
      </c>
      <c r="CE237" s="261" t="s">
        <v>442</v>
      </c>
      <c r="CF237" s="261" t="s">
        <v>442</v>
      </c>
      <c r="CG237" s="261" t="s">
        <v>442</v>
      </c>
      <c r="CH237" s="261" t="s">
        <v>442</v>
      </c>
      <c r="CI237" s="261" t="s">
        <v>442</v>
      </c>
      <c r="CJ237" s="261" t="s">
        <v>442</v>
      </c>
      <c r="CK237" s="261" t="s">
        <v>442</v>
      </c>
      <c r="CL237" s="261" t="s">
        <v>442</v>
      </c>
      <c r="CM237" s="261" t="s">
        <v>442</v>
      </c>
      <c r="CN237" s="261" t="s">
        <v>442</v>
      </c>
      <c r="CO237" s="261" t="s">
        <v>442</v>
      </c>
      <c r="CP237" s="261" t="s">
        <v>442</v>
      </c>
      <c r="CQ237" s="261" t="s">
        <v>442</v>
      </c>
      <c r="CR237" s="261" t="s">
        <v>588</v>
      </c>
      <c r="CS237" s="261" t="s">
        <v>433</v>
      </c>
      <c r="CT237" s="261" t="s">
        <v>442</v>
      </c>
      <c r="CU237" s="261" t="s">
        <v>589</v>
      </c>
      <c r="CV237" s="261" t="s">
        <v>442</v>
      </c>
      <c r="CW237" s="261" t="s">
        <v>442</v>
      </c>
      <c r="CX237" s="293">
        <f t="shared" si="61"/>
        <v>0.51882262234043908</v>
      </c>
      <c r="CY237" s="289">
        <v>5108879</v>
      </c>
      <c r="CZ237" s="287">
        <v>44803</v>
      </c>
      <c r="DA237" s="293">
        <v>0.75251402662046607</v>
      </c>
      <c r="DB237" s="261" t="s">
        <v>442</v>
      </c>
      <c r="DC237" s="261" t="s">
        <v>442</v>
      </c>
      <c r="DD237" s="261" t="s">
        <v>577</v>
      </c>
    </row>
    <row r="238" spans="1:108">
      <c r="A238" s="264" t="s">
        <v>380</v>
      </c>
      <c r="B238" s="284">
        <v>1202</v>
      </c>
      <c r="C238" s="284">
        <f t="shared" si="48"/>
        <v>1202</v>
      </c>
      <c r="D238" s="285">
        <v>8722</v>
      </c>
      <c r="E238" s="286">
        <f t="shared" si="49"/>
        <v>8722</v>
      </c>
      <c r="F238" s="287">
        <v>45869</v>
      </c>
      <c r="G238" s="285" t="s">
        <v>159</v>
      </c>
      <c r="H238" s="285" t="s">
        <v>573</v>
      </c>
      <c r="I238" s="261">
        <v>2021</v>
      </c>
      <c r="J238" s="261" t="s">
        <v>574</v>
      </c>
      <c r="K238" s="261" t="s">
        <v>575</v>
      </c>
      <c r="L238" s="288">
        <v>262944</v>
      </c>
      <c r="M238" s="261" t="s">
        <v>576</v>
      </c>
      <c r="N238" s="261" t="s">
        <v>577</v>
      </c>
      <c r="O238" s="261" t="s">
        <v>578</v>
      </c>
      <c r="P238" s="287">
        <v>41137</v>
      </c>
      <c r="Q238" s="287" t="s">
        <v>579</v>
      </c>
      <c r="R238" s="261" t="s">
        <v>577</v>
      </c>
      <c r="S238" s="261" t="s">
        <v>580</v>
      </c>
      <c r="T238" s="261">
        <v>147</v>
      </c>
      <c r="U238" s="288">
        <v>0</v>
      </c>
      <c r="V238" s="289">
        <v>0</v>
      </c>
      <c r="W238" s="261" t="str">
        <f t="shared" si="50"/>
        <v>PERF</v>
      </c>
      <c r="X238" s="261" t="s">
        <v>581</v>
      </c>
      <c r="Y238" s="261" t="s">
        <v>581</v>
      </c>
      <c r="Z238" s="261" t="s">
        <v>573</v>
      </c>
      <c r="AA238" s="264" t="s">
        <v>380</v>
      </c>
      <c r="AB238" s="286">
        <f t="shared" si="51"/>
        <v>1202</v>
      </c>
      <c r="AC238" s="286">
        <v>7084</v>
      </c>
      <c r="AD238" s="286">
        <f t="shared" si="52"/>
        <v>7084</v>
      </c>
      <c r="AE238" s="261" t="s">
        <v>593</v>
      </c>
      <c r="AF238" s="261" t="s">
        <v>583</v>
      </c>
      <c r="AG238" s="290">
        <v>536242</v>
      </c>
      <c r="AH238" s="261" t="s">
        <v>583</v>
      </c>
      <c r="AI238" s="291">
        <v>41044</v>
      </c>
      <c r="AJ238" s="261" t="s">
        <v>584</v>
      </c>
      <c r="AK238" s="292">
        <v>45688</v>
      </c>
      <c r="AL238" s="292" t="s">
        <v>585</v>
      </c>
      <c r="AM238" s="292" t="s">
        <v>442</v>
      </c>
      <c r="AN238" s="261" t="s">
        <v>442</v>
      </c>
      <c r="AO238" s="261" t="s">
        <v>442</v>
      </c>
      <c r="AP238" s="261" t="s">
        <v>442</v>
      </c>
      <c r="AQ238" s="261" t="s">
        <v>442</v>
      </c>
      <c r="AR238" s="290">
        <v>24</v>
      </c>
      <c r="AS238" s="287">
        <f t="shared" si="59"/>
        <v>46589</v>
      </c>
      <c r="AT238" s="261">
        <v>180</v>
      </c>
      <c r="AU238" s="261" t="s">
        <v>442</v>
      </c>
      <c r="AV238" s="290">
        <v>401996</v>
      </c>
      <c r="AW238" s="290">
        <v>114818.02</v>
      </c>
      <c r="AX238" s="261" t="s">
        <v>442</v>
      </c>
      <c r="AY238" s="261" t="s">
        <v>442</v>
      </c>
      <c r="AZ238" s="290">
        <v>401996</v>
      </c>
      <c r="BA238" s="261">
        <v>100</v>
      </c>
      <c r="BB238" s="261" t="s">
        <v>442</v>
      </c>
      <c r="BC238" s="261" t="s">
        <v>586</v>
      </c>
      <c r="BD238" s="261" t="s">
        <v>586</v>
      </c>
      <c r="BE238" s="289">
        <v>5291</v>
      </c>
      <c r="BF238" s="261" t="s">
        <v>442</v>
      </c>
      <c r="BG238" s="261" t="s">
        <v>442</v>
      </c>
      <c r="BH238" s="261" t="s">
        <v>587</v>
      </c>
      <c r="BI238" s="293">
        <v>0.14249999999999999</v>
      </c>
      <c r="BJ238" s="261" t="s">
        <v>596</v>
      </c>
      <c r="BK238" s="261" t="s">
        <v>442</v>
      </c>
      <c r="BL238" s="294">
        <f t="shared" si="60"/>
        <v>6.8399999999999989E-2</v>
      </c>
      <c r="BM238" s="261" t="s">
        <v>442</v>
      </c>
      <c r="BN238" s="261" t="s">
        <v>442</v>
      </c>
      <c r="BO238" s="261" t="s">
        <v>442</v>
      </c>
      <c r="BP238" s="261" t="s">
        <v>442</v>
      </c>
      <c r="BQ238" s="261" t="s">
        <v>442</v>
      </c>
      <c r="BR238" s="261" t="s">
        <v>442</v>
      </c>
      <c r="BS238" s="261" t="s">
        <v>442</v>
      </c>
      <c r="BT238" s="261" t="s">
        <v>442</v>
      </c>
      <c r="BU238" s="261" t="s">
        <v>442</v>
      </c>
      <c r="BV238" s="261" t="s">
        <v>442</v>
      </c>
      <c r="BW238" s="261" t="s">
        <v>442</v>
      </c>
      <c r="BX238" s="261" t="s">
        <v>442</v>
      </c>
      <c r="BY238" s="261" t="s">
        <v>442</v>
      </c>
      <c r="BZ238" s="261" t="s">
        <v>442</v>
      </c>
      <c r="CA238" s="261" t="s">
        <v>442</v>
      </c>
      <c r="CB238" s="261" t="s">
        <v>442</v>
      </c>
      <c r="CC238" s="290">
        <v>0</v>
      </c>
      <c r="CD238" s="261" t="s">
        <v>442</v>
      </c>
      <c r="CE238" s="261" t="s">
        <v>442</v>
      </c>
      <c r="CF238" s="261" t="s">
        <v>442</v>
      </c>
      <c r="CG238" s="261" t="s">
        <v>442</v>
      </c>
      <c r="CH238" s="261" t="s">
        <v>442</v>
      </c>
      <c r="CI238" s="261" t="s">
        <v>442</v>
      </c>
      <c r="CJ238" s="261" t="s">
        <v>442</v>
      </c>
      <c r="CK238" s="261" t="s">
        <v>442</v>
      </c>
      <c r="CL238" s="261" t="s">
        <v>442</v>
      </c>
      <c r="CM238" s="261" t="s">
        <v>442</v>
      </c>
      <c r="CN238" s="261" t="s">
        <v>442</v>
      </c>
      <c r="CO238" s="261" t="s">
        <v>442</v>
      </c>
      <c r="CP238" s="261" t="s">
        <v>442</v>
      </c>
      <c r="CQ238" s="261" t="s">
        <v>442</v>
      </c>
      <c r="CR238" s="261" t="s">
        <v>588</v>
      </c>
      <c r="CS238" s="261" t="s">
        <v>433</v>
      </c>
      <c r="CT238" s="261" t="s">
        <v>442</v>
      </c>
      <c r="CU238" s="261" t="s">
        <v>594</v>
      </c>
      <c r="CV238" s="261" t="s">
        <v>442</v>
      </c>
      <c r="CW238" s="261" t="s">
        <v>442</v>
      </c>
      <c r="CX238" s="293">
        <f t="shared" si="61"/>
        <v>0.26902698929703617</v>
      </c>
      <c r="CY238" s="289">
        <v>1494259</v>
      </c>
      <c r="CZ238" s="287">
        <v>45146</v>
      </c>
      <c r="DA238" s="293">
        <v>0.74182876455020763</v>
      </c>
      <c r="DB238" s="261" t="s">
        <v>442</v>
      </c>
      <c r="DC238" s="261" t="s">
        <v>442</v>
      </c>
      <c r="DD238" s="261" t="s">
        <v>577</v>
      </c>
    </row>
    <row r="239" spans="1:108">
      <c r="A239" s="264" t="s">
        <v>380</v>
      </c>
      <c r="B239" s="284">
        <v>1737</v>
      </c>
      <c r="C239" s="284">
        <f t="shared" si="48"/>
        <v>1737</v>
      </c>
      <c r="D239" s="285">
        <v>9590</v>
      </c>
      <c r="E239" s="286">
        <f t="shared" si="49"/>
        <v>9590</v>
      </c>
      <c r="F239" s="287">
        <v>45869</v>
      </c>
      <c r="G239" s="285" t="s">
        <v>159</v>
      </c>
      <c r="H239" s="285" t="s">
        <v>573</v>
      </c>
      <c r="I239" s="261">
        <v>2021</v>
      </c>
      <c r="J239" s="261" t="s">
        <v>574</v>
      </c>
      <c r="K239" s="261" t="s">
        <v>575</v>
      </c>
      <c r="L239" s="288">
        <v>1088574</v>
      </c>
      <c r="M239" s="261" t="s">
        <v>576</v>
      </c>
      <c r="N239" s="261" t="s">
        <v>577</v>
      </c>
      <c r="O239" s="261" t="s">
        <v>578</v>
      </c>
      <c r="P239" s="287">
        <v>42976</v>
      </c>
      <c r="Q239" s="287" t="s">
        <v>579</v>
      </c>
      <c r="R239" s="261" t="s">
        <v>577</v>
      </c>
      <c r="S239" s="261" t="s">
        <v>580</v>
      </c>
      <c r="T239" s="261">
        <v>36</v>
      </c>
      <c r="U239" s="288">
        <v>0</v>
      </c>
      <c r="V239" s="289">
        <v>0</v>
      </c>
      <c r="W239" s="261" t="str">
        <f t="shared" si="50"/>
        <v>PERF</v>
      </c>
      <c r="X239" s="261" t="s">
        <v>581</v>
      </c>
      <c r="Y239" s="261" t="s">
        <v>581</v>
      </c>
      <c r="Z239" s="261" t="s">
        <v>573</v>
      </c>
      <c r="AA239" s="264" t="s">
        <v>380</v>
      </c>
      <c r="AB239" s="286">
        <f t="shared" si="51"/>
        <v>1737</v>
      </c>
      <c r="AC239" s="286">
        <v>7682</v>
      </c>
      <c r="AD239" s="286">
        <f t="shared" si="52"/>
        <v>7682</v>
      </c>
      <c r="AE239" s="261" t="s">
        <v>593</v>
      </c>
      <c r="AF239" s="261" t="s">
        <v>583</v>
      </c>
      <c r="AG239" s="290">
        <v>4310087</v>
      </c>
      <c r="AH239" s="261" t="s">
        <v>583</v>
      </c>
      <c r="AI239" s="291">
        <v>42857</v>
      </c>
      <c r="AJ239" s="261" t="s">
        <v>584</v>
      </c>
      <c r="AK239" s="292">
        <v>45688</v>
      </c>
      <c r="AL239" s="292" t="s">
        <v>585</v>
      </c>
      <c r="AM239" s="292" t="s">
        <v>442</v>
      </c>
      <c r="AN239" s="261" t="s">
        <v>442</v>
      </c>
      <c r="AO239" s="261" t="s">
        <v>442</v>
      </c>
      <c r="AP239" s="261" t="s">
        <v>442</v>
      </c>
      <c r="AQ239" s="261" t="s">
        <v>442</v>
      </c>
      <c r="AR239" s="290">
        <v>84</v>
      </c>
      <c r="AS239" s="287">
        <f t="shared" si="59"/>
        <v>48389</v>
      </c>
      <c r="AT239" s="261">
        <v>180</v>
      </c>
      <c r="AU239" s="261" t="s">
        <v>442</v>
      </c>
      <c r="AV239" s="290">
        <v>2677500</v>
      </c>
      <c r="AW239" s="290">
        <v>1878169.45</v>
      </c>
      <c r="AX239" s="261" t="s">
        <v>442</v>
      </c>
      <c r="AY239" s="261" t="s">
        <v>442</v>
      </c>
      <c r="AZ239" s="290">
        <v>2677500</v>
      </c>
      <c r="BA239" s="261">
        <v>100</v>
      </c>
      <c r="BB239" s="261" t="s">
        <v>442</v>
      </c>
      <c r="BC239" s="261" t="s">
        <v>586</v>
      </c>
      <c r="BD239" s="261" t="s">
        <v>586</v>
      </c>
      <c r="BE239" s="289">
        <v>35526</v>
      </c>
      <c r="BF239" s="261" t="s">
        <v>442</v>
      </c>
      <c r="BG239" s="261" t="s">
        <v>442</v>
      </c>
      <c r="BH239" s="261" t="s">
        <v>587</v>
      </c>
      <c r="BI239" s="293">
        <v>0.14249999999999999</v>
      </c>
      <c r="BJ239" s="261" t="s">
        <v>596</v>
      </c>
      <c r="BK239" s="261" t="s">
        <v>442</v>
      </c>
      <c r="BL239" s="294">
        <f t="shared" si="60"/>
        <v>6.8399999999999989E-2</v>
      </c>
      <c r="BM239" s="261" t="s">
        <v>442</v>
      </c>
      <c r="BN239" s="261" t="s">
        <v>442</v>
      </c>
      <c r="BO239" s="261" t="s">
        <v>442</v>
      </c>
      <c r="BP239" s="261" t="s">
        <v>442</v>
      </c>
      <c r="BQ239" s="261" t="s">
        <v>442</v>
      </c>
      <c r="BR239" s="261" t="s">
        <v>442</v>
      </c>
      <c r="BS239" s="261" t="s">
        <v>442</v>
      </c>
      <c r="BT239" s="261" t="s">
        <v>442</v>
      </c>
      <c r="BU239" s="261" t="s">
        <v>442</v>
      </c>
      <c r="BV239" s="261" t="s">
        <v>442</v>
      </c>
      <c r="BW239" s="261" t="s">
        <v>442</v>
      </c>
      <c r="BX239" s="261" t="s">
        <v>442</v>
      </c>
      <c r="BY239" s="261" t="s">
        <v>442</v>
      </c>
      <c r="BZ239" s="261" t="s">
        <v>442</v>
      </c>
      <c r="CA239" s="261" t="s">
        <v>442</v>
      </c>
      <c r="CB239" s="261" t="s">
        <v>442</v>
      </c>
      <c r="CC239" s="290">
        <v>431941</v>
      </c>
      <c r="CD239" s="261" t="s">
        <v>442</v>
      </c>
      <c r="CE239" s="261" t="s">
        <v>442</v>
      </c>
      <c r="CF239" s="261" t="s">
        <v>442</v>
      </c>
      <c r="CG239" s="261" t="s">
        <v>442</v>
      </c>
      <c r="CH239" s="261" t="s">
        <v>442</v>
      </c>
      <c r="CI239" s="261" t="s">
        <v>442</v>
      </c>
      <c r="CJ239" s="261" t="s">
        <v>442</v>
      </c>
      <c r="CK239" s="261" t="s">
        <v>442</v>
      </c>
      <c r="CL239" s="261" t="s">
        <v>442</v>
      </c>
      <c r="CM239" s="261" t="s">
        <v>442</v>
      </c>
      <c r="CN239" s="261" t="s">
        <v>442</v>
      </c>
      <c r="CO239" s="261" t="s">
        <v>442</v>
      </c>
      <c r="CP239" s="261" t="s">
        <v>442</v>
      </c>
      <c r="CQ239" s="261" t="s">
        <v>442</v>
      </c>
      <c r="CR239" s="261" t="s">
        <v>588</v>
      </c>
      <c r="CS239" s="261" t="s">
        <v>433</v>
      </c>
      <c r="CT239" s="261" t="s">
        <v>442</v>
      </c>
      <c r="CU239" s="261" t="s">
        <v>589</v>
      </c>
      <c r="CV239" s="261" t="s">
        <v>442</v>
      </c>
      <c r="CW239" s="261" t="s">
        <v>442</v>
      </c>
      <c r="CX239" s="293">
        <f t="shared" si="61"/>
        <v>0.65340145790886639</v>
      </c>
      <c r="CY239" s="289">
        <v>4097787</v>
      </c>
      <c r="CZ239" s="287">
        <v>45113</v>
      </c>
      <c r="DA239" s="293">
        <v>0.62121708089483496</v>
      </c>
      <c r="DB239" s="261" t="s">
        <v>442</v>
      </c>
      <c r="DC239" s="261" t="s">
        <v>442</v>
      </c>
      <c r="DD239" s="261" t="s">
        <v>577</v>
      </c>
    </row>
    <row r="240" spans="1:108">
      <c r="A240" s="264" t="s">
        <v>380</v>
      </c>
      <c r="B240" s="284">
        <v>1808</v>
      </c>
      <c r="C240" s="284">
        <f t="shared" si="48"/>
        <v>1808</v>
      </c>
      <c r="D240" s="285">
        <v>9800</v>
      </c>
      <c r="E240" s="286">
        <f t="shared" si="49"/>
        <v>9800</v>
      </c>
      <c r="F240" s="287">
        <v>45869</v>
      </c>
      <c r="G240" s="285" t="s">
        <v>159</v>
      </c>
      <c r="H240" s="285" t="s">
        <v>573</v>
      </c>
      <c r="I240" s="261">
        <v>2021</v>
      </c>
      <c r="J240" s="261" t="s">
        <v>574</v>
      </c>
      <c r="K240" s="261" t="s">
        <v>575</v>
      </c>
      <c r="L240" s="288">
        <v>2524500</v>
      </c>
      <c r="M240" s="261" t="s">
        <v>576</v>
      </c>
      <c r="N240" s="261" t="s">
        <v>577</v>
      </c>
      <c r="O240" s="261" t="s">
        <v>578</v>
      </c>
      <c r="P240" s="287">
        <v>43216</v>
      </c>
      <c r="Q240" s="287" t="s">
        <v>579</v>
      </c>
      <c r="R240" s="261" t="s">
        <v>577</v>
      </c>
      <c r="S240" s="261" t="s">
        <v>580</v>
      </c>
      <c r="T240" s="261">
        <v>80</v>
      </c>
      <c r="U240" s="288">
        <v>0</v>
      </c>
      <c r="V240" s="289">
        <v>0</v>
      </c>
      <c r="W240" s="261" t="str">
        <f t="shared" si="50"/>
        <v>PERF</v>
      </c>
      <c r="X240" s="261" t="s">
        <v>581</v>
      </c>
      <c r="Y240" s="261" t="s">
        <v>581</v>
      </c>
      <c r="Z240" s="261" t="s">
        <v>573</v>
      </c>
      <c r="AA240" s="264" t="s">
        <v>380</v>
      </c>
      <c r="AB240" s="286">
        <f t="shared" si="51"/>
        <v>1808</v>
      </c>
      <c r="AC240" s="286">
        <v>7784</v>
      </c>
      <c r="AD240" s="286">
        <f t="shared" si="52"/>
        <v>7784</v>
      </c>
      <c r="AE240" s="261" t="s">
        <v>582</v>
      </c>
      <c r="AF240" s="261" t="s">
        <v>583</v>
      </c>
      <c r="AG240" s="290">
        <v>5652419</v>
      </c>
      <c r="AH240" s="261" t="s">
        <v>583</v>
      </c>
      <c r="AI240" s="291">
        <v>43080</v>
      </c>
      <c r="AJ240" s="261" t="s">
        <v>584</v>
      </c>
      <c r="AK240" s="292">
        <v>45688</v>
      </c>
      <c r="AL240" s="292" t="s">
        <v>585</v>
      </c>
      <c r="AM240" s="292" t="s">
        <v>442</v>
      </c>
      <c r="AN240" s="261" t="s">
        <v>442</v>
      </c>
      <c r="AO240" s="261" t="s">
        <v>442</v>
      </c>
      <c r="AP240" s="261" t="s">
        <v>442</v>
      </c>
      <c r="AQ240" s="261" t="s">
        <v>442</v>
      </c>
      <c r="AR240" s="290">
        <v>92</v>
      </c>
      <c r="AS240" s="287">
        <f t="shared" si="59"/>
        <v>48629</v>
      </c>
      <c r="AT240" s="261">
        <v>180</v>
      </c>
      <c r="AU240" s="261" t="s">
        <v>442</v>
      </c>
      <c r="AV240" s="290">
        <v>4178068</v>
      </c>
      <c r="AW240" s="290">
        <v>3037305.3</v>
      </c>
      <c r="AX240" s="261" t="s">
        <v>442</v>
      </c>
      <c r="AY240" s="261" t="s">
        <v>442</v>
      </c>
      <c r="AZ240" s="290">
        <v>4178068</v>
      </c>
      <c r="BA240" s="261">
        <v>100</v>
      </c>
      <c r="BB240" s="261" t="s">
        <v>442</v>
      </c>
      <c r="BC240" s="261" t="s">
        <v>586</v>
      </c>
      <c r="BD240" s="261" t="s">
        <v>586</v>
      </c>
      <c r="BE240" s="289">
        <v>56107</v>
      </c>
      <c r="BF240" s="261" t="s">
        <v>442</v>
      </c>
      <c r="BG240" s="261" t="s">
        <v>442</v>
      </c>
      <c r="BH240" s="261" t="s">
        <v>587</v>
      </c>
      <c r="BI240" s="293">
        <v>0.14249999999999999</v>
      </c>
      <c r="BJ240" s="261" t="s">
        <v>596</v>
      </c>
      <c r="BK240" s="261" t="s">
        <v>442</v>
      </c>
      <c r="BL240" s="294">
        <f t="shared" si="60"/>
        <v>6.8399999999999989E-2</v>
      </c>
      <c r="BM240" s="261" t="s">
        <v>442</v>
      </c>
      <c r="BN240" s="261" t="s">
        <v>442</v>
      </c>
      <c r="BO240" s="261" t="s">
        <v>442</v>
      </c>
      <c r="BP240" s="261" t="s">
        <v>442</v>
      </c>
      <c r="BQ240" s="261" t="s">
        <v>442</v>
      </c>
      <c r="BR240" s="261" t="s">
        <v>442</v>
      </c>
      <c r="BS240" s="261" t="s">
        <v>442</v>
      </c>
      <c r="BT240" s="261" t="s">
        <v>442</v>
      </c>
      <c r="BU240" s="261" t="s">
        <v>442</v>
      </c>
      <c r="BV240" s="261" t="s">
        <v>442</v>
      </c>
      <c r="BW240" s="261" t="s">
        <v>442</v>
      </c>
      <c r="BX240" s="261" t="s">
        <v>442</v>
      </c>
      <c r="BY240" s="261" t="s">
        <v>442</v>
      </c>
      <c r="BZ240" s="261" t="s">
        <v>442</v>
      </c>
      <c r="CA240" s="261" t="s">
        <v>442</v>
      </c>
      <c r="CB240" s="261" t="s">
        <v>442</v>
      </c>
      <c r="CC240" s="290">
        <v>0</v>
      </c>
      <c r="CD240" s="261" t="s">
        <v>442</v>
      </c>
      <c r="CE240" s="261" t="s">
        <v>442</v>
      </c>
      <c r="CF240" s="261" t="s">
        <v>442</v>
      </c>
      <c r="CG240" s="261" t="s">
        <v>442</v>
      </c>
      <c r="CH240" s="261" t="s">
        <v>442</v>
      </c>
      <c r="CI240" s="261" t="s">
        <v>442</v>
      </c>
      <c r="CJ240" s="261" t="s">
        <v>442</v>
      </c>
      <c r="CK240" s="261" t="s">
        <v>442</v>
      </c>
      <c r="CL240" s="261" t="s">
        <v>442</v>
      </c>
      <c r="CM240" s="261" t="s">
        <v>442</v>
      </c>
      <c r="CN240" s="261" t="s">
        <v>442</v>
      </c>
      <c r="CO240" s="261" t="s">
        <v>442</v>
      </c>
      <c r="CP240" s="261" t="s">
        <v>442</v>
      </c>
      <c r="CQ240" s="261" t="s">
        <v>442</v>
      </c>
      <c r="CR240" s="261" t="s">
        <v>588</v>
      </c>
      <c r="CS240" s="261" t="s">
        <v>433</v>
      </c>
      <c r="CT240" s="261" t="s">
        <v>442</v>
      </c>
      <c r="CU240" s="261" t="s">
        <v>589</v>
      </c>
      <c r="CV240" s="261" t="s">
        <v>442</v>
      </c>
      <c r="CW240" s="261" t="s">
        <v>442</v>
      </c>
      <c r="CX240" s="293">
        <f t="shared" si="61"/>
        <v>0.6493014761189001</v>
      </c>
      <c r="CY240" s="289">
        <v>6434712</v>
      </c>
      <c r="CZ240" s="287">
        <v>45784</v>
      </c>
      <c r="DA240" s="293">
        <v>0.67047322796472963</v>
      </c>
      <c r="DB240" s="261" t="s">
        <v>442</v>
      </c>
      <c r="DC240" s="261" t="s">
        <v>442</v>
      </c>
      <c r="DD240" s="261" t="s">
        <v>577</v>
      </c>
    </row>
    <row r="241" spans="1:108">
      <c r="A241" s="264" t="s">
        <v>380</v>
      </c>
      <c r="B241" s="284">
        <v>1505</v>
      </c>
      <c r="C241" s="284">
        <f t="shared" si="48"/>
        <v>1505</v>
      </c>
      <c r="D241" s="285">
        <v>9124</v>
      </c>
      <c r="E241" s="286">
        <f t="shared" si="49"/>
        <v>9124</v>
      </c>
      <c r="F241" s="287">
        <v>45869</v>
      </c>
      <c r="G241" s="285" t="s">
        <v>159</v>
      </c>
      <c r="H241" s="285" t="s">
        <v>573</v>
      </c>
      <c r="I241" s="261">
        <v>2021</v>
      </c>
      <c r="J241" s="261" t="s">
        <v>574</v>
      </c>
      <c r="K241" s="261" t="s">
        <v>575</v>
      </c>
      <c r="L241" s="288">
        <v>458769</v>
      </c>
      <c r="M241" s="261" t="s">
        <v>576</v>
      </c>
      <c r="N241" s="261" t="s">
        <v>577</v>
      </c>
      <c r="O241" s="261" t="s">
        <v>578</v>
      </c>
      <c r="P241" s="287">
        <v>42243</v>
      </c>
      <c r="Q241" s="287" t="s">
        <v>579</v>
      </c>
      <c r="R241" s="261" t="s">
        <v>577</v>
      </c>
      <c r="S241" s="261" t="s">
        <v>580</v>
      </c>
      <c r="T241" s="261">
        <v>110</v>
      </c>
      <c r="U241" s="288">
        <v>0</v>
      </c>
      <c r="V241" s="289">
        <v>0</v>
      </c>
      <c r="W241" s="261" t="str">
        <f t="shared" si="50"/>
        <v>PERF</v>
      </c>
      <c r="X241" s="261" t="s">
        <v>581</v>
      </c>
      <c r="Y241" s="261" t="s">
        <v>581</v>
      </c>
      <c r="Z241" s="261" t="s">
        <v>573</v>
      </c>
      <c r="AA241" s="264" t="s">
        <v>380</v>
      </c>
      <c r="AB241" s="286">
        <f t="shared" si="51"/>
        <v>1505</v>
      </c>
      <c r="AC241" s="286">
        <v>7385</v>
      </c>
      <c r="AD241" s="286">
        <f t="shared" si="52"/>
        <v>7385</v>
      </c>
      <c r="AE241" s="261" t="s">
        <v>582</v>
      </c>
      <c r="AF241" s="261" t="s">
        <v>583</v>
      </c>
      <c r="AG241" s="290">
        <v>1705735</v>
      </c>
      <c r="AH241" s="261" t="s">
        <v>583</v>
      </c>
      <c r="AI241" s="291">
        <v>42067</v>
      </c>
      <c r="AJ241" s="261" t="s">
        <v>584</v>
      </c>
      <c r="AK241" s="292">
        <v>45688</v>
      </c>
      <c r="AL241" s="292" t="s">
        <v>585</v>
      </c>
      <c r="AM241" s="292" t="s">
        <v>442</v>
      </c>
      <c r="AN241" s="261" t="s">
        <v>442</v>
      </c>
      <c r="AO241" s="261" t="s">
        <v>442</v>
      </c>
      <c r="AP241" s="261" t="s">
        <v>442</v>
      </c>
      <c r="AQ241" s="261" t="s">
        <v>442</v>
      </c>
      <c r="AR241" s="290" t="s">
        <v>442</v>
      </c>
      <c r="AS241" s="287" t="s">
        <v>442</v>
      </c>
      <c r="AT241" s="261">
        <v>180</v>
      </c>
      <c r="AU241" s="261" t="s">
        <v>442</v>
      </c>
      <c r="AV241" s="290" t="s">
        <v>442</v>
      </c>
      <c r="AW241" s="290" t="s">
        <v>442</v>
      </c>
      <c r="AX241" s="261" t="s">
        <v>442</v>
      </c>
      <c r="AY241" s="261" t="s">
        <v>442</v>
      </c>
      <c r="AZ241" s="290" t="s">
        <v>442</v>
      </c>
      <c r="BA241" s="261">
        <v>100</v>
      </c>
      <c r="BB241" s="261" t="s">
        <v>442</v>
      </c>
      <c r="BC241" s="261" t="s">
        <v>586</v>
      </c>
      <c r="BD241" s="261" t="s">
        <v>586</v>
      </c>
      <c r="BE241" s="289" t="s">
        <v>442</v>
      </c>
      <c r="BF241" s="261" t="s">
        <v>442</v>
      </c>
      <c r="BG241" s="261" t="s">
        <v>442</v>
      </c>
      <c r="BH241" s="261" t="s">
        <v>587</v>
      </c>
      <c r="BI241" s="293" t="s">
        <v>442</v>
      </c>
      <c r="BJ241" s="261" t="s">
        <v>442</v>
      </c>
      <c r="BK241" s="261" t="s">
        <v>442</v>
      </c>
      <c r="BL241" s="294" t="s">
        <v>442</v>
      </c>
      <c r="BM241" s="261" t="s">
        <v>442</v>
      </c>
      <c r="BN241" s="261" t="s">
        <v>442</v>
      </c>
      <c r="BO241" s="261" t="s">
        <v>442</v>
      </c>
      <c r="BP241" s="261" t="s">
        <v>442</v>
      </c>
      <c r="BQ241" s="261" t="s">
        <v>442</v>
      </c>
      <c r="BR241" s="261" t="s">
        <v>442</v>
      </c>
      <c r="BS241" s="261" t="s">
        <v>442</v>
      </c>
      <c r="BT241" s="261" t="s">
        <v>442</v>
      </c>
      <c r="BU241" s="261" t="s">
        <v>442</v>
      </c>
      <c r="BV241" s="261" t="s">
        <v>442</v>
      </c>
      <c r="BW241" s="261" t="s">
        <v>442</v>
      </c>
      <c r="BX241" s="261" t="s">
        <v>442</v>
      </c>
      <c r="BY241" s="261" t="s">
        <v>442</v>
      </c>
      <c r="BZ241" s="261" t="s">
        <v>442</v>
      </c>
      <c r="CA241" s="261" t="s">
        <v>442</v>
      </c>
      <c r="CB241" s="261">
        <v>45786</v>
      </c>
      <c r="CC241" s="290" t="s">
        <v>442</v>
      </c>
      <c r="CD241" s="261" t="s">
        <v>442</v>
      </c>
      <c r="CE241" s="261" t="s">
        <v>442</v>
      </c>
      <c r="CF241" s="261" t="s">
        <v>442</v>
      </c>
      <c r="CG241" s="261" t="s">
        <v>442</v>
      </c>
      <c r="CH241" s="261" t="s">
        <v>442</v>
      </c>
      <c r="CI241" s="261" t="s">
        <v>442</v>
      </c>
      <c r="CJ241" s="261" t="s">
        <v>442</v>
      </c>
      <c r="CK241" s="261" t="s">
        <v>442</v>
      </c>
      <c r="CL241" s="261" t="s">
        <v>442</v>
      </c>
      <c r="CM241" s="261" t="s">
        <v>442</v>
      </c>
      <c r="CN241" s="261" t="s">
        <v>442</v>
      </c>
      <c r="CO241" s="261" t="s">
        <v>442</v>
      </c>
      <c r="CP241" s="261" t="s">
        <v>442</v>
      </c>
      <c r="CQ241" s="261" t="s">
        <v>442</v>
      </c>
      <c r="CR241" s="261" t="s">
        <v>588</v>
      </c>
      <c r="CS241" s="261" t="s">
        <v>433</v>
      </c>
      <c r="CT241" s="261" t="s">
        <v>442</v>
      </c>
      <c r="CU241" s="261" t="s">
        <v>589</v>
      </c>
      <c r="CV241" s="261" t="s">
        <v>442</v>
      </c>
      <c r="CW241" s="261" t="s">
        <v>442</v>
      </c>
      <c r="CX241" s="293" t="s">
        <v>442</v>
      </c>
      <c r="CY241" s="289" t="s">
        <v>442</v>
      </c>
      <c r="CZ241" s="287" t="s">
        <v>442</v>
      </c>
      <c r="DA241" s="293" t="s">
        <v>442</v>
      </c>
      <c r="DB241" s="261" t="s">
        <v>442</v>
      </c>
      <c r="DC241" s="261" t="s">
        <v>442</v>
      </c>
      <c r="DD241" s="261" t="s">
        <v>577</v>
      </c>
    </row>
    <row r="242" spans="1:108">
      <c r="A242" s="264" t="s">
        <v>380</v>
      </c>
      <c r="B242" s="284">
        <v>1881</v>
      </c>
      <c r="C242" s="284">
        <f t="shared" si="48"/>
        <v>1881</v>
      </c>
      <c r="D242" s="285">
        <v>8907</v>
      </c>
      <c r="E242" s="286">
        <f t="shared" si="49"/>
        <v>8907</v>
      </c>
      <c r="F242" s="287">
        <v>45869</v>
      </c>
      <c r="G242" s="285" t="s">
        <v>159</v>
      </c>
      <c r="H242" s="285" t="s">
        <v>573</v>
      </c>
      <c r="I242" s="261">
        <v>2021</v>
      </c>
      <c r="J242" s="261" t="s">
        <v>574</v>
      </c>
      <c r="K242" s="261" t="s">
        <v>575</v>
      </c>
      <c r="L242" s="288">
        <v>1371648</v>
      </c>
      <c r="M242" s="261" t="s">
        <v>576</v>
      </c>
      <c r="N242" s="261" t="s">
        <v>577</v>
      </c>
      <c r="O242" s="261" t="s">
        <v>578</v>
      </c>
      <c r="P242" s="287">
        <v>43397</v>
      </c>
      <c r="Q242" s="287" t="s">
        <v>579</v>
      </c>
      <c r="R242" s="261" t="s">
        <v>577</v>
      </c>
      <c r="S242" s="261" t="s">
        <v>580</v>
      </c>
      <c r="T242" s="261">
        <v>69</v>
      </c>
      <c r="U242" s="288">
        <v>0</v>
      </c>
      <c r="V242" s="289">
        <v>0</v>
      </c>
      <c r="W242" s="261" t="str">
        <f t="shared" si="50"/>
        <v>PERF</v>
      </c>
      <c r="X242" s="261" t="s">
        <v>581</v>
      </c>
      <c r="Y242" s="261" t="s">
        <v>581</v>
      </c>
      <c r="Z242" s="261" t="s">
        <v>573</v>
      </c>
      <c r="AA242" s="264" t="s">
        <v>380</v>
      </c>
      <c r="AB242" s="286">
        <f t="shared" si="51"/>
        <v>1881</v>
      </c>
      <c r="AC242" s="286">
        <v>7797</v>
      </c>
      <c r="AD242" s="286">
        <f t="shared" si="52"/>
        <v>7797</v>
      </c>
      <c r="AE242" s="261" t="s">
        <v>582</v>
      </c>
      <c r="AF242" s="261" t="s">
        <v>583</v>
      </c>
      <c r="AG242" s="290">
        <v>6322168</v>
      </c>
      <c r="AH242" s="261" t="s">
        <v>583</v>
      </c>
      <c r="AI242" s="291">
        <v>43146</v>
      </c>
      <c r="AJ242" s="261" t="s">
        <v>584</v>
      </c>
      <c r="AK242" s="292">
        <v>45688</v>
      </c>
      <c r="AL242" s="292" t="s">
        <v>585</v>
      </c>
      <c r="AM242" s="292" t="s">
        <v>442</v>
      </c>
      <c r="AN242" s="261" t="s">
        <v>442</v>
      </c>
      <c r="AO242" s="261" t="s">
        <v>442</v>
      </c>
      <c r="AP242" s="261" t="s">
        <v>442</v>
      </c>
      <c r="AQ242" s="261" t="s">
        <v>442</v>
      </c>
      <c r="AR242" s="290">
        <v>98</v>
      </c>
      <c r="AS242" s="287">
        <f t="shared" ref="AS242:AS248" si="62">(AR242*30)+F242</f>
        <v>48809</v>
      </c>
      <c r="AT242" s="261">
        <v>180</v>
      </c>
      <c r="AU242" s="261" t="s">
        <v>442</v>
      </c>
      <c r="AV242" s="290">
        <v>3902559</v>
      </c>
      <c r="AW242" s="290">
        <v>3031845.04</v>
      </c>
      <c r="AX242" s="261" t="s">
        <v>442</v>
      </c>
      <c r="AY242" s="261" t="s">
        <v>442</v>
      </c>
      <c r="AZ242" s="290">
        <v>3902559</v>
      </c>
      <c r="BA242" s="261">
        <v>100</v>
      </c>
      <c r="BB242" s="261" t="s">
        <v>442</v>
      </c>
      <c r="BC242" s="261" t="s">
        <v>586</v>
      </c>
      <c r="BD242" s="261" t="s">
        <v>586</v>
      </c>
      <c r="BE242" s="289">
        <v>51786</v>
      </c>
      <c r="BF242" s="261" t="s">
        <v>442</v>
      </c>
      <c r="BG242" s="261" t="s">
        <v>442</v>
      </c>
      <c r="BH242" s="261" t="s">
        <v>587</v>
      </c>
      <c r="BI242" s="293">
        <v>0.14230000000000001</v>
      </c>
      <c r="BJ242" s="261" t="s">
        <v>591</v>
      </c>
      <c r="BK242" s="261" t="s">
        <v>442</v>
      </c>
      <c r="BL242" s="294">
        <f t="shared" ref="BL242:BL248" si="63">BI242-IF(BJ242="Prime",10.75%-3.5%,7.41%)</f>
        <v>6.8200000000000011E-2</v>
      </c>
      <c r="BM242" s="261" t="s">
        <v>442</v>
      </c>
      <c r="BN242" s="261" t="s">
        <v>442</v>
      </c>
      <c r="BO242" s="261" t="s">
        <v>442</v>
      </c>
      <c r="BP242" s="261" t="s">
        <v>442</v>
      </c>
      <c r="BQ242" s="261" t="s">
        <v>442</v>
      </c>
      <c r="BR242" s="261" t="s">
        <v>442</v>
      </c>
      <c r="BS242" s="261" t="s">
        <v>442</v>
      </c>
      <c r="BT242" s="261" t="s">
        <v>442</v>
      </c>
      <c r="BU242" s="261" t="s">
        <v>442</v>
      </c>
      <c r="BV242" s="261" t="s">
        <v>442</v>
      </c>
      <c r="BW242" s="261" t="s">
        <v>442</v>
      </c>
      <c r="BX242" s="261" t="s">
        <v>442</v>
      </c>
      <c r="BY242" s="261" t="s">
        <v>442</v>
      </c>
      <c r="BZ242" s="261" t="s">
        <v>442</v>
      </c>
      <c r="CA242" s="261" t="s">
        <v>442</v>
      </c>
      <c r="CB242" s="261" t="s">
        <v>442</v>
      </c>
      <c r="CC242" s="290">
        <v>0</v>
      </c>
      <c r="CD242" s="261" t="s">
        <v>442</v>
      </c>
      <c r="CE242" s="261" t="s">
        <v>442</v>
      </c>
      <c r="CF242" s="261" t="s">
        <v>442</v>
      </c>
      <c r="CG242" s="261" t="s">
        <v>442</v>
      </c>
      <c r="CH242" s="261" t="s">
        <v>442</v>
      </c>
      <c r="CI242" s="261" t="s">
        <v>442</v>
      </c>
      <c r="CJ242" s="261" t="s">
        <v>442</v>
      </c>
      <c r="CK242" s="261" t="s">
        <v>442</v>
      </c>
      <c r="CL242" s="261" t="s">
        <v>442</v>
      </c>
      <c r="CM242" s="261" t="s">
        <v>442</v>
      </c>
      <c r="CN242" s="261" t="s">
        <v>442</v>
      </c>
      <c r="CO242" s="261" t="s">
        <v>442</v>
      </c>
      <c r="CP242" s="261" t="s">
        <v>442</v>
      </c>
      <c r="CQ242" s="261" t="s">
        <v>442</v>
      </c>
      <c r="CR242" s="261" t="s">
        <v>588</v>
      </c>
      <c r="CS242" s="261" t="s">
        <v>433</v>
      </c>
      <c r="CT242" s="261" t="s">
        <v>442</v>
      </c>
      <c r="CU242" s="261" t="s">
        <v>589</v>
      </c>
      <c r="CV242" s="261" t="s">
        <v>442</v>
      </c>
      <c r="CW242" s="261" t="s">
        <v>442</v>
      </c>
      <c r="CX242" s="293">
        <f t="shared" ref="CX242:CX248" si="64">AV242/CY242</f>
        <v>0.61031125012217768</v>
      </c>
      <c r="CY242" s="289">
        <v>6394375</v>
      </c>
      <c r="CZ242" s="287">
        <v>45435</v>
      </c>
      <c r="DA242" s="293">
        <v>0.61732169796412673</v>
      </c>
      <c r="DB242" s="261" t="s">
        <v>442</v>
      </c>
      <c r="DC242" s="261" t="s">
        <v>442</v>
      </c>
      <c r="DD242" s="261" t="s">
        <v>577</v>
      </c>
    </row>
    <row r="243" spans="1:108">
      <c r="A243" s="264" t="s">
        <v>380</v>
      </c>
      <c r="B243" s="284">
        <v>1175</v>
      </c>
      <c r="C243" s="284">
        <f t="shared" si="48"/>
        <v>1175</v>
      </c>
      <c r="D243" s="285">
        <v>8586</v>
      </c>
      <c r="E243" s="286">
        <f t="shared" si="49"/>
        <v>8586</v>
      </c>
      <c r="F243" s="287">
        <v>45869</v>
      </c>
      <c r="G243" s="285" t="s">
        <v>159</v>
      </c>
      <c r="H243" s="285" t="s">
        <v>573</v>
      </c>
      <c r="I243" s="261">
        <v>2021</v>
      </c>
      <c r="J243" s="261" t="s">
        <v>574</v>
      </c>
      <c r="K243" s="261" t="s">
        <v>575</v>
      </c>
      <c r="L243" s="288">
        <v>769500</v>
      </c>
      <c r="M243" s="261" t="s">
        <v>576</v>
      </c>
      <c r="N243" s="261" t="s">
        <v>577</v>
      </c>
      <c r="O243" s="261" t="s">
        <v>578</v>
      </c>
      <c r="P243" s="287">
        <v>41068</v>
      </c>
      <c r="Q243" s="287" t="s">
        <v>579</v>
      </c>
      <c r="R243" s="261" t="s">
        <v>577</v>
      </c>
      <c r="S243" s="261" t="s">
        <v>580</v>
      </c>
      <c r="T243" s="261">
        <v>151</v>
      </c>
      <c r="U243" s="288">
        <v>0</v>
      </c>
      <c r="V243" s="289">
        <v>0</v>
      </c>
      <c r="W243" s="261" t="str">
        <f t="shared" si="50"/>
        <v>PERF</v>
      </c>
      <c r="X243" s="261" t="s">
        <v>581</v>
      </c>
      <c r="Y243" s="261" t="s">
        <v>581</v>
      </c>
      <c r="Z243" s="261" t="s">
        <v>573</v>
      </c>
      <c r="AA243" s="264" t="s">
        <v>380</v>
      </c>
      <c r="AB243" s="286">
        <f t="shared" si="51"/>
        <v>1175</v>
      </c>
      <c r="AC243" s="286">
        <v>7071</v>
      </c>
      <c r="AD243" s="286">
        <f t="shared" si="52"/>
        <v>7071</v>
      </c>
      <c r="AE243" s="261" t="s">
        <v>582</v>
      </c>
      <c r="AF243" s="261" t="s">
        <v>583</v>
      </c>
      <c r="AG243" s="290">
        <v>1928763</v>
      </c>
      <c r="AH243" s="261" t="s">
        <v>583</v>
      </c>
      <c r="AI243" s="291">
        <v>40996</v>
      </c>
      <c r="AJ243" s="261" t="s">
        <v>584</v>
      </c>
      <c r="AK243" s="292">
        <v>45688</v>
      </c>
      <c r="AL243" s="292" t="s">
        <v>585</v>
      </c>
      <c r="AM243" s="292" t="s">
        <v>442</v>
      </c>
      <c r="AN243" s="261" t="s">
        <v>442</v>
      </c>
      <c r="AO243" s="261" t="s">
        <v>442</v>
      </c>
      <c r="AP243" s="261" t="s">
        <v>442</v>
      </c>
      <c r="AQ243" s="261" t="s">
        <v>442</v>
      </c>
      <c r="AR243" s="290">
        <v>22</v>
      </c>
      <c r="AS243" s="287">
        <f t="shared" si="62"/>
        <v>46529</v>
      </c>
      <c r="AT243" s="261">
        <v>180</v>
      </c>
      <c r="AU243" s="261" t="s">
        <v>442</v>
      </c>
      <c r="AV243" s="290">
        <v>1536234</v>
      </c>
      <c r="AW243" s="290">
        <v>370778.45</v>
      </c>
      <c r="AX243" s="261" t="s">
        <v>442</v>
      </c>
      <c r="AY243" s="261" t="s">
        <v>442</v>
      </c>
      <c r="AZ243" s="290">
        <v>1536234</v>
      </c>
      <c r="BA243" s="261">
        <v>100</v>
      </c>
      <c r="BB243" s="261" t="s">
        <v>442</v>
      </c>
      <c r="BC243" s="261" t="s">
        <v>586</v>
      </c>
      <c r="BD243" s="261" t="s">
        <v>586</v>
      </c>
      <c r="BE243" s="289">
        <v>18775</v>
      </c>
      <c r="BF243" s="261" t="s">
        <v>442</v>
      </c>
      <c r="BG243" s="261" t="s">
        <v>442</v>
      </c>
      <c r="BH243" s="261" t="s">
        <v>587</v>
      </c>
      <c r="BI243" s="293">
        <v>0.16750000000000001</v>
      </c>
      <c r="BJ243" s="261" t="s">
        <v>596</v>
      </c>
      <c r="BK243" s="261" t="s">
        <v>442</v>
      </c>
      <c r="BL243" s="294">
        <f t="shared" si="63"/>
        <v>9.3400000000000011E-2</v>
      </c>
      <c r="BM243" s="261" t="s">
        <v>442</v>
      </c>
      <c r="BN243" s="261" t="s">
        <v>442</v>
      </c>
      <c r="BO243" s="261" t="s">
        <v>442</v>
      </c>
      <c r="BP243" s="261" t="s">
        <v>442</v>
      </c>
      <c r="BQ243" s="261" t="s">
        <v>442</v>
      </c>
      <c r="BR243" s="261" t="s">
        <v>442</v>
      </c>
      <c r="BS243" s="261" t="s">
        <v>442</v>
      </c>
      <c r="BT243" s="261" t="s">
        <v>442</v>
      </c>
      <c r="BU243" s="261" t="s">
        <v>442</v>
      </c>
      <c r="BV243" s="261" t="s">
        <v>442</v>
      </c>
      <c r="BW243" s="261" t="s">
        <v>442</v>
      </c>
      <c r="BX243" s="261" t="s">
        <v>442</v>
      </c>
      <c r="BY243" s="261" t="s">
        <v>442</v>
      </c>
      <c r="BZ243" s="261" t="s">
        <v>442</v>
      </c>
      <c r="CA243" s="261" t="s">
        <v>442</v>
      </c>
      <c r="CB243" s="261" t="s">
        <v>442</v>
      </c>
      <c r="CC243" s="290">
        <v>0</v>
      </c>
      <c r="CD243" s="261" t="s">
        <v>442</v>
      </c>
      <c r="CE243" s="261" t="s">
        <v>442</v>
      </c>
      <c r="CF243" s="261" t="s">
        <v>442</v>
      </c>
      <c r="CG243" s="261" t="s">
        <v>442</v>
      </c>
      <c r="CH243" s="261" t="s">
        <v>442</v>
      </c>
      <c r="CI243" s="261" t="s">
        <v>442</v>
      </c>
      <c r="CJ243" s="261" t="s">
        <v>442</v>
      </c>
      <c r="CK243" s="261" t="s">
        <v>442</v>
      </c>
      <c r="CL243" s="261" t="s">
        <v>442</v>
      </c>
      <c r="CM243" s="261" t="s">
        <v>442</v>
      </c>
      <c r="CN243" s="261" t="s">
        <v>442</v>
      </c>
      <c r="CO243" s="261" t="s">
        <v>442</v>
      </c>
      <c r="CP243" s="261" t="s">
        <v>442</v>
      </c>
      <c r="CQ243" s="261" t="s">
        <v>442</v>
      </c>
      <c r="CR243" s="261" t="s">
        <v>588</v>
      </c>
      <c r="CS243" s="261" t="s">
        <v>433</v>
      </c>
      <c r="CT243" s="261" t="s">
        <v>442</v>
      </c>
      <c r="CU243" s="261" t="s">
        <v>589</v>
      </c>
      <c r="CV243" s="261" t="s">
        <v>442</v>
      </c>
      <c r="CW243" s="261" t="s">
        <v>442</v>
      </c>
      <c r="CX243" s="293">
        <f t="shared" si="64"/>
        <v>0.57613023960517085</v>
      </c>
      <c r="CY243" s="289">
        <v>2666470</v>
      </c>
      <c r="CZ243" s="287">
        <v>44832</v>
      </c>
      <c r="DA243" s="293">
        <v>0.77892291795793012</v>
      </c>
      <c r="DB243" s="261" t="s">
        <v>442</v>
      </c>
      <c r="DC243" s="261" t="s">
        <v>442</v>
      </c>
      <c r="DD243" s="261" t="s">
        <v>577</v>
      </c>
    </row>
    <row r="244" spans="1:108">
      <c r="A244" s="264" t="s">
        <v>380</v>
      </c>
      <c r="B244" s="284">
        <v>1479</v>
      </c>
      <c r="C244" s="284">
        <f t="shared" si="48"/>
        <v>1479</v>
      </c>
      <c r="D244" s="285">
        <v>0</v>
      </c>
      <c r="E244" s="286">
        <f t="shared" si="49"/>
        <v>0</v>
      </c>
      <c r="F244" s="287">
        <v>45869</v>
      </c>
      <c r="G244" s="285" t="s">
        <v>159</v>
      </c>
      <c r="H244" s="285" t="s">
        <v>573</v>
      </c>
      <c r="I244" s="261">
        <v>2021</v>
      </c>
      <c r="J244" s="261" t="s">
        <v>574</v>
      </c>
      <c r="K244" s="261" t="s">
        <v>575</v>
      </c>
      <c r="L244" s="288">
        <v>2139327</v>
      </c>
      <c r="M244" s="261" t="s">
        <v>576</v>
      </c>
      <c r="N244" s="261" t="s">
        <v>577</v>
      </c>
      <c r="O244" s="261" t="s">
        <v>578</v>
      </c>
      <c r="P244" s="287">
        <v>42174</v>
      </c>
      <c r="Q244" s="287" t="s">
        <v>592</v>
      </c>
      <c r="R244" s="261" t="s">
        <v>577</v>
      </c>
      <c r="S244" s="261" t="s">
        <v>580</v>
      </c>
      <c r="T244" s="261">
        <v>118</v>
      </c>
      <c r="U244" s="288">
        <v>0</v>
      </c>
      <c r="V244" s="289">
        <v>0</v>
      </c>
      <c r="W244" s="261" t="str">
        <f t="shared" si="50"/>
        <v>PERF</v>
      </c>
      <c r="X244" s="261" t="s">
        <v>581</v>
      </c>
      <c r="Y244" s="261" t="s">
        <v>581</v>
      </c>
      <c r="Z244" s="261" t="s">
        <v>573</v>
      </c>
      <c r="AA244" s="264" t="s">
        <v>380</v>
      </c>
      <c r="AB244" s="286">
        <f t="shared" si="51"/>
        <v>1479</v>
      </c>
      <c r="AC244" s="286">
        <v>7351</v>
      </c>
      <c r="AD244" s="286">
        <f t="shared" si="52"/>
        <v>7351</v>
      </c>
      <c r="AE244" s="261" t="s">
        <v>582</v>
      </c>
      <c r="AF244" s="261" t="s">
        <v>583</v>
      </c>
      <c r="AG244" s="290">
        <v>6614000</v>
      </c>
      <c r="AH244" s="261" t="s">
        <v>583</v>
      </c>
      <c r="AI244" s="291">
        <v>42068</v>
      </c>
      <c r="AJ244" s="261" t="s">
        <v>584</v>
      </c>
      <c r="AK244" s="292">
        <v>45688</v>
      </c>
      <c r="AL244" s="292" t="s">
        <v>585</v>
      </c>
      <c r="AM244" s="292" t="s">
        <v>442</v>
      </c>
      <c r="AN244" s="261" t="s">
        <v>442</v>
      </c>
      <c r="AO244" s="261" t="s">
        <v>442</v>
      </c>
      <c r="AP244" s="261" t="s">
        <v>442</v>
      </c>
      <c r="AQ244" s="261" t="s">
        <v>442</v>
      </c>
      <c r="AR244" s="290">
        <v>58</v>
      </c>
      <c r="AS244" s="287">
        <f t="shared" si="62"/>
        <v>47609</v>
      </c>
      <c r="AT244" s="261">
        <v>180</v>
      </c>
      <c r="AU244" s="261" t="s">
        <v>442</v>
      </c>
      <c r="AV244" s="290">
        <v>4906954</v>
      </c>
      <c r="AW244" s="290">
        <v>2715037.08</v>
      </c>
      <c r="AX244" s="261" t="s">
        <v>442</v>
      </c>
      <c r="AY244" s="261" t="s">
        <v>442</v>
      </c>
      <c r="AZ244" s="290">
        <v>4906954</v>
      </c>
      <c r="BA244" s="261">
        <v>100</v>
      </c>
      <c r="BB244" s="261" t="s">
        <v>442</v>
      </c>
      <c r="BC244" s="261" t="s">
        <v>586</v>
      </c>
      <c r="BD244" s="261" t="s">
        <v>586</v>
      </c>
      <c r="BE244" s="289">
        <v>63747</v>
      </c>
      <c r="BF244" s="261" t="s">
        <v>442</v>
      </c>
      <c r="BG244" s="261" t="s">
        <v>442</v>
      </c>
      <c r="BH244" s="261" t="s">
        <v>587</v>
      </c>
      <c r="BI244" s="293">
        <v>0.14249999999999999</v>
      </c>
      <c r="BJ244" s="261" t="s">
        <v>596</v>
      </c>
      <c r="BK244" s="261" t="s">
        <v>442</v>
      </c>
      <c r="BL244" s="294">
        <f t="shared" si="63"/>
        <v>6.8399999999999989E-2</v>
      </c>
      <c r="BM244" s="261" t="s">
        <v>442</v>
      </c>
      <c r="BN244" s="261" t="s">
        <v>442</v>
      </c>
      <c r="BO244" s="261" t="s">
        <v>442</v>
      </c>
      <c r="BP244" s="261" t="s">
        <v>442</v>
      </c>
      <c r="BQ244" s="261" t="s">
        <v>442</v>
      </c>
      <c r="BR244" s="261" t="s">
        <v>442</v>
      </c>
      <c r="BS244" s="261" t="s">
        <v>442</v>
      </c>
      <c r="BT244" s="261" t="s">
        <v>442</v>
      </c>
      <c r="BU244" s="261" t="s">
        <v>442</v>
      </c>
      <c r="BV244" s="261" t="s">
        <v>442</v>
      </c>
      <c r="BW244" s="261" t="s">
        <v>442</v>
      </c>
      <c r="BX244" s="261" t="s">
        <v>442</v>
      </c>
      <c r="BY244" s="261" t="s">
        <v>442</v>
      </c>
      <c r="BZ244" s="261" t="s">
        <v>442</v>
      </c>
      <c r="CA244" s="261" t="s">
        <v>442</v>
      </c>
      <c r="CB244" s="261" t="s">
        <v>442</v>
      </c>
      <c r="CC244" s="290">
        <v>36000</v>
      </c>
      <c r="CD244" s="261" t="s">
        <v>442</v>
      </c>
      <c r="CE244" s="261" t="s">
        <v>442</v>
      </c>
      <c r="CF244" s="261" t="s">
        <v>442</v>
      </c>
      <c r="CG244" s="261" t="s">
        <v>442</v>
      </c>
      <c r="CH244" s="261" t="s">
        <v>442</v>
      </c>
      <c r="CI244" s="261" t="s">
        <v>442</v>
      </c>
      <c r="CJ244" s="261" t="s">
        <v>442</v>
      </c>
      <c r="CK244" s="261" t="s">
        <v>442</v>
      </c>
      <c r="CL244" s="261" t="s">
        <v>442</v>
      </c>
      <c r="CM244" s="261" t="s">
        <v>442</v>
      </c>
      <c r="CN244" s="261" t="s">
        <v>442</v>
      </c>
      <c r="CO244" s="261" t="s">
        <v>442</v>
      </c>
      <c r="CP244" s="261" t="s">
        <v>442</v>
      </c>
      <c r="CQ244" s="261" t="s">
        <v>442</v>
      </c>
      <c r="CR244" s="261" t="s">
        <v>588</v>
      </c>
      <c r="CS244" s="261" t="s">
        <v>433</v>
      </c>
      <c r="CT244" s="261" t="s">
        <v>442</v>
      </c>
      <c r="CU244" s="261" t="s">
        <v>589</v>
      </c>
      <c r="CV244" s="261" t="s">
        <v>442</v>
      </c>
      <c r="CW244" s="261" t="s">
        <v>442</v>
      </c>
      <c r="CX244" s="293">
        <f t="shared" si="64"/>
        <v>0.50113821842314521</v>
      </c>
      <c r="CY244" s="289">
        <v>9791618</v>
      </c>
      <c r="CZ244" s="287">
        <v>45727</v>
      </c>
      <c r="DA244" s="293">
        <v>0.75597112186271542</v>
      </c>
      <c r="DB244" s="261" t="s">
        <v>442</v>
      </c>
      <c r="DC244" s="261" t="s">
        <v>442</v>
      </c>
      <c r="DD244" s="261" t="s">
        <v>577</v>
      </c>
    </row>
    <row r="245" spans="1:108">
      <c r="A245" s="264" t="s">
        <v>380</v>
      </c>
      <c r="B245" s="284">
        <v>1788</v>
      </c>
      <c r="C245" s="284">
        <f t="shared" si="48"/>
        <v>1788</v>
      </c>
      <c r="D245" s="285">
        <v>8796</v>
      </c>
      <c r="E245" s="286">
        <f t="shared" si="49"/>
        <v>8796</v>
      </c>
      <c r="F245" s="287">
        <v>45869</v>
      </c>
      <c r="G245" s="285" t="s">
        <v>159</v>
      </c>
      <c r="H245" s="285" t="s">
        <v>573</v>
      </c>
      <c r="I245" s="261">
        <v>2021</v>
      </c>
      <c r="J245" s="261" t="s">
        <v>574</v>
      </c>
      <c r="K245" s="261" t="s">
        <v>575</v>
      </c>
      <c r="L245" s="288">
        <v>2437458</v>
      </c>
      <c r="M245" s="261" t="s">
        <v>576</v>
      </c>
      <c r="N245" s="261" t="s">
        <v>577</v>
      </c>
      <c r="O245" s="261" t="s">
        <v>578</v>
      </c>
      <c r="P245" s="287">
        <v>43187</v>
      </c>
      <c r="Q245" s="287" t="s">
        <v>592</v>
      </c>
      <c r="R245" s="261" t="s">
        <v>577</v>
      </c>
      <c r="S245" s="261" t="s">
        <v>580</v>
      </c>
      <c r="T245" s="261">
        <v>82</v>
      </c>
      <c r="U245" s="288">
        <v>0</v>
      </c>
      <c r="V245" s="289">
        <v>0</v>
      </c>
      <c r="W245" s="261" t="str">
        <f t="shared" si="50"/>
        <v>PERF</v>
      </c>
      <c r="X245" s="261" t="s">
        <v>581</v>
      </c>
      <c r="Y245" s="261" t="s">
        <v>581</v>
      </c>
      <c r="Z245" s="261" t="s">
        <v>573</v>
      </c>
      <c r="AA245" s="264" t="s">
        <v>380</v>
      </c>
      <c r="AB245" s="286">
        <f t="shared" si="51"/>
        <v>1788</v>
      </c>
      <c r="AC245" s="286">
        <v>79</v>
      </c>
      <c r="AD245" s="286">
        <f t="shared" si="52"/>
        <v>79</v>
      </c>
      <c r="AE245" s="261" t="s">
        <v>582</v>
      </c>
      <c r="AF245" s="261" t="s">
        <v>583</v>
      </c>
      <c r="AG245" s="290">
        <v>1990550</v>
      </c>
      <c r="AH245" s="261" t="s">
        <v>583</v>
      </c>
      <c r="AI245" s="291">
        <v>38398</v>
      </c>
      <c r="AJ245" s="261" t="s">
        <v>584</v>
      </c>
      <c r="AK245" s="292">
        <v>45688</v>
      </c>
      <c r="AL245" s="292" t="s">
        <v>585</v>
      </c>
      <c r="AM245" s="292" t="s">
        <v>442</v>
      </c>
      <c r="AN245" s="261" t="s">
        <v>442</v>
      </c>
      <c r="AO245" s="261" t="s">
        <v>442</v>
      </c>
      <c r="AP245" s="261" t="s">
        <v>442</v>
      </c>
      <c r="AQ245" s="261" t="s">
        <v>442</v>
      </c>
      <c r="AR245" s="290">
        <v>91</v>
      </c>
      <c r="AS245" s="287">
        <f t="shared" si="62"/>
        <v>48599</v>
      </c>
      <c r="AT245" s="261">
        <v>180</v>
      </c>
      <c r="AU245" s="261" t="s">
        <v>442</v>
      </c>
      <c r="AV245" s="290">
        <v>6102514</v>
      </c>
      <c r="AW245" s="290">
        <v>4263969.43</v>
      </c>
      <c r="AX245" s="261" t="s">
        <v>442</v>
      </c>
      <c r="AY245" s="261" t="s">
        <v>442</v>
      </c>
      <c r="AZ245" s="290">
        <v>6102514</v>
      </c>
      <c r="BA245" s="261">
        <v>100</v>
      </c>
      <c r="BB245" s="261" t="s">
        <v>442</v>
      </c>
      <c r="BC245" s="261" t="s">
        <v>586</v>
      </c>
      <c r="BD245" s="261" t="s">
        <v>586</v>
      </c>
      <c r="BE245" s="289">
        <v>75373</v>
      </c>
      <c r="BF245" s="261" t="s">
        <v>442</v>
      </c>
      <c r="BG245" s="261" t="s">
        <v>442</v>
      </c>
      <c r="BH245" s="261" t="s">
        <v>587</v>
      </c>
      <c r="BI245" s="293">
        <v>0.14249999999999999</v>
      </c>
      <c r="BJ245" s="261" t="s">
        <v>596</v>
      </c>
      <c r="BK245" s="261" t="s">
        <v>442</v>
      </c>
      <c r="BL245" s="294">
        <f t="shared" si="63"/>
        <v>6.8399999999999989E-2</v>
      </c>
      <c r="BM245" s="261" t="s">
        <v>442</v>
      </c>
      <c r="BN245" s="261" t="s">
        <v>442</v>
      </c>
      <c r="BO245" s="261" t="s">
        <v>442</v>
      </c>
      <c r="BP245" s="261" t="s">
        <v>442</v>
      </c>
      <c r="BQ245" s="261" t="s">
        <v>442</v>
      </c>
      <c r="BR245" s="261" t="s">
        <v>442</v>
      </c>
      <c r="BS245" s="261" t="s">
        <v>442</v>
      </c>
      <c r="BT245" s="261" t="s">
        <v>442</v>
      </c>
      <c r="BU245" s="261" t="s">
        <v>442</v>
      </c>
      <c r="BV245" s="261" t="s">
        <v>442</v>
      </c>
      <c r="BW245" s="261" t="s">
        <v>442</v>
      </c>
      <c r="BX245" s="261" t="s">
        <v>442</v>
      </c>
      <c r="BY245" s="261" t="s">
        <v>442</v>
      </c>
      <c r="BZ245" s="261" t="s">
        <v>442</v>
      </c>
      <c r="CA245" s="261" t="s">
        <v>442</v>
      </c>
      <c r="CB245" s="261" t="s">
        <v>442</v>
      </c>
      <c r="CC245" s="290">
        <v>0</v>
      </c>
      <c r="CD245" s="261" t="s">
        <v>442</v>
      </c>
      <c r="CE245" s="261" t="s">
        <v>442</v>
      </c>
      <c r="CF245" s="261" t="s">
        <v>442</v>
      </c>
      <c r="CG245" s="261" t="s">
        <v>442</v>
      </c>
      <c r="CH245" s="261" t="s">
        <v>442</v>
      </c>
      <c r="CI245" s="261" t="s">
        <v>442</v>
      </c>
      <c r="CJ245" s="261" t="s">
        <v>442</v>
      </c>
      <c r="CK245" s="261" t="s">
        <v>442</v>
      </c>
      <c r="CL245" s="261" t="s">
        <v>442</v>
      </c>
      <c r="CM245" s="261" t="s">
        <v>442</v>
      </c>
      <c r="CN245" s="261" t="s">
        <v>442</v>
      </c>
      <c r="CO245" s="261" t="s">
        <v>442</v>
      </c>
      <c r="CP245" s="261" t="s">
        <v>442</v>
      </c>
      <c r="CQ245" s="261" t="s">
        <v>442</v>
      </c>
      <c r="CR245" s="261" t="s">
        <v>588</v>
      </c>
      <c r="CS245" s="261" t="s">
        <v>433</v>
      </c>
      <c r="CT245" s="261" t="s">
        <v>442</v>
      </c>
      <c r="CU245" s="261" t="s">
        <v>589</v>
      </c>
      <c r="CV245" s="261" t="s">
        <v>442</v>
      </c>
      <c r="CW245" s="261" t="s">
        <v>442</v>
      </c>
      <c r="CX245" s="293">
        <f t="shared" si="64"/>
        <v>0.73524265060240968</v>
      </c>
      <c r="CY245" s="289">
        <v>8300000</v>
      </c>
      <c r="CZ245" s="287">
        <v>45515</v>
      </c>
      <c r="DA245" s="293">
        <v>0.79417231178532477</v>
      </c>
      <c r="DB245" s="261" t="s">
        <v>442</v>
      </c>
      <c r="DC245" s="261" t="s">
        <v>442</v>
      </c>
      <c r="DD245" s="261" t="s">
        <v>577</v>
      </c>
    </row>
    <row r="246" spans="1:108">
      <c r="A246" s="264" t="s">
        <v>380</v>
      </c>
      <c r="B246" s="284">
        <v>1570</v>
      </c>
      <c r="C246" s="284">
        <f t="shared" si="48"/>
        <v>1570</v>
      </c>
      <c r="D246" s="285">
        <v>8583</v>
      </c>
      <c r="E246" s="286">
        <f t="shared" si="49"/>
        <v>8583</v>
      </c>
      <c r="F246" s="287">
        <v>45869</v>
      </c>
      <c r="G246" s="285" t="s">
        <v>159</v>
      </c>
      <c r="H246" s="285" t="s">
        <v>573</v>
      </c>
      <c r="I246" s="261">
        <v>2021</v>
      </c>
      <c r="J246" s="261" t="s">
        <v>574</v>
      </c>
      <c r="K246" s="261" t="s">
        <v>575</v>
      </c>
      <c r="L246" s="288">
        <v>1631462</v>
      </c>
      <c r="M246" s="261" t="s">
        <v>576</v>
      </c>
      <c r="N246" s="261" t="s">
        <v>577</v>
      </c>
      <c r="O246" s="261" t="s">
        <v>578</v>
      </c>
      <c r="P246" s="287">
        <v>42423</v>
      </c>
      <c r="Q246" s="287" t="s">
        <v>579</v>
      </c>
      <c r="R246" s="261" t="s">
        <v>577</v>
      </c>
      <c r="S246" s="261" t="s">
        <v>580</v>
      </c>
      <c r="T246" s="261">
        <v>111</v>
      </c>
      <c r="U246" s="288">
        <v>0</v>
      </c>
      <c r="V246" s="289">
        <v>0</v>
      </c>
      <c r="W246" s="261" t="str">
        <f t="shared" si="50"/>
        <v>PERF</v>
      </c>
      <c r="X246" s="261" t="s">
        <v>581</v>
      </c>
      <c r="Y246" s="261" t="s">
        <v>581</v>
      </c>
      <c r="Z246" s="261" t="s">
        <v>573</v>
      </c>
      <c r="AA246" s="264" t="s">
        <v>380</v>
      </c>
      <c r="AB246" s="286">
        <f t="shared" si="51"/>
        <v>1570</v>
      </c>
      <c r="AC246" s="286">
        <v>7164</v>
      </c>
      <c r="AD246" s="286">
        <f t="shared" si="52"/>
        <v>7164</v>
      </c>
      <c r="AE246" s="261" t="s">
        <v>582</v>
      </c>
      <c r="AF246" s="261" t="s">
        <v>583</v>
      </c>
      <c r="AG246" s="290">
        <v>4102516</v>
      </c>
      <c r="AH246" s="261" t="s">
        <v>583</v>
      </c>
      <c r="AI246" s="291">
        <v>41361</v>
      </c>
      <c r="AJ246" s="261" t="s">
        <v>584</v>
      </c>
      <c r="AK246" s="292">
        <v>45688</v>
      </c>
      <c r="AL246" s="292" t="s">
        <v>585</v>
      </c>
      <c r="AM246" s="292" t="s">
        <v>442</v>
      </c>
      <c r="AN246" s="261" t="s">
        <v>442</v>
      </c>
      <c r="AO246" s="261" t="s">
        <v>442</v>
      </c>
      <c r="AP246" s="261" t="s">
        <v>442</v>
      </c>
      <c r="AQ246" s="261" t="s">
        <v>442</v>
      </c>
      <c r="AR246" s="290">
        <v>66</v>
      </c>
      <c r="AS246" s="287">
        <f t="shared" si="62"/>
        <v>47849</v>
      </c>
      <c r="AT246" s="261">
        <v>180</v>
      </c>
      <c r="AU246" s="261" t="s">
        <v>442</v>
      </c>
      <c r="AV246" s="290">
        <v>2213400</v>
      </c>
      <c r="AW246" s="290">
        <v>1347770.94</v>
      </c>
      <c r="AX246" s="261" t="s">
        <v>442</v>
      </c>
      <c r="AY246" s="261" t="s">
        <v>442</v>
      </c>
      <c r="AZ246" s="290">
        <v>2213400</v>
      </c>
      <c r="BA246" s="261">
        <v>100</v>
      </c>
      <c r="BB246" s="261" t="s">
        <v>442</v>
      </c>
      <c r="BC246" s="261" t="s">
        <v>586</v>
      </c>
      <c r="BD246" s="261" t="s">
        <v>586</v>
      </c>
      <c r="BE246" s="289">
        <v>29046</v>
      </c>
      <c r="BF246" s="261" t="s">
        <v>442</v>
      </c>
      <c r="BG246" s="261" t="s">
        <v>442</v>
      </c>
      <c r="BH246" s="261" t="s">
        <v>587</v>
      </c>
      <c r="BI246" s="293">
        <v>0.14249999999999999</v>
      </c>
      <c r="BJ246" s="261" t="s">
        <v>596</v>
      </c>
      <c r="BK246" s="261" t="s">
        <v>442</v>
      </c>
      <c r="BL246" s="294">
        <f t="shared" si="63"/>
        <v>6.8399999999999989E-2</v>
      </c>
      <c r="BM246" s="261" t="s">
        <v>442</v>
      </c>
      <c r="BN246" s="261" t="s">
        <v>442</v>
      </c>
      <c r="BO246" s="261" t="s">
        <v>442</v>
      </c>
      <c r="BP246" s="261" t="s">
        <v>442</v>
      </c>
      <c r="BQ246" s="261" t="s">
        <v>442</v>
      </c>
      <c r="BR246" s="261" t="s">
        <v>442</v>
      </c>
      <c r="BS246" s="261" t="s">
        <v>442</v>
      </c>
      <c r="BT246" s="261" t="s">
        <v>442</v>
      </c>
      <c r="BU246" s="261" t="s">
        <v>442</v>
      </c>
      <c r="BV246" s="261" t="s">
        <v>442</v>
      </c>
      <c r="BW246" s="261" t="s">
        <v>442</v>
      </c>
      <c r="BX246" s="261" t="s">
        <v>442</v>
      </c>
      <c r="BY246" s="261" t="s">
        <v>442</v>
      </c>
      <c r="BZ246" s="261" t="s">
        <v>442</v>
      </c>
      <c r="CA246" s="261" t="s">
        <v>442</v>
      </c>
      <c r="CB246" s="261" t="s">
        <v>442</v>
      </c>
      <c r="CC246" s="290">
        <v>0</v>
      </c>
      <c r="CD246" s="261" t="s">
        <v>442</v>
      </c>
      <c r="CE246" s="261" t="s">
        <v>442</v>
      </c>
      <c r="CF246" s="261" t="s">
        <v>442</v>
      </c>
      <c r="CG246" s="261" t="s">
        <v>442</v>
      </c>
      <c r="CH246" s="261" t="s">
        <v>442</v>
      </c>
      <c r="CI246" s="261" t="s">
        <v>442</v>
      </c>
      <c r="CJ246" s="261" t="s">
        <v>442</v>
      </c>
      <c r="CK246" s="261" t="s">
        <v>442</v>
      </c>
      <c r="CL246" s="261" t="s">
        <v>442</v>
      </c>
      <c r="CM246" s="261" t="s">
        <v>442</v>
      </c>
      <c r="CN246" s="261" t="s">
        <v>442</v>
      </c>
      <c r="CO246" s="261" t="s">
        <v>442</v>
      </c>
      <c r="CP246" s="261" t="s">
        <v>442</v>
      </c>
      <c r="CQ246" s="261" t="s">
        <v>442</v>
      </c>
      <c r="CR246" s="261" t="s">
        <v>588</v>
      </c>
      <c r="CS246" s="261" t="s">
        <v>433</v>
      </c>
      <c r="CT246" s="261" t="s">
        <v>442</v>
      </c>
      <c r="CU246" s="261" t="s">
        <v>589</v>
      </c>
      <c r="CV246" s="261" t="s">
        <v>442</v>
      </c>
      <c r="CW246" s="261" t="s">
        <v>442</v>
      </c>
      <c r="CX246" s="293">
        <f t="shared" si="64"/>
        <v>0.40178970137516856</v>
      </c>
      <c r="CY246" s="289">
        <v>5508852</v>
      </c>
      <c r="CZ246" s="287">
        <v>44796</v>
      </c>
      <c r="DA246" s="293">
        <v>0.5395225403944589</v>
      </c>
      <c r="DB246" s="261" t="s">
        <v>442</v>
      </c>
      <c r="DC246" s="261" t="s">
        <v>442</v>
      </c>
      <c r="DD246" s="261" t="s">
        <v>577</v>
      </c>
    </row>
    <row r="247" spans="1:108">
      <c r="A247" s="264" t="s">
        <v>380</v>
      </c>
      <c r="B247" s="284">
        <v>2561</v>
      </c>
      <c r="C247" s="284">
        <f t="shared" si="48"/>
        <v>2561</v>
      </c>
      <c r="D247" s="285">
        <v>11507</v>
      </c>
      <c r="E247" s="286">
        <f t="shared" si="49"/>
        <v>11507</v>
      </c>
      <c r="F247" s="287">
        <v>45869</v>
      </c>
      <c r="G247" s="285" t="s">
        <v>159</v>
      </c>
      <c r="H247" s="285" t="s">
        <v>573</v>
      </c>
      <c r="I247" s="261">
        <v>2021</v>
      </c>
      <c r="J247" s="261" t="s">
        <v>574</v>
      </c>
      <c r="K247" s="261" t="s">
        <v>575</v>
      </c>
      <c r="L247" s="288">
        <v>22590204</v>
      </c>
      <c r="M247" s="261" t="s">
        <v>576</v>
      </c>
      <c r="N247" s="261" t="s">
        <v>577</v>
      </c>
      <c r="O247" s="261" t="s">
        <v>578</v>
      </c>
      <c r="P247" s="287">
        <v>45645</v>
      </c>
      <c r="Q247" s="287" t="s">
        <v>598</v>
      </c>
      <c r="R247" s="261" t="s">
        <v>577</v>
      </c>
      <c r="S247" s="261" t="s">
        <v>580</v>
      </c>
      <c r="T247" s="261">
        <v>6</v>
      </c>
      <c r="U247" s="288">
        <v>0</v>
      </c>
      <c r="V247" s="289">
        <v>0</v>
      </c>
      <c r="W247" s="261" t="str">
        <f t="shared" si="50"/>
        <v>PERF</v>
      </c>
      <c r="X247" s="261" t="s">
        <v>581</v>
      </c>
      <c r="Y247" s="261" t="s">
        <v>581</v>
      </c>
      <c r="Z247" s="261" t="s">
        <v>573</v>
      </c>
      <c r="AA247" s="264" t="s">
        <v>380</v>
      </c>
      <c r="AB247" s="286">
        <f t="shared" si="51"/>
        <v>2561</v>
      </c>
      <c r="AC247" s="286">
        <v>9330</v>
      </c>
      <c r="AD247" s="286">
        <f t="shared" si="52"/>
        <v>9330</v>
      </c>
      <c r="AE247" s="261" t="s">
        <v>593</v>
      </c>
      <c r="AF247" s="261" t="s">
        <v>583</v>
      </c>
      <c r="AG247" s="290">
        <v>50000000</v>
      </c>
      <c r="AH247" s="261" t="s">
        <v>583</v>
      </c>
      <c r="AI247" s="291">
        <v>45537</v>
      </c>
      <c r="AJ247" s="261" t="s">
        <v>584</v>
      </c>
      <c r="AK247" s="292">
        <v>45729</v>
      </c>
      <c r="AL247" s="292" t="s">
        <v>585</v>
      </c>
      <c r="AM247" s="292" t="s">
        <v>442</v>
      </c>
      <c r="AN247" s="261" t="s">
        <v>442</v>
      </c>
      <c r="AO247" s="261" t="s">
        <v>442</v>
      </c>
      <c r="AP247" s="261" t="s">
        <v>442</v>
      </c>
      <c r="AQ247" s="261" t="s">
        <v>442</v>
      </c>
      <c r="AR247" s="290">
        <v>172</v>
      </c>
      <c r="AS247" s="287">
        <f t="shared" si="62"/>
        <v>51029</v>
      </c>
      <c r="AT247" s="261">
        <v>180</v>
      </c>
      <c r="AU247" s="261" t="s">
        <v>442</v>
      </c>
      <c r="AV247" s="290">
        <v>28116170</v>
      </c>
      <c r="AW247" s="290">
        <v>24685815.579999998</v>
      </c>
      <c r="AX247" s="261" t="s">
        <v>442</v>
      </c>
      <c r="AY247" s="261" t="s">
        <v>442</v>
      </c>
      <c r="AZ247" s="290">
        <v>28116170</v>
      </c>
      <c r="BA247" s="261">
        <v>100</v>
      </c>
      <c r="BB247" s="261" t="s">
        <v>442</v>
      </c>
      <c r="BC247" s="261" t="s">
        <v>586</v>
      </c>
      <c r="BD247" s="261" t="s">
        <v>586</v>
      </c>
      <c r="BE247" s="289">
        <v>331166</v>
      </c>
      <c r="BF247" s="261" t="s">
        <v>442</v>
      </c>
      <c r="BG247" s="261" t="s">
        <v>442</v>
      </c>
      <c r="BH247" s="261" t="s">
        <v>587</v>
      </c>
      <c r="BI247" s="293">
        <v>0.14710000000000001</v>
      </c>
      <c r="BJ247" s="261" t="s">
        <v>591</v>
      </c>
      <c r="BK247" s="261" t="s">
        <v>442</v>
      </c>
      <c r="BL247" s="294">
        <f t="shared" si="63"/>
        <v>7.3000000000000009E-2</v>
      </c>
      <c r="BM247" s="261" t="s">
        <v>442</v>
      </c>
      <c r="BN247" s="261" t="s">
        <v>442</v>
      </c>
      <c r="BO247" s="261" t="s">
        <v>442</v>
      </c>
      <c r="BP247" s="261" t="s">
        <v>442</v>
      </c>
      <c r="BQ247" s="261" t="s">
        <v>442</v>
      </c>
      <c r="BR247" s="261" t="s">
        <v>442</v>
      </c>
      <c r="BS247" s="261" t="s">
        <v>442</v>
      </c>
      <c r="BT247" s="261" t="s">
        <v>442</v>
      </c>
      <c r="BU247" s="261" t="s">
        <v>442</v>
      </c>
      <c r="BV247" s="261" t="s">
        <v>442</v>
      </c>
      <c r="BW247" s="261" t="s">
        <v>442</v>
      </c>
      <c r="BX247" s="261" t="s">
        <v>442</v>
      </c>
      <c r="BY247" s="261" t="s">
        <v>442</v>
      </c>
      <c r="BZ247" s="261" t="s">
        <v>442</v>
      </c>
      <c r="CA247" s="261" t="s">
        <v>442</v>
      </c>
      <c r="CB247" s="261" t="s">
        <v>442</v>
      </c>
      <c r="CC247" s="290">
        <v>0</v>
      </c>
      <c r="CD247" s="261" t="s">
        <v>442</v>
      </c>
      <c r="CE247" s="261" t="s">
        <v>442</v>
      </c>
      <c r="CF247" s="261" t="s">
        <v>442</v>
      </c>
      <c r="CG247" s="261" t="s">
        <v>442</v>
      </c>
      <c r="CH247" s="261" t="s">
        <v>442</v>
      </c>
      <c r="CI247" s="261" t="s">
        <v>442</v>
      </c>
      <c r="CJ247" s="261" t="s">
        <v>442</v>
      </c>
      <c r="CK247" s="261" t="s">
        <v>442</v>
      </c>
      <c r="CL247" s="261" t="s">
        <v>442</v>
      </c>
      <c r="CM247" s="261" t="s">
        <v>442</v>
      </c>
      <c r="CN247" s="261" t="s">
        <v>442</v>
      </c>
      <c r="CO247" s="261" t="s">
        <v>442</v>
      </c>
      <c r="CP247" s="261" t="s">
        <v>442</v>
      </c>
      <c r="CQ247" s="261" t="s">
        <v>442</v>
      </c>
      <c r="CR247" s="261" t="s">
        <v>588</v>
      </c>
      <c r="CS247" s="261" t="s">
        <v>433</v>
      </c>
      <c r="CT247" s="261" t="s">
        <v>442</v>
      </c>
      <c r="CU247" s="261" t="s">
        <v>589</v>
      </c>
      <c r="CV247" s="261" t="s">
        <v>442</v>
      </c>
      <c r="CW247" s="261" t="s">
        <v>442</v>
      </c>
      <c r="CX247" s="293">
        <f t="shared" si="64"/>
        <v>0.34288012195121953</v>
      </c>
      <c r="CY247" s="289">
        <v>82000000</v>
      </c>
      <c r="CZ247" s="287">
        <v>45582</v>
      </c>
      <c r="DA247" s="293">
        <v>0.68576024390243906</v>
      </c>
      <c r="DB247" s="261" t="s">
        <v>442</v>
      </c>
      <c r="DC247" s="261" t="s">
        <v>442</v>
      </c>
      <c r="DD247" s="261" t="s">
        <v>577</v>
      </c>
    </row>
    <row r="248" spans="1:108">
      <c r="A248" s="264" t="s">
        <v>380</v>
      </c>
      <c r="B248" s="284">
        <v>2551</v>
      </c>
      <c r="C248" s="284">
        <f t="shared" si="48"/>
        <v>2551</v>
      </c>
      <c r="D248" s="285">
        <v>11557</v>
      </c>
      <c r="E248" s="286">
        <f t="shared" si="49"/>
        <v>11557</v>
      </c>
      <c r="F248" s="287">
        <v>45869</v>
      </c>
      <c r="G248" s="285" t="s">
        <v>159</v>
      </c>
      <c r="H248" s="285" t="s">
        <v>573</v>
      </c>
      <c r="I248" s="261">
        <v>2021</v>
      </c>
      <c r="J248" s="261" t="s">
        <v>574</v>
      </c>
      <c r="K248" s="261" t="s">
        <v>575</v>
      </c>
      <c r="L248" s="288">
        <v>1461412</v>
      </c>
      <c r="M248" s="261" t="s">
        <v>576</v>
      </c>
      <c r="N248" s="261" t="s">
        <v>577</v>
      </c>
      <c r="O248" s="261" t="s">
        <v>578</v>
      </c>
      <c r="P248" s="287">
        <v>45625</v>
      </c>
      <c r="Q248" s="287" t="s">
        <v>579</v>
      </c>
      <c r="R248" s="261" t="s">
        <v>577</v>
      </c>
      <c r="S248" s="261" t="s">
        <v>580</v>
      </c>
      <c r="T248" s="261">
        <v>6</v>
      </c>
      <c r="U248" s="288">
        <v>0</v>
      </c>
      <c r="V248" s="289">
        <v>0</v>
      </c>
      <c r="W248" s="261" t="str">
        <f t="shared" si="50"/>
        <v>PERF</v>
      </c>
      <c r="X248" s="261" t="s">
        <v>581</v>
      </c>
      <c r="Y248" s="261" t="s">
        <v>581</v>
      </c>
      <c r="Z248" s="261" t="s">
        <v>573</v>
      </c>
      <c r="AA248" s="264" t="s">
        <v>380</v>
      </c>
      <c r="AB248" s="286">
        <f t="shared" si="51"/>
        <v>2551</v>
      </c>
      <c r="AC248" s="286">
        <v>6891</v>
      </c>
      <c r="AD248" s="286">
        <f t="shared" si="52"/>
        <v>6891</v>
      </c>
      <c r="AE248" s="261" t="s">
        <v>593</v>
      </c>
      <c r="AF248" s="261" t="s">
        <v>583</v>
      </c>
      <c r="AG248" s="290">
        <v>3665154</v>
      </c>
      <c r="AH248" s="261" t="s">
        <v>583</v>
      </c>
      <c r="AI248" s="291">
        <v>40303</v>
      </c>
      <c r="AJ248" s="261" t="s">
        <v>584</v>
      </c>
      <c r="AK248" s="292">
        <v>45729</v>
      </c>
      <c r="AL248" s="292" t="s">
        <v>585</v>
      </c>
      <c r="AM248" s="292" t="s">
        <v>442</v>
      </c>
      <c r="AN248" s="261" t="s">
        <v>442</v>
      </c>
      <c r="AO248" s="261" t="s">
        <v>442</v>
      </c>
      <c r="AP248" s="261" t="s">
        <v>442</v>
      </c>
      <c r="AQ248" s="261" t="s">
        <v>442</v>
      </c>
      <c r="AR248" s="290">
        <v>171</v>
      </c>
      <c r="AS248" s="287">
        <f t="shared" si="62"/>
        <v>50999</v>
      </c>
      <c r="AT248" s="261">
        <v>180</v>
      </c>
      <c r="AU248" s="261" t="s">
        <v>442</v>
      </c>
      <c r="AV248" s="290">
        <v>2836083</v>
      </c>
      <c r="AW248" s="290">
        <v>1714864.2</v>
      </c>
      <c r="AX248" s="261" t="s">
        <v>442</v>
      </c>
      <c r="AY248" s="261" t="s">
        <v>442</v>
      </c>
      <c r="AZ248" s="290">
        <v>2836083</v>
      </c>
      <c r="BA248" s="261">
        <v>100</v>
      </c>
      <c r="BB248" s="261" t="s">
        <v>442</v>
      </c>
      <c r="BC248" s="261" t="s">
        <v>586</v>
      </c>
      <c r="BD248" s="261" t="s">
        <v>586</v>
      </c>
      <c r="BE248" s="289">
        <v>23171</v>
      </c>
      <c r="BF248" s="261" t="s">
        <v>442</v>
      </c>
      <c r="BG248" s="261" t="s">
        <v>442</v>
      </c>
      <c r="BH248" s="261" t="s">
        <v>587</v>
      </c>
      <c r="BI248" s="293">
        <v>0.1421</v>
      </c>
      <c r="BJ248" s="261" t="s">
        <v>591</v>
      </c>
      <c r="BK248" s="261" t="s">
        <v>442</v>
      </c>
      <c r="BL248" s="294">
        <f t="shared" si="63"/>
        <v>6.8000000000000005E-2</v>
      </c>
      <c r="BM248" s="261" t="s">
        <v>442</v>
      </c>
      <c r="BN248" s="261" t="s">
        <v>442</v>
      </c>
      <c r="BO248" s="261" t="s">
        <v>442</v>
      </c>
      <c r="BP248" s="261" t="s">
        <v>442</v>
      </c>
      <c r="BQ248" s="261" t="s">
        <v>442</v>
      </c>
      <c r="BR248" s="261" t="s">
        <v>442</v>
      </c>
      <c r="BS248" s="261" t="s">
        <v>442</v>
      </c>
      <c r="BT248" s="261" t="s">
        <v>442</v>
      </c>
      <c r="BU248" s="261" t="s">
        <v>442</v>
      </c>
      <c r="BV248" s="261" t="s">
        <v>442</v>
      </c>
      <c r="BW248" s="261" t="s">
        <v>442</v>
      </c>
      <c r="BX248" s="261" t="s">
        <v>442</v>
      </c>
      <c r="BY248" s="261" t="s">
        <v>442</v>
      </c>
      <c r="BZ248" s="261" t="s">
        <v>442</v>
      </c>
      <c r="CA248" s="261" t="s">
        <v>442</v>
      </c>
      <c r="CB248" s="261" t="s">
        <v>442</v>
      </c>
      <c r="CC248" s="290">
        <v>0</v>
      </c>
      <c r="CD248" s="261" t="s">
        <v>442</v>
      </c>
      <c r="CE248" s="261" t="s">
        <v>442</v>
      </c>
      <c r="CF248" s="261" t="s">
        <v>442</v>
      </c>
      <c r="CG248" s="261" t="s">
        <v>442</v>
      </c>
      <c r="CH248" s="261" t="s">
        <v>442</v>
      </c>
      <c r="CI248" s="261" t="s">
        <v>442</v>
      </c>
      <c r="CJ248" s="261" t="s">
        <v>442</v>
      </c>
      <c r="CK248" s="261" t="s">
        <v>442</v>
      </c>
      <c r="CL248" s="261" t="s">
        <v>442</v>
      </c>
      <c r="CM248" s="261" t="s">
        <v>442</v>
      </c>
      <c r="CN248" s="261" t="s">
        <v>442</v>
      </c>
      <c r="CO248" s="261" t="s">
        <v>442</v>
      </c>
      <c r="CP248" s="261" t="s">
        <v>442</v>
      </c>
      <c r="CQ248" s="261" t="s">
        <v>442</v>
      </c>
      <c r="CR248" s="261" t="s">
        <v>588</v>
      </c>
      <c r="CS248" s="261" t="s">
        <v>433</v>
      </c>
      <c r="CT248" s="261" t="s">
        <v>442</v>
      </c>
      <c r="CU248" s="261" t="s">
        <v>589</v>
      </c>
      <c r="CV248" s="261" t="s">
        <v>442</v>
      </c>
      <c r="CW248" s="261" t="s">
        <v>442</v>
      </c>
      <c r="CX248" s="293">
        <f t="shared" si="64"/>
        <v>0.60246450905996407</v>
      </c>
      <c r="CY248" s="289">
        <v>4707469</v>
      </c>
      <c r="CZ248" s="287">
        <v>45574</v>
      </c>
      <c r="DA248" s="293">
        <v>0.60246450905996407</v>
      </c>
      <c r="DB248" s="261" t="s">
        <v>442</v>
      </c>
      <c r="DC248" s="261" t="s">
        <v>442</v>
      </c>
      <c r="DD248" s="261" t="s">
        <v>577</v>
      </c>
    </row>
    <row r="249" spans="1:108">
      <c r="A249" s="264" t="s">
        <v>380</v>
      </c>
      <c r="B249" s="284">
        <v>2187</v>
      </c>
      <c r="C249" s="284">
        <f t="shared" si="48"/>
        <v>2187</v>
      </c>
      <c r="D249" s="285">
        <v>10328</v>
      </c>
      <c r="E249" s="286">
        <f t="shared" si="49"/>
        <v>10328</v>
      </c>
      <c r="F249" s="287">
        <v>45869</v>
      </c>
      <c r="G249" s="285" t="s">
        <v>159</v>
      </c>
      <c r="H249" s="285" t="s">
        <v>573</v>
      </c>
      <c r="I249" s="261">
        <v>2021</v>
      </c>
      <c r="J249" s="261" t="s">
        <v>574</v>
      </c>
      <c r="K249" s="261" t="s">
        <v>575</v>
      </c>
      <c r="L249" s="288">
        <v>7916160</v>
      </c>
      <c r="M249" s="261" t="s">
        <v>576</v>
      </c>
      <c r="N249" s="261" t="s">
        <v>577</v>
      </c>
      <c r="O249" s="261" t="s">
        <v>578</v>
      </c>
      <c r="P249" s="287">
        <v>44533</v>
      </c>
      <c r="Q249" s="287" t="s">
        <v>590</v>
      </c>
      <c r="R249" s="261" t="s">
        <v>577</v>
      </c>
      <c r="S249" s="261" t="s">
        <v>580</v>
      </c>
      <c r="T249" s="261">
        <v>38</v>
      </c>
      <c r="U249" s="288">
        <v>0</v>
      </c>
      <c r="V249" s="289">
        <v>0</v>
      </c>
      <c r="W249" s="261" t="str">
        <f t="shared" si="50"/>
        <v>PERF</v>
      </c>
      <c r="X249" s="261" t="s">
        <v>581</v>
      </c>
      <c r="Y249" s="261" t="s">
        <v>581</v>
      </c>
      <c r="Z249" s="261" t="s">
        <v>573</v>
      </c>
      <c r="AA249" s="264" t="s">
        <v>380</v>
      </c>
      <c r="AB249" s="286">
        <f t="shared" si="51"/>
        <v>2187</v>
      </c>
      <c r="AC249" s="286">
        <v>7604</v>
      </c>
      <c r="AD249" s="286">
        <f t="shared" si="52"/>
        <v>7604</v>
      </c>
      <c r="AE249" s="261" t="s">
        <v>582</v>
      </c>
      <c r="AF249" s="261" t="s">
        <v>583</v>
      </c>
      <c r="AG249" s="290">
        <v>29775000</v>
      </c>
      <c r="AH249" s="261" t="s">
        <v>583</v>
      </c>
      <c r="AI249" s="291">
        <v>42577</v>
      </c>
      <c r="AJ249" s="261" t="s">
        <v>584</v>
      </c>
      <c r="AK249" s="292">
        <v>45729</v>
      </c>
      <c r="AL249" s="292">
        <v>45866</v>
      </c>
      <c r="AM249" s="292" t="s">
        <v>442</v>
      </c>
      <c r="AN249" s="261" t="s">
        <v>442</v>
      </c>
      <c r="AO249" s="261" t="s">
        <v>442</v>
      </c>
      <c r="AP249" s="261" t="s">
        <v>442</v>
      </c>
      <c r="AQ249" s="261" t="s">
        <v>442</v>
      </c>
      <c r="AR249" s="290" t="s">
        <v>442</v>
      </c>
      <c r="AS249" s="287" t="s">
        <v>442</v>
      </c>
      <c r="AT249" s="261">
        <v>180</v>
      </c>
      <c r="AU249" s="261" t="s">
        <v>442</v>
      </c>
      <c r="AV249" s="290" t="s">
        <v>442</v>
      </c>
      <c r="AW249" s="290" t="s">
        <v>442</v>
      </c>
      <c r="AX249" s="261" t="s">
        <v>442</v>
      </c>
      <c r="AY249" s="261" t="s">
        <v>442</v>
      </c>
      <c r="AZ249" s="290" t="s">
        <v>442</v>
      </c>
      <c r="BA249" s="261">
        <v>100</v>
      </c>
      <c r="BB249" s="261" t="s">
        <v>442</v>
      </c>
      <c r="BC249" s="261" t="s">
        <v>586</v>
      </c>
      <c r="BD249" s="261" t="s">
        <v>586</v>
      </c>
      <c r="BE249" s="289" t="s">
        <v>442</v>
      </c>
      <c r="BF249" s="261" t="s">
        <v>442</v>
      </c>
      <c r="BG249" s="261" t="s">
        <v>442</v>
      </c>
      <c r="BH249" s="261" t="s">
        <v>587</v>
      </c>
      <c r="BI249" s="293" t="s">
        <v>442</v>
      </c>
      <c r="BJ249" s="261" t="s">
        <v>442</v>
      </c>
      <c r="BK249" s="261" t="s">
        <v>442</v>
      </c>
      <c r="BL249" s="294" t="s">
        <v>442</v>
      </c>
      <c r="BM249" s="261" t="s">
        <v>442</v>
      </c>
      <c r="BN249" s="261" t="s">
        <v>442</v>
      </c>
      <c r="BO249" s="261" t="s">
        <v>442</v>
      </c>
      <c r="BP249" s="261" t="s">
        <v>442</v>
      </c>
      <c r="BQ249" s="261" t="s">
        <v>442</v>
      </c>
      <c r="BR249" s="261" t="s">
        <v>442</v>
      </c>
      <c r="BS249" s="261" t="s">
        <v>442</v>
      </c>
      <c r="BT249" s="261" t="s">
        <v>442</v>
      </c>
      <c r="BU249" s="261" t="s">
        <v>442</v>
      </c>
      <c r="BV249" s="261" t="s">
        <v>442</v>
      </c>
      <c r="BW249" s="261" t="s">
        <v>442</v>
      </c>
      <c r="BX249" s="261" t="s">
        <v>442</v>
      </c>
      <c r="BY249" s="261" t="s">
        <v>442</v>
      </c>
      <c r="BZ249" s="261" t="s">
        <v>442</v>
      </c>
      <c r="CA249" s="261" t="s">
        <v>442</v>
      </c>
      <c r="CB249" s="261" t="s">
        <v>442</v>
      </c>
      <c r="CC249" s="290" t="s">
        <v>442</v>
      </c>
      <c r="CD249" s="261" t="s">
        <v>442</v>
      </c>
      <c r="CE249" s="261" t="s">
        <v>442</v>
      </c>
      <c r="CF249" s="261" t="s">
        <v>442</v>
      </c>
      <c r="CG249" s="261" t="s">
        <v>442</v>
      </c>
      <c r="CH249" s="261" t="s">
        <v>442</v>
      </c>
      <c r="CI249" s="261" t="s">
        <v>442</v>
      </c>
      <c r="CJ249" s="261" t="s">
        <v>442</v>
      </c>
      <c r="CK249" s="261" t="s">
        <v>442</v>
      </c>
      <c r="CL249" s="261" t="s">
        <v>442</v>
      </c>
      <c r="CM249" s="261" t="s">
        <v>442</v>
      </c>
      <c r="CN249" s="261" t="s">
        <v>442</v>
      </c>
      <c r="CO249" s="261" t="s">
        <v>442</v>
      </c>
      <c r="CP249" s="261" t="s">
        <v>442</v>
      </c>
      <c r="CQ249" s="261" t="s">
        <v>442</v>
      </c>
      <c r="CR249" s="261" t="s">
        <v>588</v>
      </c>
      <c r="CS249" s="261" t="s">
        <v>433</v>
      </c>
      <c r="CT249" s="261" t="s">
        <v>442</v>
      </c>
      <c r="CU249" s="261" t="s">
        <v>589</v>
      </c>
      <c r="CV249" s="261" t="s">
        <v>442</v>
      </c>
      <c r="CW249" s="261" t="s">
        <v>442</v>
      </c>
      <c r="CX249" s="293" t="s">
        <v>442</v>
      </c>
      <c r="CY249" s="289" t="s">
        <v>442</v>
      </c>
      <c r="CZ249" s="287" t="s">
        <v>442</v>
      </c>
      <c r="DA249" s="293" t="s">
        <v>442</v>
      </c>
      <c r="DB249" s="261" t="s">
        <v>442</v>
      </c>
      <c r="DC249" s="261" t="s">
        <v>442</v>
      </c>
      <c r="DD249" s="261" t="s">
        <v>577</v>
      </c>
    </row>
    <row r="250" spans="1:108">
      <c r="A250" s="264" t="s">
        <v>380</v>
      </c>
      <c r="B250" s="284">
        <v>2560</v>
      </c>
      <c r="C250" s="284">
        <f t="shared" si="48"/>
        <v>2560</v>
      </c>
      <c r="D250" s="285">
        <v>11460</v>
      </c>
      <c r="E250" s="286">
        <f t="shared" si="49"/>
        <v>11460</v>
      </c>
      <c r="F250" s="287">
        <v>45869</v>
      </c>
      <c r="G250" s="285" t="s">
        <v>159</v>
      </c>
      <c r="H250" s="285" t="s">
        <v>573</v>
      </c>
      <c r="I250" s="261">
        <v>2021</v>
      </c>
      <c r="J250" s="261" t="s">
        <v>574</v>
      </c>
      <c r="K250" s="261" t="s">
        <v>575</v>
      </c>
      <c r="L250" s="288">
        <v>35789800</v>
      </c>
      <c r="M250" s="261" t="s">
        <v>576</v>
      </c>
      <c r="N250" s="261" t="s">
        <v>577</v>
      </c>
      <c r="O250" s="261" t="s">
        <v>578</v>
      </c>
      <c r="P250" s="287">
        <v>45636</v>
      </c>
      <c r="Q250" s="287" t="s">
        <v>590</v>
      </c>
      <c r="R250" s="261" t="s">
        <v>577</v>
      </c>
      <c r="S250" s="261" t="s">
        <v>580</v>
      </c>
      <c r="T250" s="261">
        <v>2</v>
      </c>
      <c r="U250" s="288">
        <v>0</v>
      </c>
      <c r="V250" s="289">
        <v>0</v>
      </c>
      <c r="W250" s="261" t="str">
        <f t="shared" si="50"/>
        <v>PERF</v>
      </c>
      <c r="X250" s="261" t="s">
        <v>581</v>
      </c>
      <c r="Y250" s="261" t="s">
        <v>581</v>
      </c>
      <c r="Z250" s="261" t="s">
        <v>573</v>
      </c>
      <c r="AA250" s="264" t="s">
        <v>380</v>
      </c>
      <c r="AB250" s="286">
        <f t="shared" si="51"/>
        <v>2560</v>
      </c>
      <c r="AC250" s="286">
        <v>9311</v>
      </c>
      <c r="AD250" s="286">
        <f t="shared" si="52"/>
        <v>9311</v>
      </c>
      <c r="AE250" s="261" t="s">
        <v>597</v>
      </c>
      <c r="AF250" s="261" t="s">
        <v>583</v>
      </c>
      <c r="AG250" s="290">
        <v>74000000</v>
      </c>
      <c r="AH250" s="261" t="s">
        <v>583</v>
      </c>
      <c r="AI250" s="291">
        <v>45470</v>
      </c>
      <c r="AJ250" s="261" t="s">
        <v>584</v>
      </c>
      <c r="AK250" s="292">
        <v>45729</v>
      </c>
      <c r="AL250" s="292" t="s">
        <v>585</v>
      </c>
      <c r="AM250" s="292" t="s">
        <v>442</v>
      </c>
      <c r="AN250" s="261" t="s">
        <v>442</v>
      </c>
      <c r="AO250" s="261" t="s">
        <v>442</v>
      </c>
      <c r="AP250" s="261" t="s">
        <v>442</v>
      </c>
      <c r="AQ250" s="261" t="s">
        <v>442</v>
      </c>
      <c r="AR250" s="290">
        <v>173</v>
      </c>
      <c r="AS250" s="287">
        <f>(AR250*30)+F250</f>
        <v>51059</v>
      </c>
      <c r="AT250" s="261">
        <v>180</v>
      </c>
      <c r="AU250" s="261" t="s">
        <v>442</v>
      </c>
      <c r="AV250" s="290">
        <v>38579128</v>
      </c>
      <c r="AW250" s="290">
        <v>39002697.240000002</v>
      </c>
      <c r="AX250" s="261" t="s">
        <v>442</v>
      </c>
      <c r="AY250" s="261" t="s">
        <v>442</v>
      </c>
      <c r="AZ250" s="290">
        <v>38579128</v>
      </c>
      <c r="BA250" s="261">
        <v>100</v>
      </c>
      <c r="BB250" s="261" t="s">
        <v>442</v>
      </c>
      <c r="BC250" s="261" t="s">
        <v>586</v>
      </c>
      <c r="BD250" s="261" t="s">
        <v>586</v>
      </c>
      <c r="BE250" s="289">
        <v>409290</v>
      </c>
      <c r="BF250" s="261" t="s">
        <v>442</v>
      </c>
      <c r="BG250" s="261" t="s">
        <v>442</v>
      </c>
      <c r="BH250" s="261" t="s">
        <v>587</v>
      </c>
      <c r="BI250" s="293">
        <v>0.12869999999999998</v>
      </c>
      <c r="BJ250" s="261" t="s">
        <v>591</v>
      </c>
      <c r="BK250" s="261" t="s">
        <v>442</v>
      </c>
      <c r="BL250" s="294">
        <f>BI250-IF(BJ250="Prime",10.75%-3.5%,7.41%)</f>
        <v>5.4599999999999982E-2</v>
      </c>
      <c r="BM250" s="261" t="s">
        <v>442</v>
      </c>
      <c r="BN250" s="261" t="s">
        <v>442</v>
      </c>
      <c r="BO250" s="261" t="s">
        <v>442</v>
      </c>
      <c r="BP250" s="261" t="s">
        <v>442</v>
      </c>
      <c r="BQ250" s="261" t="s">
        <v>442</v>
      </c>
      <c r="BR250" s="261" t="s">
        <v>442</v>
      </c>
      <c r="BS250" s="261" t="s">
        <v>442</v>
      </c>
      <c r="BT250" s="261" t="s">
        <v>442</v>
      </c>
      <c r="BU250" s="261" t="s">
        <v>442</v>
      </c>
      <c r="BV250" s="261" t="s">
        <v>442</v>
      </c>
      <c r="BW250" s="261" t="s">
        <v>442</v>
      </c>
      <c r="BX250" s="261" t="s">
        <v>442</v>
      </c>
      <c r="BY250" s="261" t="s">
        <v>442</v>
      </c>
      <c r="BZ250" s="261" t="s">
        <v>442</v>
      </c>
      <c r="CA250" s="261" t="s">
        <v>442</v>
      </c>
      <c r="CB250" s="261" t="s">
        <v>442</v>
      </c>
      <c r="CC250" s="290">
        <v>184335</v>
      </c>
      <c r="CD250" s="261" t="s">
        <v>442</v>
      </c>
      <c r="CE250" s="261" t="s">
        <v>442</v>
      </c>
      <c r="CF250" s="261" t="s">
        <v>442</v>
      </c>
      <c r="CG250" s="261" t="s">
        <v>442</v>
      </c>
      <c r="CH250" s="261" t="s">
        <v>442</v>
      </c>
      <c r="CI250" s="261" t="s">
        <v>442</v>
      </c>
      <c r="CJ250" s="261" t="s">
        <v>442</v>
      </c>
      <c r="CK250" s="261" t="s">
        <v>442</v>
      </c>
      <c r="CL250" s="261" t="s">
        <v>442</v>
      </c>
      <c r="CM250" s="261" t="s">
        <v>442</v>
      </c>
      <c r="CN250" s="261" t="s">
        <v>442</v>
      </c>
      <c r="CO250" s="261" t="s">
        <v>442</v>
      </c>
      <c r="CP250" s="261" t="s">
        <v>442</v>
      </c>
      <c r="CQ250" s="261" t="s">
        <v>442</v>
      </c>
      <c r="CR250" s="261" t="s">
        <v>588</v>
      </c>
      <c r="CS250" s="261" t="s">
        <v>433</v>
      </c>
      <c r="CT250" s="261" t="s">
        <v>442</v>
      </c>
      <c r="CU250" s="261" t="s">
        <v>589</v>
      </c>
      <c r="CV250" s="261" t="s">
        <v>442</v>
      </c>
      <c r="CW250" s="261" t="s">
        <v>442</v>
      </c>
      <c r="CX250" s="293">
        <f>AV250/CY250</f>
        <v>0.32694176271186443</v>
      </c>
      <c r="CY250" s="289">
        <v>118000000</v>
      </c>
      <c r="CZ250" s="287">
        <v>45470</v>
      </c>
      <c r="DA250" s="293">
        <v>0.73109702272727273</v>
      </c>
      <c r="DB250" s="261" t="s">
        <v>442</v>
      </c>
      <c r="DC250" s="261" t="s">
        <v>442</v>
      </c>
      <c r="DD250" s="261" t="s">
        <v>577</v>
      </c>
    </row>
    <row r="251" spans="1:108">
      <c r="A251" s="264" t="s">
        <v>380</v>
      </c>
      <c r="B251" s="284">
        <v>2563</v>
      </c>
      <c r="C251" s="284">
        <f t="shared" si="48"/>
        <v>2563</v>
      </c>
      <c r="D251" s="285">
        <v>11478</v>
      </c>
      <c r="E251" s="286">
        <f t="shared" si="49"/>
        <v>11478</v>
      </c>
      <c r="F251" s="287">
        <v>45869</v>
      </c>
      <c r="G251" s="285" t="s">
        <v>159</v>
      </c>
      <c r="H251" s="285" t="s">
        <v>573</v>
      </c>
      <c r="I251" s="261">
        <v>2021</v>
      </c>
      <c r="J251" s="261" t="s">
        <v>574</v>
      </c>
      <c r="K251" s="261" t="s">
        <v>575</v>
      </c>
      <c r="L251" s="288">
        <v>1385102</v>
      </c>
      <c r="M251" s="261" t="s">
        <v>576</v>
      </c>
      <c r="N251" s="261" t="s">
        <v>577</v>
      </c>
      <c r="O251" s="261" t="s">
        <v>578</v>
      </c>
      <c r="P251" s="287">
        <v>45665</v>
      </c>
      <c r="Q251" s="287" t="s">
        <v>579</v>
      </c>
      <c r="R251" s="261" t="s">
        <v>577</v>
      </c>
      <c r="S251" s="261" t="s">
        <v>580</v>
      </c>
      <c r="T251" s="261">
        <v>4</v>
      </c>
      <c r="U251" s="288">
        <v>0</v>
      </c>
      <c r="V251" s="289">
        <v>0</v>
      </c>
      <c r="W251" s="261" t="str">
        <f t="shared" si="50"/>
        <v>PERF</v>
      </c>
      <c r="X251" s="261" t="s">
        <v>581</v>
      </c>
      <c r="Y251" s="261" t="s">
        <v>581</v>
      </c>
      <c r="Z251" s="261" t="s">
        <v>573</v>
      </c>
      <c r="AA251" s="264" t="s">
        <v>380</v>
      </c>
      <c r="AB251" s="286">
        <f t="shared" si="51"/>
        <v>2563</v>
      </c>
      <c r="AC251" s="286">
        <v>9322</v>
      </c>
      <c r="AD251" s="286">
        <f t="shared" si="52"/>
        <v>9322</v>
      </c>
      <c r="AE251" s="261" t="s">
        <v>582</v>
      </c>
      <c r="AF251" s="261" t="s">
        <v>583</v>
      </c>
      <c r="AG251" s="290">
        <v>7260000</v>
      </c>
      <c r="AH251" s="261" t="s">
        <v>583</v>
      </c>
      <c r="AI251" s="291">
        <v>45461</v>
      </c>
      <c r="AJ251" s="261" t="s">
        <v>584</v>
      </c>
      <c r="AK251" s="292">
        <v>45729</v>
      </c>
      <c r="AL251" s="292" t="s">
        <v>585</v>
      </c>
      <c r="AM251" s="292" t="s">
        <v>442</v>
      </c>
      <c r="AN251" s="261" t="s">
        <v>442</v>
      </c>
      <c r="AO251" s="261" t="s">
        <v>442</v>
      </c>
      <c r="AP251" s="261" t="s">
        <v>442</v>
      </c>
      <c r="AQ251" s="261" t="s">
        <v>442</v>
      </c>
      <c r="AR251" s="290">
        <v>173</v>
      </c>
      <c r="AS251" s="287">
        <f>(AR251*30)+F251</f>
        <v>51059</v>
      </c>
      <c r="AT251" s="261">
        <v>180</v>
      </c>
      <c r="AU251" s="261" t="s">
        <v>442</v>
      </c>
      <c r="AV251" s="290">
        <v>4605000</v>
      </c>
      <c r="AW251" s="290">
        <v>4004830.28</v>
      </c>
      <c r="AX251" s="261" t="s">
        <v>442</v>
      </c>
      <c r="AY251" s="261" t="s">
        <v>442</v>
      </c>
      <c r="AZ251" s="290">
        <v>4605000</v>
      </c>
      <c r="BA251" s="261">
        <v>100</v>
      </c>
      <c r="BB251" s="261" t="s">
        <v>442</v>
      </c>
      <c r="BC251" s="261" t="s">
        <v>586</v>
      </c>
      <c r="BD251" s="261" t="s">
        <v>586</v>
      </c>
      <c r="BE251" s="289">
        <v>55869</v>
      </c>
      <c r="BF251" s="261" t="s">
        <v>442</v>
      </c>
      <c r="BG251" s="261" t="s">
        <v>442</v>
      </c>
      <c r="BH251" s="261" t="s">
        <v>587</v>
      </c>
      <c r="BI251" s="293">
        <v>0.14910000000000001</v>
      </c>
      <c r="BJ251" s="261" t="s">
        <v>591</v>
      </c>
      <c r="BK251" s="261" t="s">
        <v>442</v>
      </c>
      <c r="BL251" s="294">
        <f>BI251-IF(BJ251="Prime",10.75%-3.5%,7.41%)</f>
        <v>7.5000000000000011E-2</v>
      </c>
      <c r="BM251" s="261" t="s">
        <v>442</v>
      </c>
      <c r="BN251" s="261" t="s">
        <v>442</v>
      </c>
      <c r="BO251" s="261" t="s">
        <v>442</v>
      </c>
      <c r="BP251" s="261" t="s">
        <v>442</v>
      </c>
      <c r="BQ251" s="261" t="s">
        <v>442</v>
      </c>
      <c r="BR251" s="261" t="s">
        <v>442</v>
      </c>
      <c r="BS251" s="261" t="s">
        <v>442</v>
      </c>
      <c r="BT251" s="261" t="s">
        <v>442</v>
      </c>
      <c r="BU251" s="261" t="s">
        <v>442</v>
      </c>
      <c r="BV251" s="261" t="s">
        <v>442</v>
      </c>
      <c r="BW251" s="261" t="s">
        <v>442</v>
      </c>
      <c r="BX251" s="261" t="s">
        <v>442</v>
      </c>
      <c r="BY251" s="261" t="s">
        <v>442</v>
      </c>
      <c r="BZ251" s="261" t="s">
        <v>442</v>
      </c>
      <c r="CA251" s="261" t="s">
        <v>442</v>
      </c>
      <c r="CB251" s="261" t="s">
        <v>442</v>
      </c>
      <c r="CC251" s="290">
        <v>0</v>
      </c>
      <c r="CD251" s="261" t="s">
        <v>442</v>
      </c>
      <c r="CE251" s="261" t="s">
        <v>442</v>
      </c>
      <c r="CF251" s="261" t="s">
        <v>442</v>
      </c>
      <c r="CG251" s="261" t="s">
        <v>442</v>
      </c>
      <c r="CH251" s="261" t="s">
        <v>442</v>
      </c>
      <c r="CI251" s="261" t="s">
        <v>442</v>
      </c>
      <c r="CJ251" s="261" t="s">
        <v>442</v>
      </c>
      <c r="CK251" s="261" t="s">
        <v>442</v>
      </c>
      <c r="CL251" s="261" t="s">
        <v>442</v>
      </c>
      <c r="CM251" s="261" t="s">
        <v>442</v>
      </c>
      <c r="CN251" s="261" t="s">
        <v>442</v>
      </c>
      <c r="CO251" s="261" t="s">
        <v>442</v>
      </c>
      <c r="CP251" s="261" t="s">
        <v>442</v>
      </c>
      <c r="CQ251" s="261" t="s">
        <v>442</v>
      </c>
      <c r="CR251" s="261" t="s">
        <v>588</v>
      </c>
      <c r="CS251" s="261" t="s">
        <v>433</v>
      </c>
      <c r="CT251" s="261" t="s">
        <v>442</v>
      </c>
      <c r="CU251" s="261" t="s">
        <v>589</v>
      </c>
      <c r="CV251" s="261" t="s">
        <v>442</v>
      </c>
      <c r="CW251" s="261" t="s">
        <v>442</v>
      </c>
      <c r="CX251" s="293">
        <f>AV251/CY251</f>
        <v>0.63429752066115708</v>
      </c>
      <c r="CY251" s="289">
        <v>7260000</v>
      </c>
      <c r="CZ251" s="287">
        <v>45461</v>
      </c>
      <c r="DA251" s="293">
        <v>0.63429752066115708</v>
      </c>
      <c r="DB251" s="261" t="s">
        <v>442</v>
      </c>
      <c r="DC251" s="261" t="s">
        <v>442</v>
      </c>
      <c r="DD251" s="261" t="s">
        <v>577</v>
      </c>
    </row>
    <row r="252" spans="1:108">
      <c r="A252" s="264" t="s">
        <v>380</v>
      </c>
      <c r="B252" s="284">
        <v>2400</v>
      </c>
      <c r="C252" s="284">
        <f t="shared" si="48"/>
        <v>2400</v>
      </c>
      <c r="D252" s="285">
        <v>11194</v>
      </c>
      <c r="E252" s="286">
        <f t="shared" si="49"/>
        <v>11194</v>
      </c>
      <c r="F252" s="287">
        <v>45869</v>
      </c>
      <c r="G252" s="285" t="s">
        <v>159</v>
      </c>
      <c r="H252" s="285" t="s">
        <v>573</v>
      </c>
      <c r="I252" s="261">
        <v>2021</v>
      </c>
      <c r="J252" s="261" t="s">
        <v>574</v>
      </c>
      <c r="K252" s="261" t="s">
        <v>575</v>
      </c>
      <c r="L252" s="288">
        <v>583877</v>
      </c>
      <c r="M252" s="261" t="s">
        <v>576</v>
      </c>
      <c r="N252" s="261" t="s">
        <v>577</v>
      </c>
      <c r="O252" s="261" t="s">
        <v>578</v>
      </c>
      <c r="P252" s="287">
        <v>45169</v>
      </c>
      <c r="Q252" s="287" t="s">
        <v>579</v>
      </c>
      <c r="R252" s="261" t="s">
        <v>577</v>
      </c>
      <c r="S252" s="261" t="s">
        <v>580</v>
      </c>
      <c r="T252" s="261">
        <v>14</v>
      </c>
      <c r="U252" s="288">
        <v>0</v>
      </c>
      <c r="V252" s="289">
        <v>0</v>
      </c>
      <c r="W252" s="261" t="str">
        <f t="shared" si="50"/>
        <v>PERF</v>
      </c>
      <c r="X252" s="261" t="s">
        <v>581</v>
      </c>
      <c r="Y252" s="261" t="s">
        <v>581</v>
      </c>
      <c r="Z252" s="261" t="s">
        <v>573</v>
      </c>
      <c r="AA252" s="264" t="s">
        <v>380</v>
      </c>
      <c r="AB252" s="286">
        <f t="shared" si="51"/>
        <v>2400</v>
      </c>
      <c r="AC252" s="286">
        <v>8412</v>
      </c>
      <c r="AD252" s="286">
        <f t="shared" si="52"/>
        <v>8412</v>
      </c>
      <c r="AE252" s="261" t="s">
        <v>582</v>
      </c>
      <c r="AF252" s="261" t="s">
        <v>583</v>
      </c>
      <c r="AG252" s="290">
        <v>2450000</v>
      </c>
      <c r="AH252" s="261" t="s">
        <v>583</v>
      </c>
      <c r="AI252" s="291">
        <v>45068</v>
      </c>
      <c r="AJ252" s="261" t="s">
        <v>584</v>
      </c>
      <c r="AK252" s="292">
        <v>45729</v>
      </c>
      <c r="AL252" s="292" t="s">
        <v>585</v>
      </c>
      <c r="AM252" s="292" t="s">
        <v>442</v>
      </c>
      <c r="AN252" s="261" t="s">
        <v>442</v>
      </c>
      <c r="AO252" s="261" t="s">
        <v>442</v>
      </c>
      <c r="AP252" s="261" t="s">
        <v>442</v>
      </c>
      <c r="AQ252" s="261" t="s">
        <v>442</v>
      </c>
      <c r="AR252" s="290">
        <v>156</v>
      </c>
      <c r="AS252" s="287">
        <f>(AR252*30)+F252</f>
        <v>50549</v>
      </c>
      <c r="AT252" s="261">
        <v>180</v>
      </c>
      <c r="AU252" s="261" t="s">
        <v>442</v>
      </c>
      <c r="AV252" s="290">
        <v>1731275</v>
      </c>
      <c r="AW252" s="290">
        <v>1676403.4</v>
      </c>
      <c r="AX252" s="261" t="s">
        <v>442</v>
      </c>
      <c r="AY252" s="261" t="s">
        <v>442</v>
      </c>
      <c r="AZ252" s="290">
        <v>1731275</v>
      </c>
      <c r="BA252" s="261">
        <v>100</v>
      </c>
      <c r="BB252" s="261" t="s">
        <v>442</v>
      </c>
      <c r="BC252" s="261" t="s">
        <v>586</v>
      </c>
      <c r="BD252" s="261" t="s">
        <v>586</v>
      </c>
      <c r="BE252" s="289">
        <v>24406</v>
      </c>
      <c r="BF252" s="261" t="s">
        <v>442</v>
      </c>
      <c r="BG252" s="261" t="s">
        <v>442</v>
      </c>
      <c r="BH252" s="261" t="s">
        <v>587</v>
      </c>
      <c r="BI252" s="293">
        <v>0.15210000000000001</v>
      </c>
      <c r="BJ252" s="261" t="s">
        <v>591</v>
      </c>
      <c r="BK252" s="261" t="s">
        <v>442</v>
      </c>
      <c r="BL252" s="294">
        <f>BI252-IF(BJ252="Prime",10.75%-3.5%,7.41%)</f>
        <v>7.8000000000000014E-2</v>
      </c>
      <c r="BM252" s="261" t="s">
        <v>442</v>
      </c>
      <c r="BN252" s="261" t="s">
        <v>442</v>
      </c>
      <c r="BO252" s="261" t="s">
        <v>442</v>
      </c>
      <c r="BP252" s="261" t="s">
        <v>442</v>
      </c>
      <c r="BQ252" s="261" t="s">
        <v>442</v>
      </c>
      <c r="BR252" s="261" t="s">
        <v>442</v>
      </c>
      <c r="BS252" s="261" t="s">
        <v>442</v>
      </c>
      <c r="BT252" s="261" t="s">
        <v>442</v>
      </c>
      <c r="BU252" s="261" t="s">
        <v>442</v>
      </c>
      <c r="BV252" s="261" t="s">
        <v>442</v>
      </c>
      <c r="BW252" s="261" t="s">
        <v>442</v>
      </c>
      <c r="BX252" s="261" t="s">
        <v>442</v>
      </c>
      <c r="BY252" s="261" t="s">
        <v>442</v>
      </c>
      <c r="BZ252" s="261" t="s">
        <v>442</v>
      </c>
      <c r="CA252" s="261" t="s">
        <v>442</v>
      </c>
      <c r="CB252" s="261" t="s">
        <v>442</v>
      </c>
      <c r="CC252" s="290">
        <v>0</v>
      </c>
      <c r="CD252" s="261" t="s">
        <v>442</v>
      </c>
      <c r="CE252" s="261" t="s">
        <v>442</v>
      </c>
      <c r="CF252" s="261" t="s">
        <v>442</v>
      </c>
      <c r="CG252" s="261" t="s">
        <v>442</v>
      </c>
      <c r="CH252" s="261" t="s">
        <v>442</v>
      </c>
      <c r="CI252" s="261" t="s">
        <v>442</v>
      </c>
      <c r="CJ252" s="261" t="s">
        <v>442</v>
      </c>
      <c r="CK252" s="261" t="s">
        <v>442</v>
      </c>
      <c r="CL252" s="261" t="s">
        <v>442</v>
      </c>
      <c r="CM252" s="261" t="s">
        <v>442</v>
      </c>
      <c r="CN252" s="261" t="s">
        <v>442</v>
      </c>
      <c r="CO252" s="261" t="s">
        <v>442</v>
      </c>
      <c r="CP252" s="261" t="s">
        <v>442</v>
      </c>
      <c r="CQ252" s="261" t="s">
        <v>442</v>
      </c>
      <c r="CR252" s="261" t="s">
        <v>588</v>
      </c>
      <c r="CS252" s="261" t="s">
        <v>433</v>
      </c>
      <c r="CT252" s="261" t="s">
        <v>442</v>
      </c>
      <c r="CU252" s="261" t="s">
        <v>589</v>
      </c>
      <c r="CV252" s="261" t="s">
        <v>442</v>
      </c>
      <c r="CW252" s="261" t="s">
        <v>442</v>
      </c>
      <c r="CX252" s="293">
        <f>AV252/CY252</f>
        <v>0.57709166666666667</v>
      </c>
      <c r="CY252" s="289">
        <v>3000000</v>
      </c>
      <c r="CZ252" s="287">
        <v>45267</v>
      </c>
      <c r="DA252" s="293">
        <v>0.59287918367346937</v>
      </c>
      <c r="DB252" s="261" t="s">
        <v>442</v>
      </c>
      <c r="DC252" s="261" t="s">
        <v>442</v>
      </c>
      <c r="DD252" s="261" t="s">
        <v>577</v>
      </c>
    </row>
    <row r="253" spans="1:108">
      <c r="A253" s="264" t="s">
        <v>380</v>
      </c>
      <c r="B253" s="284">
        <v>1464</v>
      </c>
      <c r="C253" s="284">
        <f t="shared" si="48"/>
        <v>1464</v>
      </c>
      <c r="D253" s="285">
        <v>8714</v>
      </c>
      <c r="E253" s="286">
        <f t="shared" si="49"/>
        <v>8714</v>
      </c>
      <c r="F253" s="287">
        <v>45869</v>
      </c>
      <c r="G253" s="285" t="s">
        <v>159</v>
      </c>
      <c r="H253" s="285" t="s">
        <v>573</v>
      </c>
      <c r="I253" s="261">
        <v>2021</v>
      </c>
      <c r="J253" s="261" t="s">
        <v>574</v>
      </c>
      <c r="K253" s="261" t="s">
        <v>575</v>
      </c>
      <c r="L253" s="288">
        <v>775632</v>
      </c>
      <c r="M253" s="261" t="s">
        <v>576</v>
      </c>
      <c r="N253" s="261" t="s">
        <v>577</v>
      </c>
      <c r="O253" s="261" t="s">
        <v>578</v>
      </c>
      <c r="P253" s="287">
        <v>42137</v>
      </c>
      <c r="Q253" s="287" t="s">
        <v>579</v>
      </c>
      <c r="R253" s="261" t="s">
        <v>577</v>
      </c>
      <c r="S253" s="261" t="s">
        <v>580</v>
      </c>
      <c r="T253" s="261">
        <v>69</v>
      </c>
      <c r="U253" s="288">
        <v>0</v>
      </c>
      <c r="V253" s="289">
        <v>0</v>
      </c>
      <c r="W253" s="261" t="str">
        <f t="shared" si="50"/>
        <v>PERF</v>
      </c>
      <c r="X253" s="261" t="s">
        <v>581</v>
      </c>
      <c r="Y253" s="261" t="s">
        <v>581</v>
      </c>
      <c r="Z253" s="261" t="s">
        <v>573</v>
      </c>
      <c r="AA253" s="264" t="s">
        <v>380</v>
      </c>
      <c r="AB253" s="286">
        <f t="shared" si="51"/>
        <v>1464</v>
      </c>
      <c r="AC253" s="286">
        <v>135</v>
      </c>
      <c r="AD253" s="286">
        <f t="shared" si="52"/>
        <v>135</v>
      </c>
      <c r="AE253" s="261" t="s">
        <v>582</v>
      </c>
      <c r="AF253" s="261" t="s">
        <v>583</v>
      </c>
      <c r="AG253" s="290">
        <v>593275</v>
      </c>
      <c r="AH253" s="261" t="s">
        <v>583</v>
      </c>
      <c r="AI253" s="291">
        <v>38663</v>
      </c>
      <c r="AJ253" s="261" t="s">
        <v>584</v>
      </c>
      <c r="AK253" s="292">
        <v>45729</v>
      </c>
      <c r="AL253" s="292">
        <v>45862</v>
      </c>
      <c r="AM253" s="292" t="s">
        <v>442</v>
      </c>
      <c r="AN253" s="261" t="s">
        <v>442</v>
      </c>
      <c r="AO253" s="261" t="s">
        <v>442</v>
      </c>
      <c r="AP253" s="261" t="s">
        <v>442</v>
      </c>
      <c r="AQ253" s="261" t="s">
        <v>442</v>
      </c>
      <c r="AR253" s="290" t="s">
        <v>442</v>
      </c>
      <c r="AS253" s="287" t="s">
        <v>442</v>
      </c>
      <c r="AT253" s="261">
        <v>180</v>
      </c>
      <c r="AU253" s="261" t="s">
        <v>442</v>
      </c>
      <c r="AV253" s="290" t="s">
        <v>442</v>
      </c>
      <c r="AW253" s="290" t="s">
        <v>442</v>
      </c>
      <c r="AX253" s="261" t="s">
        <v>442</v>
      </c>
      <c r="AY253" s="261" t="s">
        <v>442</v>
      </c>
      <c r="AZ253" s="290" t="s">
        <v>442</v>
      </c>
      <c r="BA253" s="261">
        <v>100</v>
      </c>
      <c r="BB253" s="261" t="s">
        <v>442</v>
      </c>
      <c r="BC253" s="261" t="s">
        <v>586</v>
      </c>
      <c r="BD253" s="261" t="s">
        <v>586</v>
      </c>
      <c r="BE253" s="289" t="s">
        <v>442</v>
      </c>
      <c r="BF253" s="261" t="s">
        <v>442</v>
      </c>
      <c r="BG253" s="261" t="s">
        <v>442</v>
      </c>
      <c r="BH253" s="261" t="s">
        <v>587</v>
      </c>
      <c r="BI253" s="293" t="s">
        <v>442</v>
      </c>
      <c r="BJ253" s="261" t="s">
        <v>442</v>
      </c>
      <c r="BK253" s="261" t="s">
        <v>442</v>
      </c>
      <c r="BL253" s="294" t="s">
        <v>442</v>
      </c>
      <c r="BM253" s="261" t="s">
        <v>442</v>
      </c>
      <c r="BN253" s="261" t="s">
        <v>442</v>
      </c>
      <c r="BO253" s="261" t="s">
        <v>442</v>
      </c>
      <c r="BP253" s="261" t="s">
        <v>442</v>
      </c>
      <c r="BQ253" s="261" t="s">
        <v>442</v>
      </c>
      <c r="BR253" s="261" t="s">
        <v>442</v>
      </c>
      <c r="BS253" s="261" t="s">
        <v>442</v>
      </c>
      <c r="BT253" s="261" t="s">
        <v>442</v>
      </c>
      <c r="BU253" s="261" t="s">
        <v>442</v>
      </c>
      <c r="BV253" s="261" t="s">
        <v>442</v>
      </c>
      <c r="BW253" s="261" t="s">
        <v>442</v>
      </c>
      <c r="BX253" s="261" t="s">
        <v>442</v>
      </c>
      <c r="BY253" s="261" t="s">
        <v>442</v>
      </c>
      <c r="BZ253" s="261" t="s">
        <v>442</v>
      </c>
      <c r="CA253" s="261" t="s">
        <v>442</v>
      </c>
      <c r="CB253" s="261" t="s">
        <v>442</v>
      </c>
      <c r="CC253" s="290" t="s">
        <v>442</v>
      </c>
      <c r="CD253" s="261" t="s">
        <v>442</v>
      </c>
      <c r="CE253" s="261" t="s">
        <v>442</v>
      </c>
      <c r="CF253" s="261" t="s">
        <v>442</v>
      </c>
      <c r="CG253" s="261" t="s">
        <v>442</v>
      </c>
      <c r="CH253" s="261" t="s">
        <v>442</v>
      </c>
      <c r="CI253" s="261" t="s">
        <v>442</v>
      </c>
      <c r="CJ253" s="261" t="s">
        <v>442</v>
      </c>
      <c r="CK253" s="261" t="s">
        <v>442</v>
      </c>
      <c r="CL253" s="261" t="s">
        <v>442</v>
      </c>
      <c r="CM253" s="261" t="s">
        <v>442</v>
      </c>
      <c r="CN253" s="261" t="s">
        <v>442</v>
      </c>
      <c r="CO253" s="261" t="s">
        <v>442</v>
      </c>
      <c r="CP253" s="261" t="s">
        <v>442</v>
      </c>
      <c r="CQ253" s="261" t="s">
        <v>442</v>
      </c>
      <c r="CR253" s="261" t="s">
        <v>588</v>
      </c>
      <c r="CS253" s="261" t="s">
        <v>433</v>
      </c>
      <c r="CT253" s="261" t="s">
        <v>442</v>
      </c>
      <c r="CU253" s="261" t="s">
        <v>589</v>
      </c>
      <c r="CV253" s="261" t="s">
        <v>442</v>
      </c>
      <c r="CW253" s="261" t="s">
        <v>442</v>
      </c>
      <c r="CX253" s="293" t="s">
        <v>442</v>
      </c>
      <c r="CY253" s="289" t="s">
        <v>442</v>
      </c>
      <c r="CZ253" s="287" t="s">
        <v>442</v>
      </c>
      <c r="DA253" s="293" t="s">
        <v>442</v>
      </c>
      <c r="DB253" s="261" t="s">
        <v>442</v>
      </c>
      <c r="DC253" s="261" t="s">
        <v>442</v>
      </c>
      <c r="DD253" s="261" t="s">
        <v>577</v>
      </c>
    </row>
    <row r="254" spans="1:108">
      <c r="A254" s="264" t="s">
        <v>380</v>
      </c>
      <c r="B254" s="284">
        <v>1125</v>
      </c>
      <c r="C254" s="284">
        <f t="shared" si="48"/>
        <v>1125</v>
      </c>
      <c r="D254" s="285">
        <v>8123</v>
      </c>
      <c r="E254" s="286">
        <f t="shared" si="49"/>
        <v>8123</v>
      </c>
      <c r="F254" s="287">
        <v>45869</v>
      </c>
      <c r="G254" s="285" t="s">
        <v>159</v>
      </c>
      <c r="H254" s="285" t="s">
        <v>573</v>
      </c>
      <c r="I254" s="261">
        <v>2021</v>
      </c>
      <c r="J254" s="261" t="s">
        <v>574</v>
      </c>
      <c r="K254" s="261" t="s">
        <v>575</v>
      </c>
      <c r="L254" s="288">
        <v>484572</v>
      </c>
      <c r="M254" s="261" t="s">
        <v>576</v>
      </c>
      <c r="N254" s="261" t="s">
        <v>577</v>
      </c>
      <c r="O254" s="261" t="s">
        <v>578</v>
      </c>
      <c r="P254" s="287">
        <v>40770</v>
      </c>
      <c r="Q254" s="287" t="s">
        <v>579</v>
      </c>
      <c r="R254" s="261" t="s">
        <v>577</v>
      </c>
      <c r="S254" s="261" t="s">
        <v>580</v>
      </c>
      <c r="T254" s="261">
        <v>146</v>
      </c>
      <c r="U254" s="288">
        <v>0</v>
      </c>
      <c r="V254" s="289">
        <v>0</v>
      </c>
      <c r="W254" s="261" t="str">
        <f t="shared" si="50"/>
        <v>PERF</v>
      </c>
      <c r="X254" s="261" t="s">
        <v>581</v>
      </c>
      <c r="Y254" s="261" t="s">
        <v>581</v>
      </c>
      <c r="Z254" s="261" t="s">
        <v>573</v>
      </c>
      <c r="AA254" s="264" t="s">
        <v>380</v>
      </c>
      <c r="AB254" s="286">
        <f t="shared" si="51"/>
        <v>1125</v>
      </c>
      <c r="AC254" s="286">
        <v>6638</v>
      </c>
      <c r="AD254" s="286">
        <f t="shared" si="52"/>
        <v>6638</v>
      </c>
      <c r="AE254" s="261" t="s">
        <v>593</v>
      </c>
      <c r="AF254" s="261" t="s">
        <v>583</v>
      </c>
      <c r="AG254" s="290">
        <v>1400627</v>
      </c>
      <c r="AH254" s="261" t="s">
        <v>583</v>
      </c>
      <c r="AI254" s="291">
        <v>40479</v>
      </c>
      <c r="AJ254" s="261" t="s">
        <v>584</v>
      </c>
      <c r="AK254" s="292">
        <v>45729</v>
      </c>
      <c r="AL254" s="292" t="s">
        <v>585</v>
      </c>
      <c r="AM254" s="292" t="s">
        <v>442</v>
      </c>
      <c r="AN254" s="261" t="s">
        <v>442</v>
      </c>
      <c r="AO254" s="261" t="s">
        <v>442</v>
      </c>
      <c r="AP254" s="261" t="s">
        <v>442</v>
      </c>
      <c r="AQ254" s="261" t="s">
        <v>442</v>
      </c>
      <c r="AR254" s="290">
        <v>12</v>
      </c>
      <c r="AS254" s="287">
        <f t="shared" ref="AS254:AS280" si="65">(AR254*30)+F254</f>
        <v>46229</v>
      </c>
      <c r="AT254" s="261">
        <v>180</v>
      </c>
      <c r="AU254" s="261" t="s">
        <v>442</v>
      </c>
      <c r="AV254" s="290">
        <v>1072730</v>
      </c>
      <c r="AW254" s="290">
        <v>186115.09</v>
      </c>
      <c r="AX254" s="261" t="s">
        <v>442</v>
      </c>
      <c r="AY254" s="261" t="s">
        <v>442</v>
      </c>
      <c r="AZ254" s="290">
        <v>1072730</v>
      </c>
      <c r="BA254" s="261">
        <v>100</v>
      </c>
      <c r="BB254" s="261" t="s">
        <v>442</v>
      </c>
      <c r="BC254" s="261" t="s">
        <v>586</v>
      </c>
      <c r="BD254" s="261" t="s">
        <v>586</v>
      </c>
      <c r="BE254" s="289">
        <v>15446</v>
      </c>
      <c r="BF254" s="261" t="s">
        <v>442</v>
      </c>
      <c r="BG254" s="261" t="s">
        <v>442</v>
      </c>
      <c r="BH254" s="261" t="s">
        <v>587</v>
      </c>
      <c r="BI254" s="293">
        <v>0.14749999999999999</v>
      </c>
      <c r="BJ254" s="261" t="s">
        <v>596</v>
      </c>
      <c r="BK254" s="261" t="s">
        <v>442</v>
      </c>
      <c r="BL254" s="294">
        <f t="shared" ref="BL254:BL280" si="66">BI254-IF(BJ254="Prime",10.75%-3.5%,7.41%)</f>
        <v>7.3399999999999993E-2</v>
      </c>
      <c r="BM254" s="261" t="s">
        <v>442</v>
      </c>
      <c r="BN254" s="261" t="s">
        <v>442</v>
      </c>
      <c r="BO254" s="261" t="s">
        <v>442</v>
      </c>
      <c r="BP254" s="261" t="s">
        <v>442</v>
      </c>
      <c r="BQ254" s="261" t="s">
        <v>442</v>
      </c>
      <c r="BR254" s="261" t="s">
        <v>442</v>
      </c>
      <c r="BS254" s="261" t="s">
        <v>442</v>
      </c>
      <c r="BT254" s="261" t="s">
        <v>442</v>
      </c>
      <c r="BU254" s="261" t="s">
        <v>442</v>
      </c>
      <c r="BV254" s="261" t="s">
        <v>442</v>
      </c>
      <c r="BW254" s="261" t="s">
        <v>442</v>
      </c>
      <c r="BX254" s="261" t="s">
        <v>442</v>
      </c>
      <c r="BY254" s="261" t="s">
        <v>442</v>
      </c>
      <c r="BZ254" s="261" t="s">
        <v>442</v>
      </c>
      <c r="CA254" s="261" t="s">
        <v>442</v>
      </c>
      <c r="CB254" s="261" t="s">
        <v>442</v>
      </c>
      <c r="CC254" s="290">
        <v>0</v>
      </c>
      <c r="CD254" s="261" t="s">
        <v>442</v>
      </c>
      <c r="CE254" s="261" t="s">
        <v>442</v>
      </c>
      <c r="CF254" s="261" t="s">
        <v>442</v>
      </c>
      <c r="CG254" s="261" t="s">
        <v>442</v>
      </c>
      <c r="CH254" s="261" t="s">
        <v>442</v>
      </c>
      <c r="CI254" s="261" t="s">
        <v>442</v>
      </c>
      <c r="CJ254" s="261" t="s">
        <v>442</v>
      </c>
      <c r="CK254" s="261" t="s">
        <v>442</v>
      </c>
      <c r="CL254" s="261" t="s">
        <v>442</v>
      </c>
      <c r="CM254" s="261" t="s">
        <v>442</v>
      </c>
      <c r="CN254" s="261" t="s">
        <v>442</v>
      </c>
      <c r="CO254" s="261" t="s">
        <v>442</v>
      </c>
      <c r="CP254" s="261" t="s">
        <v>442</v>
      </c>
      <c r="CQ254" s="261" t="s">
        <v>442</v>
      </c>
      <c r="CR254" s="261" t="s">
        <v>588</v>
      </c>
      <c r="CS254" s="261" t="s">
        <v>433</v>
      </c>
      <c r="CT254" s="261" t="s">
        <v>442</v>
      </c>
      <c r="CU254" s="261" t="s">
        <v>589</v>
      </c>
      <c r="CV254" s="261" t="s">
        <v>442</v>
      </c>
      <c r="CW254" s="261" t="s">
        <v>442</v>
      </c>
      <c r="CX254" s="293">
        <f t="shared" ref="CX254:CX280" si="67">AV254/CY254</f>
        <v>0.59180401667398563</v>
      </c>
      <c r="CY254" s="289">
        <v>1812644</v>
      </c>
      <c r="CZ254" s="287">
        <v>45274</v>
      </c>
      <c r="DA254" s="293">
        <v>0.73494538224567274</v>
      </c>
      <c r="DB254" s="261" t="s">
        <v>442</v>
      </c>
      <c r="DC254" s="261" t="s">
        <v>442</v>
      </c>
      <c r="DD254" s="261" t="s">
        <v>577</v>
      </c>
    </row>
    <row r="255" spans="1:108">
      <c r="A255" s="264" t="s">
        <v>380</v>
      </c>
      <c r="B255" s="284">
        <v>2490</v>
      </c>
      <c r="C255" s="284">
        <f t="shared" si="48"/>
        <v>2490</v>
      </c>
      <c r="D255" s="285">
        <v>11358</v>
      </c>
      <c r="E255" s="286">
        <f t="shared" si="49"/>
        <v>11358</v>
      </c>
      <c r="F255" s="287">
        <v>45869</v>
      </c>
      <c r="G255" s="285" t="s">
        <v>159</v>
      </c>
      <c r="H255" s="285" t="s">
        <v>573</v>
      </c>
      <c r="I255" s="261">
        <v>2021</v>
      </c>
      <c r="J255" s="261" t="s">
        <v>574</v>
      </c>
      <c r="K255" s="261" t="s">
        <v>575</v>
      </c>
      <c r="L255" s="288">
        <v>4748919</v>
      </c>
      <c r="M255" s="261" t="s">
        <v>576</v>
      </c>
      <c r="N255" s="261" t="s">
        <v>577</v>
      </c>
      <c r="O255" s="261" t="s">
        <v>578</v>
      </c>
      <c r="P255" s="287">
        <v>45443</v>
      </c>
      <c r="Q255" s="287" t="s">
        <v>592</v>
      </c>
      <c r="R255" s="261" t="s">
        <v>577</v>
      </c>
      <c r="S255" s="261" t="s">
        <v>580</v>
      </c>
      <c r="T255" s="261">
        <v>2</v>
      </c>
      <c r="U255" s="288">
        <v>0</v>
      </c>
      <c r="V255" s="289">
        <v>0</v>
      </c>
      <c r="W255" s="261" t="str">
        <f t="shared" si="50"/>
        <v>PERF</v>
      </c>
      <c r="X255" s="261" t="s">
        <v>581</v>
      </c>
      <c r="Y255" s="261" t="s">
        <v>581</v>
      </c>
      <c r="Z255" s="261" t="s">
        <v>573</v>
      </c>
      <c r="AA255" s="264" t="s">
        <v>380</v>
      </c>
      <c r="AB255" s="286">
        <f t="shared" si="51"/>
        <v>2490</v>
      </c>
      <c r="AC255" s="286">
        <v>8456</v>
      </c>
      <c r="AD255" s="286">
        <f t="shared" si="52"/>
        <v>8456</v>
      </c>
      <c r="AE255" s="261" t="s">
        <v>593</v>
      </c>
      <c r="AF255" s="261" t="s">
        <v>583</v>
      </c>
      <c r="AG255" s="290">
        <v>20859224</v>
      </c>
      <c r="AH255" s="261" t="s">
        <v>583</v>
      </c>
      <c r="AI255" s="291">
        <v>45232</v>
      </c>
      <c r="AJ255" s="261" t="s">
        <v>584</v>
      </c>
      <c r="AK255" s="292">
        <v>45729</v>
      </c>
      <c r="AL255" s="292" t="s">
        <v>585</v>
      </c>
      <c r="AM255" s="292" t="s">
        <v>442</v>
      </c>
      <c r="AN255" s="261" t="s">
        <v>442</v>
      </c>
      <c r="AO255" s="261" t="s">
        <v>442</v>
      </c>
      <c r="AP255" s="261" t="s">
        <v>442</v>
      </c>
      <c r="AQ255" s="261" t="s">
        <v>442</v>
      </c>
      <c r="AR255" s="290">
        <v>165</v>
      </c>
      <c r="AS255" s="287">
        <f t="shared" si="65"/>
        <v>50819</v>
      </c>
      <c r="AT255" s="261">
        <v>180</v>
      </c>
      <c r="AU255" s="261" t="s">
        <v>442</v>
      </c>
      <c r="AV255" s="290">
        <v>12150456</v>
      </c>
      <c r="AW255" s="290">
        <v>9407214.9600000009</v>
      </c>
      <c r="AX255" s="261" t="s">
        <v>442</v>
      </c>
      <c r="AY255" s="261" t="s">
        <v>442</v>
      </c>
      <c r="AZ255" s="290">
        <v>12150456</v>
      </c>
      <c r="BA255" s="261">
        <v>100</v>
      </c>
      <c r="BB255" s="261" t="s">
        <v>442</v>
      </c>
      <c r="BC255" s="261" t="s">
        <v>586</v>
      </c>
      <c r="BD255" s="261" t="s">
        <v>586</v>
      </c>
      <c r="BE255" s="289">
        <v>134672</v>
      </c>
      <c r="BF255" s="261" t="s">
        <v>442</v>
      </c>
      <c r="BG255" s="261" t="s">
        <v>442</v>
      </c>
      <c r="BH255" s="261" t="s">
        <v>587</v>
      </c>
      <c r="BI255" s="293">
        <v>0.15210000000000001</v>
      </c>
      <c r="BJ255" s="261" t="s">
        <v>591</v>
      </c>
      <c r="BK255" s="261" t="s">
        <v>442</v>
      </c>
      <c r="BL255" s="294">
        <f t="shared" si="66"/>
        <v>7.8000000000000014E-2</v>
      </c>
      <c r="BM255" s="261" t="s">
        <v>442</v>
      </c>
      <c r="BN255" s="261" t="s">
        <v>442</v>
      </c>
      <c r="BO255" s="261" t="s">
        <v>442</v>
      </c>
      <c r="BP255" s="261" t="s">
        <v>442</v>
      </c>
      <c r="BQ255" s="261" t="s">
        <v>442</v>
      </c>
      <c r="BR255" s="261" t="s">
        <v>442</v>
      </c>
      <c r="BS255" s="261" t="s">
        <v>442</v>
      </c>
      <c r="BT255" s="261" t="s">
        <v>442</v>
      </c>
      <c r="BU255" s="261" t="s">
        <v>442</v>
      </c>
      <c r="BV255" s="261" t="s">
        <v>442</v>
      </c>
      <c r="BW255" s="261" t="s">
        <v>442</v>
      </c>
      <c r="BX255" s="261" t="s">
        <v>442</v>
      </c>
      <c r="BY255" s="261" t="s">
        <v>442</v>
      </c>
      <c r="BZ255" s="261" t="s">
        <v>442</v>
      </c>
      <c r="CA255" s="261" t="s">
        <v>442</v>
      </c>
      <c r="CB255" s="261" t="s">
        <v>442</v>
      </c>
      <c r="CC255" s="290">
        <v>0</v>
      </c>
      <c r="CD255" s="261" t="s">
        <v>442</v>
      </c>
      <c r="CE255" s="261" t="s">
        <v>442</v>
      </c>
      <c r="CF255" s="261" t="s">
        <v>442</v>
      </c>
      <c r="CG255" s="261" t="s">
        <v>442</v>
      </c>
      <c r="CH255" s="261" t="s">
        <v>442</v>
      </c>
      <c r="CI255" s="261" t="s">
        <v>442</v>
      </c>
      <c r="CJ255" s="261" t="s">
        <v>442</v>
      </c>
      <c r="CK255" s="261" t="s">
        <v>442</v>
      </c>
      <c r="CL255" s="261" t="s">
        <v>442</v>
      </c>
      <c r="CM255" s="261" t="s">
        <v>442</v>
      </c>
      <c r="CN255" s="261" t="s">
        <v>442</v>
      </c>
      <c r="CO255" s="261" t="s">
        <v>442</v>
      </c>
      <c r="CP255" s="261" t="s">
        <v>442</v>
      </c>
      <c r="CQ255" s="261" t="s">
        <v>442</v>
      </c>
      <c r="CR255" s="261" t="s">
        <v>588</v>
      </c>
      <c r="CS255" s="261" t="s">
        <v>433</v>
      </c>
      <c r="CT255" s="261" t="s">
        <v>442</v>
      </c>
      <c r="CU255" s="261" t="s">
        <v>589</v>
      </c>
      <c r="CV255" s="261" t="s">
        <v>442</v>
      </c>
      <c r="CW255" s="261" t="s">
        <v>442</v>
      </c>
      <c r="CX255" s="293">
        <f t="shared" si="67"/>
        <v>0.58249798746108672</v>
      </c>
      <c r="CY255" s="289">
        <v>20859224</v>
      </c>
      <c r="CZ255" s="287">
        <v>45239</v>
      </c>
      <c r="DA255" s="293">
        <v>0.58249798746108672</v>
      </c>
      <c r="DB255" s="261" t="s">
        <v>442</v>
      </c>
      <c r="DC255" s="261" t="s">
        <v>442</v>
      </c>
      <c r="DD255" s="261" t="s">
        <v>577</v>
      </c>
    </row>
    <row r="256" spans="1:108">
      <c r="A256" s="264" t="s">
        <v>380</v>
      </c>
      <c r="B256" s="284">
        <v>2557</v>
      </c>
      <c r="C256" s="284">
        <f t="shared" si="48"/>
        <v>2557</v>
      </c>
      <c r="D256" s="285">
        <v>11423</v>
      </c>
      <c r="E256" s="286">
        <f t="shared" si="49"/>
        <v>11423</v>
      </c>
      <c r="F256" s="287">
        <v>45869</v>
      </c>
      <c r="G256" s="285" t="s">
        <v>159</v>
      </c>
      <c r="H256" s="285" t="s">
        <v>573</v>
      </c>
      <c r="I256" s="261">
        <v>2021</v>
      </c>
      <c r="J256" s="261" t="s">
        <v>574</v>
      </c>
      <c r="K256" s="261" t="s">
        <v>575</v>
      </c>
      <c r="L256" s="288">
        <v>1832788</v>
      </c>
      <c r="M256" s="261" t="s">
        <v>576</v>
      </c>
      <c r="N256" s="261" t="s">
        <v>577</v>
      </c>
      <c r="O256" s="261" t="s">
        <v>578</v>
      </c>
      <c r="P256" s="287">
        <v>45625</v>
      </c>
      <c r="Q256" s="287" t="s">
        <v>579</v>
      </c>
      <c r="R256" s="261" t="s">
        <v>577</v>
      </c>
      <c r="S256" s="261" t="s">
        <v>580</v>
      </c>
      <c r="T256" s="261">
        <v>5</v>
      </c>
      <c r="U256" s="288">
        <v>0</v>
      </c>
      <c r="V256" s="289">
        <v>0</v>
      </c>
      <c r="W256" s="261" t="str">
        <f t="shared" si="50"/>
        <v>PERF</v>
      </c>
      <c r="X256" s="261" t="s">
        <v>581</v>
      </c>
      <c r="Y256" s="261" t="s">
        <v>581</v>
      </c>
      <c r="Z256" s="261" t="s">
        <v>573</v>
      </c>
      <c r="AA256" s="264" t="s">
        <v>380</v>
      </c>
      <c r="AB256" s="286">
        <f t="shared" si="51"/>
        <v>2557</v>
      </c>
      <c r="AC256" s="286">
        <v>9293</v>
      </c>
      <c r="AD256" s="286">
        <f t="shared" si="52"/>
        <v>9293</v>
      </c>
      <c r="AE256" s="261" t="s">
        <v>593</v>
      </c>
      <c r="AF256" s="261" t="s">
        <v>583</v>
      </c>
      <c r="AG256" s="290">
        <v>5170300</v>
      </c>
      <c r="AH256" s="261" t="s">
        <v>583</v>
      </c>
      <c r="AI256" s="291">
        <v>45404</v>
      </c>
      <c r="AJ256" s="261" t="s">
        <v>584</v>
      </c>
      <c r="AK256" s="292">
        <v>45729</v>
      </c>
      <c r="AL256" s="292" t="s">
        <v>585</v>
      </c>
      <c r="AM256" s="292" t="s">
        <v>442</v>
      </c>
      <c r="AN256" s="261" t="s">
        <v>442</v>
      </c>
      <c r="AO256" s="261" t="s">
        <v>442</v>
      </c>
      <c r="AP256" s="261" t="s">
        <v>442</v>
      </c>
      <c r="AQ256" s="261" t="s">
        <v>442</v>
      </c>
      <c r="AR256" s="290">
        <v>171</v>
      </c>
      <c r="AS256" s="287">
        <f t="shared" si="65"/>
        <v>50999</v>
      </c>
      <c r="AT256" s="261">
        <v>180</v>
      </c>
      <c r="AU256" s="261" t="s">
        <v>442</v>
      </c>
      <c r="AV256" s="290">
        <v>2809232</v>
      </c>
      <c r="AW256" s="290">
        <v>2741122.31</v>
      </c>
      <c r="AX256" s="261" t="s">
        <v>442</v>
      </c>
      <c r="AY256" s="261" t="s">
        <v>442</v>
      </c>
      <c r="AZ256" s="290">
        <v>2809232</v>
      </c>
      <c r="BA256" s="261">
        <v>100</v>
      </c>
      <c r="BB256" s="261" t="s">
        <v>442</v>
      </c>
      <c r="BC256" s="261" t="s">
        <v>586</v>
      </c>
      <c r="BD256" s="261" t="s">
        <v>586</v>
      </c>
      <c r="BE256" s="289">
        <v>38849</v>
      </c>
      <c r="BF256" s="261" t="s">
        <v>442</v>
      </c>
      <c r="BG256" s="261" t="s">
        <v>442</v>
      </c>
      <c r="BH256" s="261" t="s">
        <v>587</v>
      </c>
      <c r="BI256" s="293">
        <v>0.15210000000000001</v>
      </c>
      <c r="BJ256" s="261" t="s">
        <v>591</v>
      </c>
      <c r="BK256" s="261" t="s">
        <v>442</v>
      </c>
      <c r="BL256" s="294">
        <f t="shared" si="66"/>
        <v>7.8000000000000014E-2</v>
      </c>
      <c r="BM256" s="261" t="s">
        <v>442</v>
      </c>
      <c r="BN256" s="261" t="s">
        <v>442</v>
      </c>
      <c r="BO256" s="261" t="s">
        <v>442</v>
      </c>
      <c r="BP256" s="261" t="s">
        <v>442</v>
      </c>
      <c r="BQ256" s="261" t="s">
        <v>442</v>
      </c>
      <c r="BR256" s="261" t="s">
        <v>442</v>
      </c>
      <c r="BS256" s="261" t="s">
        <v>442</v>
      </c>
      <c r="BT256" s="261" t="s">
        <v>442</v>
      </c>
      <c r="BU256" s="261" t="s">
        <v>442</v>
      </c>
      <c r="BV256" s="261" t="s">
        <v>442</v>
      </c>
      <c r="BW256" s="261" t="s">
        <v>442</v>
      </c>
      <c r="BX256" s="261" t="s">
        <v>442</v>
      </c>
      <c r="BY256" s="261" t="s">
        <v>442</v>
      </c>
      <c r="BZ256" s="261" t="s">
        <v>442</v>
      </c>
      <c r="CA256" s="261" t="s">
        <v>442</v>
      </c>
      <c r="CB256" s="261" t="s">
        <v>442</v>
      </c>
      <c r="CC256" s="290">
        <v>0</v>
      </c>
      <c r="CD256" s="261" t="s">
        <v>442</v>
      </c>
      <c r="CE256" s="261" t="s">
        <v>442</v>
      </c>
      <c r="CF256" s="261" t="s">
        <v>442</v>
      </c>
      <c r="CG256" s="261" t="s">
        <v>442</v>
      </c>
      <c r="CH256" s="261" t="s">
        <v>442</v>
      </c>
      <c r="CI256" s="261" t="s">
        <v>442</v>
      </c>
      <c r="CJ256" s="261" t="s">
        <v>442</v>
      </c>
      <c r="CK256" s="261" t="s">
        <v>442</v>
      </c>
      <c r="CL256" s="261" t="s">
        <v>442</v>
      </c>
      <c r="CM256" s="261" t="s">
        <v>442</v>
      </c>
      <c r="CN256" s="261" t="s">
        <v>442</v>
      </c>
      <c r="CO256" s="261" t="s">
        <v>442</v>
      </c>
      <c r="CP256" s="261" t="s">
        <v>442</v>
      </c>
      <c r="CQ256" s="261" t="s">
        <v>442</v>
      </c>
      <c r="CR256" s="261" t="s">
        <v>588</v>
      </c>
      <c r="CS256" s="261" t="s">
        <v>433</v>
      </c>
      <c r="CT256" s="261" t="s">
        <v>442</v>
      </c>
      <c r="CU256" s="261" t="s">
        <v>589</v>
      </c>
      <c r="CV256" s="261" t="s">
        <v>442</v>
      </c>
      <c r="CW256" s="261" t="s">
        <v>442</v>
      </c>
      <c r="CX256" s="293">
        <f t="shared" si="67"/>
        <v>0.28602529052994408</v>
      </c>
      <c r="CY256" s="289">
        <v>9821621</v>
      </c>
      <c r="CZ256" s="287">
        <v>45432</v>
      </c>
      <c r="DA256" s="293">
        <v>0.60396433615310574</v>
      </c>
      <c r="DB256" s="261" t="s">
        <v>442</v>
      </c>
      <c r="DC256" s="261" t="s">
        <v>442</v>
      </c>
      <c r="DD256" s="261" t="s">
        <v>577</v>
      </c>
    </row>
    <row r="257" spans="1:108">
      <c r="A257" s="264" t="s">
        <v>380</v>
      </c>
      <c r="B257" s="284">
        <v>2533</v>
      </c>
      <c r="C257" s="284">
        <f t="shared" si="48"/>
        <v>2533</v>
      </c>
      <c r="D257" s="285">
        <v>11421</v>
      </c>
      <c r="E257" s="286">
        <f t="shared" si="49"/>
        <v>11421</v>
      </c>
      <c r="F257" s="287">
        <v>45869</v>
      </c>
      <c r="G257" s="285" t="s">
        <v>159</v>
      </c>
      <c r="H257" s="285" t="s">
        <v>573</v>
      </c>
      <c r="I257" s="261">
        <v>2021</v>
      </c>
      <c r="J257" s="261" t="s">
        <v>574</v>
      </c>
      <c r="K257" s="261" t="s">
        <v>575</v>
      </c>
      <c r="L257" s="288">
        <v>707206</v>
      </c>
      <c r="M257" s="261" t="s">
        <v>576</v>
      </c>
      <c r="N257" s="261" t="s">
        <v>577</v>
      </c>
      <c r="O257" s="261" t="s">
        <v>578</v>
      </c>
      <c r="P257" s="287">
        <v>45558</v>
      </c>
      <c r="Q257" s="287" t="s">
        <v>592</v>
      </c>
      <c r="R257" s="261" t="s">
        <v>577</v>
      </c>
      <c r="S257" s="261" t="s">
        <v>580</v>
      </c>
      <c r="T257" s="261">
        <v>8</v>
      </c>
      <c r="U257" s="288">
        <v>0</v>
      </c>
      <c r="V257" s="289">
        <v>0</v>
      </c>
      <c r="W257" s="261" t="str">
        <f t="shared" si="50"/>
        <v>PERF</v>
      </c>
      <c r="X257" s="261" t="s">
        <v>581</v>
      </c>
      <c r="Y257" s="261" t="s">
        <v>581</v>
      </c>
      <c r="Z257" s="261" t="s">
        <v>573</v>
      </c>
      <c r="AA257" s="264" t="s">
        <v>380</v>
      </c>
      <c r="AB257" s="286">
        <f t="shared" si="51"/>
        <v>2533</v>
      </c>
      <c r="AC257" s="286">
        <v>9296</v>
      </c>
      <c r="AD257" s="286">
        <f t="shared" si="52"/>
        <v>9296</v>
      </c>
      <c r="AE257" s="261" t="s">
        <v>582</v>
      </c>
      <c r="AF257" s="261" t="s">
        <v>583</v>
      </c>
      <c r="AG257" s="290">
        <v>1302282</v>
      </c>
      <c r="AH257" s="261" t="s">
        <v>583</v>
      </c>
      <c r="AI257" s="291">
        <v>45418</v>
      </c>
      <c r="AJ257" s="261" t="s">
        <v>584</v>
      </c>
      <c r="AK257" s="292">
        <v>45730</v>
      </c>
      <c r="AL257" s="292" t="s">
        <v>585</v>
      </c>
      <c r="AM257" s="292" t="s">
        <v>442</v>
      </c>
      <c r="AN257" s="261" t="s">
        <v>442</v>
      </c>
      <c r="AO257" s="261" t="s">
        <v>442</v>
      </c>
      <c r="AP257" s="261" t="s">
        <v>442</v>
      </c>
      <c r="AQ257" s="261" t="s">
        <v>442</v>
      </c>
      <c r="AR257" s="290">
        <v>169</v>
      </c>
      <c r="AS257" s="287">
        <f t="shared" si="65"/>
        <v>50939</v>
      </c>
      <c r="AT257" s="261">
        <v>180</v>
      </c>
      <c r="AU257" s="261" t="s">
        <v>442</v>
      </c>
      <c r="AV257" s="290">
        <v>770863</v>
      </c>
      <c r="AW257" s="290">
        <v>707956.21</v>
      </c>
      <c r="AX257" s="261" t="s">
        <v>442</v>
      </c>
      <c r="AY257" s="261" t="s">
        <v>442</v>
      </c>
      <c r="AZ257" s="290">
        <v>770863</v>
      </c>
      <c r="BA257" s="261">
        <v>100</v>
      </c>
      <c r="BB257" s="261" t="s">
        <v>442</v>
      </c>
      <c r="BC257" s="261" t="s">
        <v>586</v>
      </c>
      <c r="BD257" s="261" t="s">
        <v>586</v>
      </c>
      <c r="BE257" s="289">
        <v>10083</v>
      </c>
      <c r="BF257" s="261" t="s">
        <v>442</v>
      </c>
      <c r="BG257" s="261" t="s">
        <v>442</v>
      </c>
      <c r="BH257" s="261" t="s">
        <v>587</v>
      </c>
      <c r="BI257" s="293">
        <v>0.15210000000000001</v>
      </c>
      <c r="BJ257" s="261" t="s">
        <v>591</v>
      </c>
      <c r="BK257" s="261" t="s">
        <v>442</v>
      </c>
      <c r="BL257" s="294">
        <f t="shared" si="66"/>
        <v>7.8000000000000014E-2</v>
      </c>
      <c r="BM257" s="261" t="s">
        <v>442</v>
      </c>
      <c r="BN257" s="261" t="s">
        <v>442</v>
      </c>
      <c r="BO257" s="261" t="s">
        <v>442</v>
      </c>
      <c r="BP257" s="261" t="s">
        <v>442</v>
      </c>
      <c r="BQ257" s="261" t="s">
        <v>442</v>
      </c>
      <c r="BR257" s="261" t="s">
        <v>442</v>
      </c>
      <c r="BS257" s="261" t="s">
        <v>442</v>
      </c>
      <c r="BT257" s="261" t="s">
        <v>442</v>
      </c>
      <c r="BU257" s="261" t="s">
        <v>442</v>
      </c>
      <c r="BV257" s="261" t="s">
        <v>442</v>
      </c>
      <c r="BW257" s="261" t="s">
        <v>442</v>
      </c>
      <c r="BX257" s="261" t="s">
        <v>442</v>
      </c>
      <c r="BY257" s="261" t="s">
        <v>442</v>
      </c>
      <c r="BZ257" s="261" t="s">
        <v>442</v>
      </c>
      <c r="CA257" s="261" t="s">
        <v>442</v>
      </c>
      <c r="CB257" s="261" t="s">
        <v>442</v>
      </c>
      <c r="CC257" s="290">
        <v>0</v>
      </c>
      <c r="CD257" s="261" t="s">
        <v>442</v>
      </c>
      <c r="CE257" s="261" t="s">
        <v>442</v>
      </c>
      <c r="CF257" s="261" t="s">
        <v>442</v>
      </c>
      <c r="CG257" s="261" t="s">
        <v>442</v>
      </c>
      <c r="CH257" s="261" t="s">
        <v>442</v>
      </c>
      <c r="CI257" s="261" t="s">
        <v>442</v>
      </c>
      <c r="CJ257" s="261" t="s">
        <v>442</v>
      </c>
      <c r="CK257" s="261" t="s">
        <v>442</v>
      </c>
      <c r="CL257" s="261" t="s">
        <v>442</v>
      </c>
      <c r="CM257" s="261" t="s">
        <v>442</v>
      </c>
      <c r="CN257" s="261" t="s">
        <v>442</v>
      </c>
      <c r="CO257" s="261" t="s">
        <v>442</v>
      </c>
      <c r="CP257" s="261" t="s">
        <v>442</v>
      </c>
      <c r="CQ257" s="261" t="s">
        <v>442</v>
      </c>
      <c r="CR257" s="261" t="s">
        <v>588</v>
      </c>
      <c r="CS257" s="261" t="s">
        <v>433</v>
      </c>
      <c r="CT257" s="261" t="s">
        <v>442</v>
      </c>
      <c r="CU257" s="261" t="s">
        <v>589</v>
      </c>
      <c r="CV257" s="261" t="s">
        <v>442</v>
      </c>
      <c r="CW257" s="261" t="s">
        <v>442</v>
      </c>
      <c r="CX257" s="293">
        <f t="shared" si="67"/>
        <v>0.29596623465578115</v>
      </c>
      <c r="CY257" s="289">
        <v>2604564</v>
      </c>
      <c r="CZ257" s="287">
        <v>45418</v>
      </c>
      <c r="DA257" s="293">
        <v>0.59193246931156229</v>
      </c>
      <c r="DB257" s="261" t="s">
        <v>442</v>
      </c>
      <c r="DC257" s="261" t="s">
        <v>442</v>
      </c>
      <c r="DD257" s="261" t="s">
        <v>577</v>
      </c>
    </row>
    <row r="258" spans="1:108">
      <c r="A258" s="264" t="s">
        <v>380</v>
      </c>
      <c r="B258" s="284">
        <v>2567</v>
      </c>
      <c r="C258" s="284">
        <f t="shared" si="48"/>
        <v>2567</v>
      </c>
      <c r="D258" s="285">
        <v>11487</v>
      </c>
      <c r="E258" s="286">
        <f t="shared" si="49"/>
        <v>11487</v>
      </c>
      <c r="F258" s="287">
        <v>45869</v>
      </c>
      <c r="G258" s="285" t="s">
        <v>159</v>
      </c>
      <c r="H258" s="285" t="s">
        <v>573</v>
      </c>
      <c r="I258" s="261">
        <v>2021</v>
      </c>
      <c r="J258" s="261" t="s">
        <v>574</v>
      </c>
      <c r="K258" s="261" t="s">
        <v>575</v>
      </c>
      <c r="L258" s="288">
        <v>398544</v>
      </c>
      <c r="M258" s="261" t="s">
        <v>576</v>
      </c>
      <c r="N258" s="261" t="s">
        <v>577</v>
      </c>
      <c r="O258" s="261" t="s">
        <v>578</v>
      </c>
      <c r="P258" s="287">
        <v>45691</v>
      </c>
      <c r="Q258" s="287" t="s">
        <v>579</v>
      </c>
      <c r="R258" s="261" t="s">
        <v>577</v>
      </c>
      <c r="S258" s="261" t="s">
        <v>580</v>
      </c>
      <c r="T258" s="261">
        <v>2</v>
      </c>
      <c r="U258" s="288">
        <v>0</v>
      </c>
      <c r="V258" s="289">
        <v>0</v>
      </c>
      <c r="W258" s="261" t="str">
        <f t="shared" si="50"/>
        <v>PERF</v>
      </c>
      <c r="X258" s="261" t="s">
        <v>581</v>
      </c>
      <c r="Y258" s="261" t="s">
        <v>581</v>
      </c>
      <c r="Z258" s="261" t="s">
        <v>573</v>
      </c>
      <c r="AA258" s="264" t="s">
        <v>380</v>
      </c>
      <c r="AB258" s="286">
        <f t="shared" si="51"/>
        <v>2567</v>
      </c>
      <c r="AC258" s="286">
        <v>9323</v>
      </c>
      <c r="AD258" s="286">
        <f t="shared" si="52"/>
        <v>9323</v>
      </c>
      <c r="AE258" s="261" t="s">
        <v>582</v>
      </c>
      <c r="AF258" s="261" t="s">
        <v>583</v>
      </c>
      <c r="AG258" s="290">
        <v>1932444</v>
      </c>
      <c r="AH258" s="261" t="s">
        <v>583</v>
      </c>
      <c r="AI258" s="291">
        <v>45512</v>
      </c>
      <c r="AJ258" s="261" t="s">
        <v>584</v>
      </c>
      <c r="AK258" s="292">
        <v>45730</v>
      </c>
      <c r="AL258" s="292" t="s">
        <v>585</v>
      </c>
      <c r="AM258" s="292" t="s">
        <v>442</v>
      </c>
      <c r="AN258" s="261" t="s">
        <v>442</v>
      </c>
      <c r="AO258" s="261" t="s">
        <v>442</v>
      </c>
      <c r="AP258" s="261" t="s">
        <v>442</v>
      </c>
      <c r="AQ258" s="261" t="s">
        <v>442</v>
      </c>
      <c r="AR258" s="290">
        <v>173</v>
      </c>
      <c r="AS258" s="287">
        <f t="shared" si="65"/>
        <v>51059</v>
      </c>
      <c r="AT258" s="261">
        <v>180</v>
      </c>
      <c r="AU258" s="261" t="s">
        <v>442</v>
      </c>
      <c r="AV258" s="290">
        <v>1316909</v>
      </c>
      <c r="AW258" s="290">
        <v>1314422.2</v>
      </c>
      <c r="AX258" s="261" t="s">
        <v>442</v>
      </c>
      <c r="AY258" s="261" t="s">
        <v>442</v>
      </c>
      <c r="AZ258" s="290">
        <v>1316909</v>
      </c>
      <c r="BA258" s="261">
        <v>100</v>
      </c>
      <c r="BB258" s="261" t="s">
        <v>442</v>
      </c>
      <c r="BC258" s="261" t="s">
        <v>586</v>
      </c>
      <c r="BD258" s="261" t="s">
        <v>586</v>
      </c>
      <c r="BE258" s="289">
        <v>18967</v>
      </c>
      <c r="BF258" s="261" t="s">
        <v>442</v>
      </c>
      <c r="BG258" s="261" t="s">
        <v>442</v>
      </c>
      <c r="BH258" s="261" t="s">
        <v>587</v>
      </c>
      <c r="BI258" s="293">
        <v>0.15659999999999999</v>
      </c>
      <c r="BJ258" s="261" t="s">
        <v>591</v>
      </c>
      <c r="BK258" s="261" t="s">
        <v>442</v>
      </c>
      <c r="BL258" s="294">
        <f t="shared" si="66"/>
        <v>8.249999999999999E-2</v>
      </c>
      <c r="BM258" s="261" t="s">
        <v>442</v>
      </c>
      <c r="BN258" s="261" t="s">
        <v>442</v>
      </c>
      <c r="BO258" s="261" t="s">
        <v>442</v>
      </c>
      <c r="BP258" s="261" t="s">
        <v>442</v>
      </c>
      <c r="BQ258" s="261" t="s">
        <v>442</v>
      </c>
      <c r="BR258" s="261" t="s">
        <v>442</v>
      </c>
      <c r="BS258" s="261" t="s">
        <v>442</v>
      </c>
      <c r="BT258" s="261" t="s">
        <v>442</v>
      </c>
      <c r="BU258" s="261" t="s">
        <v>442</v>
      </c>
      <c r="BV258" s="261" t="s">
        <v>442</v>
      </c>
      <c r="BW258" s="261" t="s">
        <v>442</v>
      </c>
      <c r="BX258" s="261" t="s">
        <v>442</v>
      </c>
      <c r="BY258" s="261" t="s">
        <v>442</v>
      </c>
      <c r="BZ258" s="261" t="s">
        <v>442</v>
      </c>
      <c r="CA258" s="261" t="s">
        <v>442</v>
      </c>
      <c r="CB258" s="261" t="s">
        <v>442</v>
      </c>
      <c r="CC258" s="290">
        <v>0</v>
      </c>
      <c r="CD258" s="261" t="s">
        <v>442</v>
      </c>
      <c r="CE258" s="261" t="s">
        <v>442</v>
      </c>
      <c r="CF258" s="261" t="s">
        <v>442</v>
      </c>
      <c r="CG258" s="261" t="s">
        <v>442</v>
      </c>
      <c r="CH258" s="261" t="s">
        <v>442</v>
      </c>
      <c r="CI258" s="261" t="s">
        <v>442</v>
      </c>
      <c r="CJ258" s="261" t="s">
        <v>442</v>
      </c>
      <c r="CK258" s="261" t="s">
        <v>442</v>
      </c>
      <c r="CL258" s="261" t="s">
        <v>442</v>
      </c>
      <c r="CM258" s="261" t="s">
        <v>442</v>
      </c>
      <c r="CN258" s="261" t="s">
        <v>442</v>
      </c>
      <c r="CO258" s="261" t="s">
        <v>442</v>
      </c>
      <c r="CP258" s="261" t="s">
        <v>442</v>
      </c>
      <c r="CQ258" s="261" t="s">
        <v>442</v>
      </c>
      <c r="CR258" s="261" t="s">
        <v>588</v>
      </c>
      <c r="CS258" s="261" t="s">
        <v>433</v>
      </c>
      <c r="CT258" s="261" t="s">
        <v>442</v>
      </c>
      <c r="CU258" s="261" t="s">
        <v>589</v>
      </c>
      <c r="CV258" s="261" t="s">
        <v>442</v>
      </c>
      <c r="CW258" s="261" t="s">
        <v>442</v>
      </c>
      <c r="CX258" s="293">
        <f t="shared" si="67"/>
        <v>0.68147330530664796</v>
      </c>
      <c r="CY258" s="289">
        <v>1932444</v>
      </c>
      <c r="CZ258" s="287">
        <v>45569</v>
      </c>
      <c r="DA258" s="293">
        <v>0.68147330530664796</v>
      </c>
      <c r="DB258" s="261" t="s">
        <v>442</v>
      </c>
      <c r="DC258" s="261" t="s">
        <v>442</v>
      </c>
      <c r="DD258" s="261" t="s">
        <v>577</v>
      </c>
    </row>
    <row r="259" spans="1:108">
      <c r="A259" s="264" t="s">
        <v>380</v>
      </c>
      <c r="B259" s="284">
        <v>1490</v>
      </c>
      <c r="C259" s="284">
        <f t="shared" ref="C259:C280" si="68">B259</f>
        <v>1490</v>
      </c>
      <c r="D259" s="285">
        <v>9120</v>
      </c>
      <c r="E259" s="286">
        <f t="shared" ref="E259:E280" si="69">D259</f>
        <v>9120</v>
      </c>
      <c r="F259" s="287">
        <v>45869</v>
      </c>
      <c r="G259" s="285" t="s">
        <v>159</v>
      </c>
      <c r="H259" s="285" t="s">
        <v>573</v>
      </c>
      <c r="I259" s="261">
        <v>2021</v>
      </c>
      <c r="J259" s="261" t="s">
        <v>574</v>
      </c>
      <c r="K259" s="261" t="s">
        <v>575</v>
      </c>
      <c r="L259" s="288">
        <v>1875708</v>
      </c>
      <c r="M259" s="261" t="s">
        <v>576</v>
      </c>
      <c r="N259" s="261" t="s">
        <v>577</v>
      </c>
      <c r="O259" s="261" t="s">
        <v>578</v>
      </c>
      <c r="P259" s="287">
        <v>42207</v>
      </c>
      <c r="Q259" s="287" t="s">
        <v>579</v>
      </c>
      <c r="R259" s="261" t="s">
        <v>577</v>
      </c>
      <c r="S259" s="261" t="s">
        <v>580</v>
      </c>
      <c r="T259" s="261">
        <v>96</v>
      </c>
      <c r="U259" s="288">
        <v>0</v>
      </c>
      <c r="V259" s="289">
        <v>0</v>
      </c>
      <c r="W259" s="261" t="str">
        <f t="shared" ref="W259:W280" si="70">IF(V259&gt;0,"ARRE","PERF")</f>
        <v>PERF</v>
      </c>
      <c r="X259" s="261" t="s">
        <v>581</v>
      </c>
      <c r="Y259" s="261" t="s">
        <v>581</v>
      </c>
      <c r="Z259" s="261" t="s">
        <v>573</v>
      </c>
      <c r="AA259" s="264" t="s">
        <v>380</v>
      </c>
      <c r="AB259" s="286">
        <f t="shared" ref="AB259:AB280" si="71">C259</f>
        <v>1490</v>
      </c>
      <c r="AC259" s="286">
        <v>7383</v>
      </c>
      <c r="AD259" s="286">
        <f t="shared" ref="AD259:AD280" si="72">AC259</f>
        <v>7383</v>
      </c>
      <c r="AE259" s="261" t="s">
        <v>582</v>
      </c>
      <c r="AF259" s="261" t="s">
        <v>583</v>
      </c>
      <c r="AG259" s="290">
        <v>5954351</v>
      </c>
      <c r="AH259" s="261" t="s">
        <v>583</v>
      </c>
      <c r="AI259" s="291">
        <v>42045</v>
      </c>
      <c r="AJ259" s="261" t="s">
        <v>584</v>
      </c>
      <c r="AK259" s="292">
        <v>45730</v>
      </c>
      <c r="AL259" s="292" t="s">
        <v>585</v>
      </c>
      <c r="AM259" s="292">
        <v>45828</v>
      </c>
      <c r="AN259" s="261" t="s">
        <v>442</v>
      </c>
      <c r="AO259" s="261" t="s">
        <v>442</v>
      </c>
      <c r="AP259" s="261" t="s">
        <v>442</v>
      </c>
      <c r="AQ259" s="261" t="s">
        <v>442</v>
      </c>
      <c r="AR259" s="290">
        <v>59</v>
      </c>
      <c r="AS259" s="287">
        <f t="shared" si="65"/>
        <v>47639</v>
      </c>
      <c r="AT259" s="261">
        <v>180</v>
      </c>
      <c r="AU259" s="261" t="s">
        <v>442</v>
      </c>
      <c r="AV259" s="290">
        <v>4964893</v>
      </c>
      <c r="AW259" s="290">
        <v>-6583.54</v>
      </c>
      <c r="AX259" s="261" t="s">
        <v>442</v>
      </c>
      <c r="AY259" s="261" t="s">
        <v>442</v>
      </c>
      <c r="AZ259" s="290">
        <v>4964893</v>
      </c>
      <c r="BA259" s="261">
        <v>100</v>
      </c>
      <c r="BB259" s="261" t="s">
        <v>442</v>
      </c>
      <c r="BC259" s="261" t="s">
        <v>586</v>
      </c>
      <c r="BD259" s="261" t="s">
        <v>586</v>
      </c>
      <c r="BE259" s="289">
        <v>0</v>
      </c>
      <c r="BF259" s="261" t="s">
        <v>442</v>
      </c>
      <c r="BG259" s="261" t="s">
        <v>442</v>
      </c>
      <c r="BH259" s="261" t="s">
        <v>587</v>
      </c>
      <c r="BI259" s="293">
        <v>0.14249999999999999</v>
      </c>
      <c r="BJ259" s="261" t="s">
        <v>596</v>
      </c>
      <c r="BK259" s="261" t="s">
        <v>442</v>
      </c>
      <c r="BL259" s="294">
        <f t="shared" si="66"/>
        <v>6.8399999999999989E-2</v>
      </c>
      <c r="BM259" s="261" t="s">
        <v>442</v>
      </c>
      <c r="BN259" s="261" t="s">
        <v>442</v>
      </c>
      <c r="BO259" s="261" t="s">
        <v>442</v>
      </c>
      <c r="BP259" s="261" t="s">
        <v>442</v>
      </c>
      <c r="BQ259" s="261" t="s">
        <v>442</v>
      </c>
      <c r="BR259" s="261" t="s">
        <v>442</v>
      </c>
      <c r="BS259" s="261" t="s">
        <v>442</v>
      </c>
      <c r="BT259" s="261" t="s">
        <v>442</v>
      </c>
      <c r="BU259" s="261" t="s">
        <v>442</v>
      </c>
      <c r="BV259" s="261" t="s">
        <v>442</v>
      </c>
      <c r="BW259" s="261" t="s">
        <v>442</v>
      </c>
      <c r="BX259" s="261" t="s">
        <v>442</v>
      </c>
      <c r="BY259" s="261" t="s">
        <v>442</v>
      </c>
      <c r="BZ259" s="261" t="s">
        <v>442</v>
      </c>
      <c r="CA259" s="261" t="s">
        <v>442</v>
      </c>
      <c r="CB259" s="261">
        <v>45828</v>
      </c>
      <c r="CC259" s="290">
        <v>3563145</v>
      </c>
      <c r="CD259" s="261" t="s">
        <v>442</v>
      </c>
      <c r="CE259" s="261" t="s">
        <v>442</v>
      </c>
      <c r="CF259" s="261" t="s">
        <v>442</v>
      </c>
      <c r="CG259" s="261" t="s">
        <v>442</v>
      </c>
      <c r="CH259" s="261" t="s">
        <v>442</v>
      </c>
      <c r="CI259" s="261" t="s">
        <v>442</v>
      </c>
      <c r="CJ259" s="261" t="s">
        <v>442</v>
      </c>
      <c r="CK259" s="261" t="s">
        <v>442</v>
      </c>
      <c r="CL259" s="261" t="s">
        <v>442</v>
      </c>
      <c r="CM259" s="261" t="s">
        <v>442</v>
      </c>
      <c r="CN259" s="261" t="s">
        <v>442</v>
      </c>
      <c r="CO259" s="261" t="s">
        <v>442</v>
      </c>
      <c r="CP259" s="261" t="s">
        <v>442</v>
      </c>
      <c r="CQ259" s="261" t="s">
        <v>442</v>
      </c>
      <c r="CR259" s="261" t="s">
        <v>588</v>
      </c>
      <c r="CS259" s="261" t="s">
        <v>433</v>
      </c>
      <c r="CT259" s="261" t="s">
        <v>442</v>
      </c>
      <c r="CU259" s="261" t="s">
        <v>589</v>
      </c>
      <c r="CV259" s="261" t="s">
        <v>442</v>
      </c>
      <c r="CW259" s="261" t="s">
        <v>442</v>
      </c>
      <c r="CX259" s="293">
        <f t="shared" si="67"/>
        <v>0.63652474358974354</v>
      </c>
      <c r="CY259" s="289">
        <v>7800000</v>
      </c>
      <c r="CZ259" s="287">
        <v>45707</v>
      </c>
      <c r="DA259" s="293">
        <v>0.80257802296210601</v>
      </c>
      <c r="DB259" s="261" t="s">
        <v>442</v>
      </c>
      <c r="DC259" s="261" t="s">
        <v>442</v>
      </c>
      <c r="DD259" s="261" t="s">
        <v>577</v>
      </c>
    </row>
    <row r="260" spans="1:108">
      <c r="A260" s="264" t="s">
        <v>380</v>
      </c>
      <c r="B260" s="284">
        <v>1633</v>
      </c>
      <c r="C260" s="284">
        <f t="shared" si="68"/>
        <v>1633</v>
      </c>
      <c r="D260" s="285">
        <v>9399</v>
      </c>
      <c r="E260" s="286">
        <f t="shared" si="69"/>
        <v>9399</v>
      </c>
      <c r="F260" s="287">
        <v>45869</v>
      </c>
      <c r="G260" s="285" t="s">
        <v>159</v>
      </c>
      <c r="H260" s="285" t="s">
        <v>573</v>
      </c>
      <c r="I260" s="261">
        <v>2021</v>
      </c>
      <c r="J260" s="261" t="s">
        <v>574</v>
      </c>
      <c r="K260" s="261" t="s">
        <v>575</v>
      </c>
      <c r="L260" s="288">
        <v>544699</v>
      </c>
      <c r="M260" s="261" t="s">
        <v>576</v>
      </c>
      <c r="N260" s="261" t="s">
        <v>577</v>
      </c>
      <c r="O260" s="261" t="s">
        <v>578</v>
      </c>
      <c r="P260" s="287">
        <v>42643</v>
      </c>
      <c r="Q260" s="287" t="s">
        <v>579</v>
      </c>
      <c r="R260" s="261" t="s">
        <v>577</v>
      </c>
      <c r="S260" s="261" t="s">
        <v>580</v>
      </c>
      <c r="T260" s="261">
        <v>46</v>
      </c>
      <c r="U260" s="288">
        <v>0</v>
      </c>
      <c r="V260" s="289">
        <v>0</v>
      </c>
      <c r="W260" s="261" t="str">
        <f t="shared" si="70"/>
        <v>PERF</v>
      </c>
      <c r="X260" s="261" t="s">
        <v>581</v>
      </c>
      <c r="Y260" s="261" t="s">
        <v>581</v>
      </c>
      <c r="Z260" s="261" t="s">
        <v>573</v>
      </c>
      <c r="AA260" s="264" t="s">
        <v>380</v>
      </c>
      <c r="AB260" s="286">
        <f t="shared" si="71"/>
        <v>1633</v>
      </c>
      <c r="AC260" s="286">
        <v>7564</v>
      </c>
      <c r="AD260" s="286">
        <f t="shared" si="72"/>
        <v>7564</v>
      </c>
      <c r="AE260" s="261" t="s">
        <v>593</v>
      </c>
      <c r="AF260" s="261" t="s">
        <v>583</v>
      </c>
      <c r="AG260" s="290">
        <v>2203688</v>
      </c>
      <c r="AH260" s="261" t="s">
        <v>583</v>
      </c>
      <c r="AI260" s="291">
        <v>42493</v>
      </c>
      <c r="AJ260" s="261" t="s">
        <v>584</v>
      </c>
      <c r="AK260" s="292">
        <v>45730</v>
      </c>
      <c r="AL260" s="292" t="s">
        <v>585</v>
      </c>
      <c r="AM260" s="292" t="s">
        <v>442</v>
      </c>
      <c r="AN260" s="261" t="s">
        <v>442</v>
      </c>
      <c r="AO260" s="261" t="s">
        <v>442</v>
      </c>
      <c r="AP260" s="261" t="s">
        <v>442</v>
      </c>
      <c r="AQ260" s="261" t="s">
        <v>442</v>
      </c>
      <c r="AR260" s="290">
        <v>73</v>
      </c>
      <c r="AS260" s="287">
        <f t="shared" si="65"/>
        <v>48059</v>
      </c>
      <c r="AT260" s="261">
        <v>180</v>
      </c>
      <c r="AU260" s="261" t="s">
        <v>442</v>
      </c>
      <c r="AV260" s="290">
        <v>2072983</v>
      </c>
      <c r="AW260" s="290">
        <v>1452643.1</v>
      </c>
      <c r="AX260" s="261" t="s">
        <v>442</v>
      </c>
      <c r="AY260" s="261" t="s">
        <v>442</v>
      </c>
      <c r="AZ260" s="290">
        <v>2072983</v>
      </c>
      <c r="BA260" s="261">
        <v>100</v>
      </c>
      <c r="BB260" s="261" t="s">
        <v>442</v>
      </c>
      <c r="BC260" s="261" t="s">
        <v>586</v>
      </c>
      <c r="BD260" s="261" t="s">
        <v>586</v>
      </c>
      <c r="BE260" s="289">
        <v>29444</v>
      </c>
      <c r="BF260" s="261" t="s">
        <v>442</v>
      </c>
      <c r="BG260" s="261" t="s">
        <v>442</v>
      </c>
      <c r="BH260" s="261" t="s">
        <v>587</v>
      </c>
      <c r="BI260" s="293">
        <v>0.14249999999999999</v>
      </c>
      <c r="BJ260" s="261" t="s">
        <v>596</v>
      </c>
      <c r="BK260" s="261" t="s">
        <v>442</v>
      </c>
      <c r="BL260" s="294">
        <f t="shared" si="66"/>
        <v>6.8399999999999989E-2</v>
      </c>
      <c r="BM260" s="261" t="s">
        <v>442</v>
      </c>
      <c r="BN260" s="261" t="s">
        <v>442</v>
      </c>
      <c r="BO260" s="261" t="s">
        <v>442</v>
      </c>
      <c r="BP260" s="261" t="s">
        <v>442</v>
      </c>
      <c r="BQ260" s="261" t="s">
        <v>442</v>
      </c>
      <c r="BR260" s="261" t="s">
        <v>442</v>
      </c>
      <c r="BS260" s="261" t="s">
        <v>442</v>
      </c>
      <c r="BT260" s="261" t="s">
        <v>442</v>
      </c>
      <c r="BU260" s="261" t="s">
        <v>442</v>
      </c>
      <c r="BV260" s="261" t="s">
        <v>442</v>
      </c>
      <c r="BW260" s="261" t="s">
        <v>442</v>
      </c>
      <c r="BX260" s="261" t="s">
        <v>442</v>
      </c>
      <c r="BY260" s="261" t="s">
        <v>442</v>
      </c>
      <c r="BZ260" s="261" t="s">
        <v>442</v>
      </c>
      <c r="CA260" s="261" t="s">
        <v>442</v>
      </c>
      <c r="CB260" s="261" t="s">
        <v>442</v>
      </c>
      <c r="CC260" s="290">
        <v>0</v>
      </c>
      <c r="CD260" s="261" t="s">
        <v>442</v>
      </c>
      <c r="CE260" s="261" t="s">
        <v>442</v>
      </c>
      <c r="CF260" s="261" t="s">
        <v>442</v>
      </c>
      <c r="CG260" s="261" t="s">
        <v>442</v>
      </c>
      <c r="CH260" s="261" t="s">
        <v>442</v>
      </c>
      <c r="CI260" s="261" t="s">
        <v>442</v>
      </c>
      <c r="CJ260" s="261" t="s">
        <v>442</v>
      </c>
      <c r="CK260" s="261" t="s">
        <v>442</v>
      </c>
      <c r="CL260" s="261" t="s">
        <v>442</v>
      </c>
      <c r="CM260" s="261" t="s">
        <v>442</v>
      </c>
      <c r="CN260" s="261" t="s">
        <v>442</v>
      </c>
      <c r="CO260" s="261" t="s">
        <v>442</v>
      </c>
      <c r="CP260" s="261" t="s">
        <v>442</v>
      </c>
      <c r="CQ260" s="261" t="s">
        <v>442</v>
      </c>
      <c r="CR260" s="261" t="s">
        <v>588</v>
      </c>
      <c r="CS260" s="261" t="s">
        <v>433</v>
      </c>
      <c r="CT260" s="261" t="s">
        <v>442</v>
      </c>
      <c r="CU260" s="261" t="s">
        <v>589</v>
      </c>
      <c r="CV260" s="261" t="s">
        <v>442</v>
      </c>
      <c r="CW260" s="261" t="s">
        <v>442</v>
      </c>
      <c r="CX260" s="293">
        <f t="shared" si="67"/>
        <v>0.71421045849724474</v>
      </c>
      <c r="CY260" s="289">
        <v>2902482</v>
      </c>
      <c r="CZ260" s="287">
        <v>45006</v>
      </c>
      <c r="DA260" s="293">
        <v>0.67235101590143287</v>
      </c>
      <c r="DB260" s="261" t="s">
        <v>442</v>
      </c>
      <c r="DC260" s="261" t="s">
        <v>442</v>
      </c>
      <c r="DD260" s="261" t="s">
        <v>577</v>
      </c>
    </row>
    <row r="261" spans="1:108">
      <c r="A261" s="264" t="s">
        <v>380</v>
      </c>
      <c r="B261" s="284">
        <v>2424</v>
      </c>
      <c r="C261" s="284">
        <f t="shared" si="68"/>
        <v>2424</v>
      </c>
      <c r="D261" s="285">
        <v>11174</v>
      </c>
      <c r="E261" s="286">
        <f t="shared" si="69"/>
        <v>11174</v>
      </c>
      <c r="F261" s="287">
        <v>45869</v>
      </c>
      <c r="G261" s="285" t="s">
        <v>159</v>
      </c>
      <c r="H261" s="285" t="s">
        <v>573</v>
      </c>
      <c r="I261" s="261">
        <v>2021</v>
      </c>
      <c r="J261" s="261" t="s">
        <v>574</v>
      </c>
      <c r="K261" s="261" t="s">
        <v>575</v>
      </c>
      <c r="L261" s="288">
        <v>4590000</v>
      </c>
      <c r="M261" s="261" t="s">
        <v>576</v>
      </c>
      <c r="N261" s="261" t="s">
        <v>577</v>
      </c>
      <c r="O261" s="261" t="s">
        <v>578</v>
      </c>
      <c r="P261" s="287">
        <v>45254</v>
      </c>
      <c r="Q261" s="287" t="s">
        <v>595</v>
      </c>
      <c r="R261" s="261" t="s">
        <v>577</v>
      </c>
      <c r="S261" s="261" t="s">
        <v>580</v>
      </c>
      <c r="T261" s="261">
        <v>4</v>
      </c>
      <c r="U261" s="288">
        <v>0</v>
      </c>
      <c r="V261" s="289">
        <v>0</v>
      </c>
      <c r="W261" s="261" t="str">
        <f t="shared" si="70"/>
        <v>PERF</v>
      </c>
      <c r="X261" s="261" t="s">
        <v>581</v>
      </c>
      <c r="Y261" s="261" t="s">
        <v>581</v>
      </c>
      <c r="Z261" s="261" t="s">
        <v>573</v>
      </c>
      <c r="AA261" s="264" t="s">
        <v>380</v>
      </c>
      <c r="AB261" s="286">
        <f t="shared" si="71"/>
        <v>2424</v>
      </c>
      <c r="AC261" s="286">
        <v>8405</v>
      </c>
      <c r="AD261" s="286">
        <f t="shared" si="72"/>
        <v>8405</v>
      </c>
      <c r="AE261" s="261" t="s">
        <v>582</v>
      </c>
      <c r="AF261" s="261" t="s">
        <v>583</v>
      </c>
      <c r="AG261" s="290">
        <v>14429852</v>
      </c>
      <c r="AH261" s="261" t="s">
        <v>583</v>
      </c>
      <c r="AI261" s="291">
        <v>45089</v>
      </c>
      <c r="AJ261" s="261" t="s">
        <v>584</v>
      </c>
      <c r="AK261" s="292">
        <v>45744</v>
      </c>
      <c r="AL261" s="292" t="s">
        <v>585</v>
      </c>
      <c r="AM261" s="292" t="s">
        <v>442</v>
      </c>
      <c r="AN261" s="261" t="s">
        <v>442</v>
      </c>
      <c r="AO261" s="261" t="s">
        <v>442</v>
      </c>
      <c r="AP261" s="261" t="s">
        <v>442</v>
      </c>
      <c r="AQ261" s="261" t="s">
        <v>442</v>
      </c>
      <c r="AR261" s="290">
        <v>171</v>
      </c>
      <c r="AS261" s="287">
        <f t="shared" si="65"/>
        <v>50999</v>
      </c>
      <c r="AT261" s="261">
        <v>180</v>
      </c>
      <c r="AU261" s="261" t="s">
        <v>442</v>
      </c>
      <c r="AV261" s="290">
        <v>15452206</v>
      </c>
      <c r="AW261" s="290">
        <v>14717547.560000001</v>
      </c>
      <c r="AX261" s="261" t="s">
        <v>442</v>
      </c>
      <c r="AY261" s="261" t="s">
        <v>442</v>
      </c>
      <c r="AZ261" s="290">
        <v>15452206</v>
      </c>
      <c r="BA261" s="261">
        <v>100</v>
      </c>
      <c r="BB261" s="261" t="s">
        <v>442</v>
      </c>
      <c r="BC261" s="261" t="s">
        <v>586</v>
      </c>
      <c r="BD261" s="261" t="s">
        <v>586</v>
      </c>
      <c r="BE261" s="289">
        <v>246090</v>
      </c>
      <c r="BF261" s="261" t="s">
        <v>442</v>
      </c>
      <c r="BG261" s="261" t="s">
        <v>442</v>
      </c>
      <c r="BH261" s="261" t="s">
        <v>587</v>
      </c>
      <c r="BI261" s="293">
        <v>0.1421</v>
      </c>
      <c r="BJ261" s="261" t="s">
        <v>591</v>
      </c>
      <c r="BK261" s="261" t="s">
        <v>442</v>
      </c>
      <c r="BL261" s="294">
        <f t="shared" si="66"/>
        <v>6.8000000000000005E-2</v>
      </c>
      <c r="BM261" s="261" t="s">
        <v>442</v>
      </c>
      <c r="BN261" s="261" t="s">
        <v>442</v>
      </c>
      <c r="BO261" s="261" t="s">
        <v>442</v>
      </c>
      <c r="BP261" s="261" t="s">
        <v>442</v>
      </c>
      <c r="BQ261" s="261" t="s">
        <v>442</v>
      </c>
      <c r="BR261" s="261" t="s">
        <v>442</v>
      </c>
      <c r="BS261" s="261" t="s">
        <v>442</v>
      </c>
      <c r="BT261" s="261" t="s">
        <v>442</v>
      </c>
      <c r="BU261" s="261" t="s">
        <v>442</v>
      </c>
      <c r="BV261" s="261" t="s">
        <v>442</v>
      </c>
      <c r="BW261" s="261" t="s">
        <v>442</v>
      </c>
      <c r="BX261" s="261" t="s">
        <v>442</v>
      </c>
      <c r="BY261" s="261" t="s">
        <v>442</v>
      </c>
      <c r="BZ261" s="261" t="s">
        <v>442</v>
      </c>
      <c r="CA261" s="261" t="s">
        <v>442</v>
      </c>
      <c r="CB261" s="261" t="s">
        <v>442</v>
      </c>
      <c r="CC261" s="290">
        <v>0</v>
      </c>
      <c r="CD261" s="261" t="s">
        <v>442</v>
      </c>
      <c r="CE261" s="261" t="s">
        <v>442</v>
      </c>
      <c r="CF261" s="261" t="s">
        <v>442</v>
      </c>
      <c r="CG261" s="261" t="s">
        <v>442</v>
      </c>
      <c r="CH261" s="261" t="s">
        <v>442</v>
      </c>
      <c r="CI261" s="261" t="s">
        <v>442</v>
      </c>
      <c r="CJ261" s="261" t="s">
        <v>442</v>
      </c>
      <c r="CK261" s="261" t="s">
        <v>442</v>
      </c>
      <c r="CL261" s="261" t="s">
        <v>442</v>
      </c>
      <c r="CM261" s="261" t="s">
        <v>442</v>
      </c>
      <c r="CN261" s="261" t="s">
        <v>442</v>
      </c>
      <c r="CO261" s="261" t="s">
        <v>442</v>
      </c>
      <c r="CP261" s="261" t="s">
        <v>442</v>
      </c>
      <c r="CQ261" s="261" t="s">
        <v>442</v>
      </c>
      <c r="CR261" s="261" t="s">
        <v>588</v>
      </c>
      <c r="CS261" s="261" t="s">
        <v>433</v>
      </c>
      <c r="CT261" s="261" t="s">
        <v>442</v>
      </c>
      <c r="CU261" s="261" t="s">
        <v>589</v>
      </c>
      <c r="CV261" s="261" t="s">
        <v>442</v>
      </c>
      <c r="CW261" s="261" t="s">
        <v>442</v>
      </c>
      <c r="CX261" s="293">
        <f t="shared" si="67"/>
        <v>0.65199181434599152</v>
      </c>
      <c r="CY261" s="289">
        <v>23700000</v>
      </c>
      <c r="CZ261" s="287">
        <v>45560</v>
      </c>
      <c r="DA261" s="293">
        <v>0.64646211428883249</v>
      </c>
      <c r="DB261" s="261" t="s">
        <v>442</v>
      </c>
      <c r="DC261" s="261" t="s">
        <v>442</v>
      </c>
      <c r="DD261" s="261" t="s">
        <v>577</v>
      </c>
    </row>
    <row r="262" spans="1:108">
      <c r="A262" s="264" t="s">
        <v>380</v>
      </c>
      <c r="B262" s="284">
        <v>2573</v>
      </c>
      <c r="C262" s="284">
        <f t="shared" si="68"/>
        <v>2573</v>
      </c>
      <c r="D262" s="285">
        <v>11280</v>
      </c>
      <c r="E262" s="286">
        <f t="shared" si="69"/>
        <v>11280</v>
      </c>
      <c r="F262" s="287">
        <v>45869</v>
      </c>
      <c r="G262" s="285" t="s">
        <v>159</v>
      </c>
      <c r="H262" s="285" t="s">
        <v>573</v>
      </c>
      <c r="I262" s="261">
        <v>2021</v>
      </c>
      <c r="J262" s="261" t="s">
        <v>574</v>
      </c>
      <c r="K262" s="261" t="s">
        <v>575</v>
      </c>
      <c r="L262" s="288">
        <v>2884464</v>
      </c>
      <c r="M262" s="261" t="s">
        <v>576</v>
      </c>
      <c r="N262" s="261" t="s">
        <v>577</v>
      </c>
      <c r="O262" s="261" t="s">
        <v>578</v>
      </c>
      <c r="P262" s="287">
        <v>45726</v>
      </c>
      <c r="Q262" s="287" t="s">
        <v>598</v>
      </c>
      <c r="R262" s="261" t="s">
        <v>577</v>
      </c>
      <c r="S262" s="261" t="s">
        <v>580</v>
      </c>
      <c r="T262" s="261">
        <v>2</v>
      </c>
      <c r="U262" s="288">
        <v>0</v>
      </c>
      <c r="V262" s="289">
        <v>0</v>
      </c>
      <c r="W262" s="261" t="str">
        <f t="shared" si="70"/>
        <v>PERF</v>
      </c>
      <c r="X262" s="261" t="s">
        <v>581</v>
      </c>
      <c r="Y262" s="261" t="s">
        <v>581</v>
      </c>
      <c r="Z262" s="261" t="s">
        <v>573</v>
      </c>
      <c r="AA262" s="264" t="s">
        <v>380</v>
      </c>
      <c r="AB262" s="286">
        <f t="shared" si="71"/>
        <v>2573</v>
      </c>
      <c r="AC262" s="286">
        <v>9365</v>
      </c>
      <c r="AD262" s="286">
        <f t="shared" si="72"/>
        <v>9365</v>
      </c>
      <c r="AE262" s="261" t="s">
        <v>597</v>
      </c>
      <c r="AF262" s="261" t="s">
        <v>583</v>
      </c>
      <c r="AG262" s="290">
        <v>5700000</v>
      </c>
      <c r="AH262" s="261" t="s">
        <v>583</v>
      </c>
      <c r="AI262" s="291">
        <v>45600</v>
      </c>
      <c r="AJ262" s="261" t="s">
        <v>584</v>
      </c>
      <c r="AK262" s="292">
        <v>45771</v>
      </c>
      <c r="AL262" s="292" t="s">
        <v>585</v>
      </c>
      <c r="AM262" s="292" t="s">
        <v>442</v>
      </c>
      <c r="AN262" s="261" t="s">
        <v>442</v>
      </c>
      <c r="AO262" s="261" t="s">
        <v>442</v>
      </c>
      <c r="AP262" s="261" t="s">
        <v>442</v>
      </c>
      <c r="AQ262" s="261" t="s">
        <v>442</v>
      </c>
      <c r="AR262" s="290">
        <v>175</v>
      </c>
      <c r="AS262" s="287">
        <f t="shared" si="65"/>
        <v>51119</v>
      </c>
      <c r="AT262" s="261">
        <v>180</v>
      </c>
      <c r="AU262" s="261" t="s">
        <v>442</v>
      </c>
      <c r="AV262" s="290">
        <v>3800520</v>
      </c>
      <c r="AW262" s="290">
        <v>3808408.07</v>
      </c>
      <c r="AX262" s="261" t="s">
        <v>442</v>
      </c>
      <c r="AY262" s="261" t="s">
        <v>442</v>
      </c>
      <c r="AZ262" s="290">
        <v>3800520</v>
      </c>
      <c r="BA262" s="261">
        <v>100</v>
      </c>
      <c r="BB262" s="261" t="s">
        <v>442</v>
      </c>
      <c r="BC262" s="261" t="s">
        <v>586</v>
      </c>
      <c r="BD262" s="261" t="s">
        <v>586</v>
      </c>
      <c r="BE262" s="289">
        <v>51193</v>
      </c>
      <c r="BF262" s="261" t="s">
        <v>442</v>
      </c>
      <c r="BG262" s="261" t="s">
        <v>442</v>
      </c>
      <c r="BH262" s="261" t="s">
        <v>587</v>
      </c>
      <c r="BI262" s="293">
        <v>0.1421</v>
      </c>
      <c r="BJ262" s="261" t="s">
        <v>591</v>
      </c>
      <c r="BK262" s="261" t="s">
        <v>442</v>
      </c>
      <c r="BL262" s="294">
        <f t="shared" si="66"/>
        <v>6.8000000000000005E-2</v>
      </c>
      <c r="BM262" s="261" t="s">
        <v>442</v>
      </c>
      <c r="BN262" s="261" t="s">
        <v>442</v>
      </c>
      <c r="BO262" s="261" t="s">
        <v>442</v>
      </c>
      <c r="BP262" s="261" t="s">
        <v>442</v>
      </c>
      <c r="BQ262" s="261" t="s">
        <v>442</v>
      </c>
      <c r="BR262" s="261" t="s">
        <v>442</v>
      </c>
      <c r="BS262" s="261" t="s">
        <v>442</v>
      </c>
      <c r="BT262" s="261" t="s">
        <v>442</v>
      </c>
      <c r="BU262" s="261" t="s">
        <v>442</v>
      </c>
      <c r="BV262" s="261" t="s">
        <v>442</v>
      </c>
      <c r="BW262" s="261" t="s">
        <v>442</v>
      </c>
      <c r="BX262" s="261" t="s">
        <v>442</v>
      </c>
      <c r="BY262" s="261" t="s">
        <v>442</v>
      </c>
      <c r="BZ262" s="261" t="s">
        <v>442</v>
      </c>
      <c r="CA262" s="261" t="s">
        <v>442</v>
      </c>
      <c r="CB262" s="261" t="s">
        <v>442</v>
      </c>
      <c r="CC262" s="290">
        <v>0</v>
      </c>
      <c r="CD262" s="261" t="s">
        <v>442</v>
      </c>
      <c r="CE262" s="261" t="s">
        <v>442</v>
      </c>
      <c r="CF262" s="261" t="s">
        <v>442</v>
      </c>
      <c r="CG262" s="261" t="s">
        <v>442</v>
      </c>
      <c r="CH262" s="261" t="s">
        <v>442</v>
      </c>
      <c r="CI262" s="261" t="s">
        <v>442</v>
      </c>
      <c r="CJ262" s="261" t="s">
        <v>442</v>
      </c>
      <c r="CK262" s="261" t="s">
        <v>442</v>
      </c>
      <c r="CL262" s="261" t="s">
        <v>442</v>
      </c>
      <c r="CM262" s="261" t="s">
        <v>442</v>
      </c>
      <c r="CN262" s="261" t="s">
        <v>442</v>
      </c>
      <c r="CO262" s="261" t="s">
        <v>442</v>
      </c>
      <c r="CP262" s="261" t="s">
        <v>442</v>
      </c>
      <c r="CQ262" s="261" t="s">
        <v>442</v>
      </c>
      <c r="CR262" s="261" t="s">
        <v>588</v>
      </c>
      <c r="CS262" s="261" t="s">
        <v>433</v>
      </c>
      <c r="CT262" s="261" t="s">
        <v>442</v>
      </c>
      <c r="CU262" s="261" t="s">
        <v>589</v>
      </c>
      <c r="CV262" s="261" t="s">
        <v>442</v>
      </c>
      <c r="CW262" s="261" t="s">
        <v>442</v>
      </c>
      <c r="CX262" s="293">
        <f t="shared" si="67"/>
        <v>0.22225263157894737</v>
      </c>
      <c r="CY262" s="289">
        <v>17100000</v>
      </c>
      <c r="CZ262" s="287">
        <v>45600</v>
      </c>
      <c r="DA262" s="293">
        <v>0.6667578947368421</v>
      </c>
      <c r="DB262" s="261" t="s">
        <v>442</v>
      </c>
      <c r="DC262" s="261" t="s">
        <v>442</v>
      </c>
      <c r="DD262" s="261" t="s">
        <v>577</v>
      </c>
    </row>
    <row r="263" spans="1:108">
      <c r="A263" s="264" t="s">
        <v>380</v>
      </c>
      <c r="B263" s="284">
        <v>2457</v>
      </c>
      <c r="C263" s="284">
        <f t="shared" si="68"/>
        <v>2457</v>
      </c>
      <c r="D263" s="285">
        <v>10651</v>
      </c>
      <c r="E263" s="286">
        <f t="shared" si="69"/>
        <v>10651</v>
      </c>
      <c r="F263" s="287">
        <v>45869</v>
      </c>
      <c r="G263" s="285" t="s">
        <v>159</v>
      </c>
      <c r="H263" s="285" t="s">
        <v>573</v>
      </c>
      <c r="I263" s="261">
        <v>2021</v>
      </c>
      <c r="J263" s="261" t="s">
        <v>574</v>
      </c>
      <c r="K263" s="261" t="s">
        <v>575</v>
      </c>
      <c r="L263" s="288">
        <v>2713200</v>
      </c>
      <c r="M263" s="261" t="s">
        <v>576</v>
      </c>
      <c r="N263" s="261" t="s">
        <v>577</v>
      </c>
      <c r="O263" s="261" t="s">
        <v>578</v>
      </c>
      <c r="P263" s="287">
        <v>45366</v>
      </c>
      <c r="Q263" s="287" t="s">
        <v>579</v>
      </c>
      <c r="R263" s="261" t="s">
        <v>577</v>
      </c>
      <c r="S263" s="261" t="s">
        <v>580</v>
      </c>
      <c r="T263" s="261">
        <v>4</v>
      </c>
      <c r="U263" s="288">
        <v>154712.42000000001</v>
      </c>
      <c r="V263" s="289">
        <v>31.500000407207136</v>
      </c>
      <c r="W263" s="261" t="str">
        <f t="shared" si="70"/>
        <v>ARRE</v>
      </c>
      <c r="X263" s="261" t="s">
        <v>581</v>
      </c>
      <c r="Y263" s="261" t="s">
        <v>581</v>
      </c>
      <c r="Z263" s="261" t="s">
        <v>573</v>
      </c>
      <c r="AA263" s="264" t="s">
        <v>380</v>
      </c>
      <c r="AB263" s="286">
        <f t="shared" si="71"/>
        <v>2457</v>
      </c>
      <c r="AC263" s="286">
        <v>8459</v>
      </c>
      <c r="AD263" s="286">
        <f t="shared" si="72"/>
        <v>8459</v>
      </c>
      <c r="AE263" s="261" t="s">
        <v>582</v>
      </c>
      <c r="AF263" s="261" t="s">
        <v>583</v>
      </c>
      <c r="AG263" s="290">
        <v>13400000</v>
      </c>
      <c r="AH263" s="261" t="s">
        <v>583</v>
      </c>
      <c r="AI263" s="291">
        <v>45229</v>
      </c>
      <c r="AJ263" s="261" t="s">
        <v>584</v>
      </c>
      <c r="AK263" s="292">
        <v>45771</v>
      </c>
      <c r="AL263" s="292" t="s">
        <v>585</v>
      </c>
      <c r="AM263" s="292" t="s">
        <v>442</v>
      </c>
      <c r="AN263" s="261" t="s">
        <v>442</v>
      </c>
      <c r="AO263" s="261" t="s">
        <v>442</v>
      </c>
      <c r="AP263" s="261" t="s">
        <v>442</v>
      </c>
      <c r="AQ263" s="261" t="s">
        <v>442</v>
      </c>
      <c r="AR263" s="290">
        <v>163</v>
      </c>
      <c r="AS263" s="287">
        <f t="shared" si="65"/>
        <v>50759</v>
      </c>
      <c r="AT263" s="261">
        <v>180</v>
      </c>
      <c r="AU263" s="261" t="s">
        <v>442</v>
      </c>
      <c r="AV263" s="290">
        <v>8973180</v>
      </c>
      <c r="AW263" s="290">
        <v>8740867.9499999993</v>
      </c>
      <c r="AX263" s="261" t="s">
        <v>442</v>
      </c>
      <c r="AY263" s="261" t="s">
        <v>442</v>
      </c>
      <c r="AZ263" s="290">
        <v>8973180</v>
      </c>
      <c r="BA263" s="261">
        <v>100</v>
      </c>
      <c r="BB263" s="261" t="s">
        <v>442</v>
      </c>
      <c r="BC263" s="261" t="s">
        <v>586</v>
      </c>
      <c r="BD263" s="261" t="s">
        <v>586</v>
      </c>
      <c r="BE263" s="289">
        <v>147345</v>
      </c>
      <c r="BF263" s="261" t="s">
        <v>442</v>
      </c>
      <c r="BG263" s="261" t="s">
        <v>442</v>
      </c>
      <c r="BH263" s="261" t="s">
        <v>587</v>
      </c>
      <c r="BI263" s="293">
        <v>0.15010000000000001</v>
      </c>
      <c r="BJ263" s="261" t="s">
        <v>591</v>
      </c>
      <c r="BK263" s="261" t="s">
        <v>442</v>
      </c>
      <c r="BL263" s="294">
        <f t="shared" si="66"/>
        <v>7.6000000000000012E-2</v>
      </c>
      <c r="BM263" s="261" t="s">
        <v>442</v>
      </c>
      <c r="BN263" s="261" t="s">
        <v>442</v>
      </c>
      <c r="BO263" s="261" t="s">
        <v>442</v>
      </c>
      <c r="BP263" s="261" t="s">
        <v>442</v>
      </c>
      <c r="BQ263" s="261" t="s">
        <v>442</v>
      </c>
      <c r="BR263" s="261" t="s">
        <v>442</v>
      </c>
      <c r="BS263" s="261" t="s">
        <v>442</v>
      </c>
      <c r="BT263" s="261" t="s">
        <v>442</v>
      </c>
      <c r="BU263" s="261" t="s">
        <v>442</v>
      </c>
      <c r="BV263" s="261" t="s">
        <v>442</v>
      </c>
      <c r="BW263" s="261" t="s">
        <v>442</v>
      </c>
      <c r="BX263" s="261" t="s">
        <v>442</v>
      </c>
      <c r="BY263" s="261" t="s">
        <v>442</v>
      </c>
      <c r="BZ263" s="261" t="s">
        <v>442</v>
      </c>
      <c r="CA263" s="261" t="s">
        <v>442</v>
      </c>
      <c r="CB263" s="261" t="s">
        <v>442</v>
      </c>
      <c r="CC263" s="290">
        <v>0</v>
      </c>
      <c r="CD263" s="261" t="s">
        <v>442</v>
      </c>
      <c r="CE263" s="261">
        <v>45869</v>
      </c>
      <c r="CF263" s="261" t="s">
        <v>442</v>
      </c>
      <c r="CG263" s="261" t="s">
        <v>442</v>
      </c>
      <c r="CH263" s="261" t="s">
        <v>442</v>
      </c>
      <c r="CI263" s="261" t="s">
        <v>442</v>
      </c>
      <c r="CJ263" s="261" t="s">
        <v>442</v>
      </c>
      <c r="CK263" s="261" t="s">
        <v>442</v>
      </c>
      <c r="CL263" s="261" t="s">
        <v>442</v>
      </c>
      <c r="CM263" s="261" t="s">
        <v>442</v>
      </c>
      <c r="CN263" s="261" t="s">
        <v>442</v>
      </c>
      <c r="CO263" s="261" t="s">
        <v>442</v>
      </c>
      <c r="CP263" s="261" t="s">
        <v>442</v>
      </c>
      <c r="CQ263" s="261" t="s">
        <v>442</v>
      </c>
      <c r="CR263" s="261" t="s">
        <v>588</v>
      </c>
      <c r="CS263" s="261" t="s">
        <v>433</v>
      </c>
      <c r="CT263" s="261" t="s">
        <v>442</v>
      </c>
      <c r="CU263" s="261" t="s">
        <v>589</v>
      </c>
      <c r="CV263" s="261" t="s">
        <v>442</v>
      </c>
      <c r="CW263" s="261" t="s">
        <v>442</v>
      </c>
      <c r="CX263" s="293">
        <f t="shared" si="67"/>
        <v>0.66964029850746265</v>
      </c>
      <c r="CY263" s="289">
        <v>13400000</v>
      </c>
      <c r="CZ263" s="287">
        <v>45229</v>
      </c>
      <c r="DA263" s="293">
        <v>0.66964029850746265</v>
      </c>
      <c r="DB263" s="261" t="s">
        <v>442</v>
      </c>
      <c r="DC263" s="261" t="s">
        <v>442</v>
      </c>
      <c r="DD263" s="261" t="s">
        <v>577</v>
      </c>
    </row>
    <row r="264" spans="1:108">
      <c r="A264" s="264" t="s">
        <v>380</v>
      </c>
      <c r="B264" s="284">
        <v>2564</v>
      </c>
      <c r="C264" s="284">
        <f t="shared" si="68"/>
        <v>2564</v>
      </c>
      <c r="D264" s="285">
        <v>11564</v>
      </c>
      <c r="E264" s="286">
        <f t="shared" si="69"/>
        <v>11564</v>
      </c>
      <c r="F264" s="287">
        <v>45869</v>
      </c>
      <c r="G264" s="285" t="s">
        <v>159</v>
      </c>
      <c r="H264" s="285" t="s">
        <v>573</v>
      </c>
      <c r="I264" s="261">
        <v>2021</v>
      </c>
      <c r="J264" s="261" t="s">
        <v>574</v>
      </c>
      <c r="K264" s="261" t="s">
        <v>575</v>
      </c>
      <c r="L264" s="288">
        <v>560316</v>
      </c>
      <c r="M264" s="261" t="s">
        <v>576</v>
      </c>
      <c r="N264" s="261" t="s">
        <v>577</v>
      </c>
      <c r="O264" s="261" t="s">
        <v>578</v>
      </c>
      <c r="P264" s="287">
        <v>45672</v>
      </c>
      <c r="Q264" s="287" t="s">
        <v>592</v>
      </c>
      <c r="R264" s="261" t="s">
        <v>577</v>
      </c>
      <c r="S264" s="261" t="s">
        <v>580</v>
      </c>
      <c r="T264" s="261">
        <v>5</v>
      </c>
      <c r="U264" s="288">
        <v>0</v>
      </c>
      <c r="V264" s="289">
        <v>0</v>
      </c>
      <c r="W264" s="261" t="str">
        <f t="shared" si="70"/>
        <v>PERF</v>
      </c>
      <c r="X264" s="261" t="s">
        <v>581</v>
      </c>
      <c r="Y264" s="261" t="s">
        <v>581</v>
      </c>
      <c r="Z264" s="261" t="s">
        <v>573</v>
      </c>
      <c r="AA264" s="264" t="s">
        <v>380</v>
      </c>
      <c r="AB264" s="286">
        <f t="shared" si="71"/>
        <v>2564</v>
      </c>
      <c r="AC264" s="286">
        <v>9361</v>
      </c>
      <c r="AD264" s="286">
        <f t="shared" si="72"/>
        <v>9361</v>
      </c>
      <c r="AE264" s="261" t="s">
        <v>582</v>
      </c>
      <c r="AF264" s="261" t="s">
        <v>583</v>
      </c>
      <c r="AG264" s="290">
        <v>1983353</v>
      </c>
      <c r="AH264" s="261" t="s">
        <v>583</v>
      </c>
      <c r="AI264" s="291">
        <v>45589</v>
      </c>
      <c r="AJ264" s="261" t="s">
        <v>584</v>
      </c>
      <c r="AK264" s="292">
        <v>45771</v>
      </c>
      <c r="AL264" s="292" t="s">
        <v>585</v>
      </c>
      <c r="AM264" s="292" t="s">
        <v>442</v>
      </c>
      <c r="AN264" s="261" t="s">
        <v>442</v>
      </c>
      <c r="AO264" s="261" t="s">
        <v>442</v>
      </c>
      <c r="AP264" s="261" t="s">
        <v>442</v>
      </c>
      <c r="AQ264" s="261" t="s">
        <v>442</v>
      </c>
      <c r="AR264" s="290">
        <v>173</v>
      </c>
      <c r="AS264" s="287">
        <f t="shared" si="65"/>
        <v>51059</v>
      </c>
      <c r="AT264" s="261">
        <v>180</v>
      </c>
      <c r="AU264" s="261" t="s">
        <v>442</v>
      </c>
      <c r="AV264" s="290">
        <v>1210709</v>
      </c>
      <c r="AW264" s="290">
        <v>564765.77</v>
      </c>
      <c r="AX264" s="261" t="s">
        <v>442</v>
      </c>
      <c r="AY264" s="261" t="s">
        <v>442</v>
      </c>
      <c r="AZ264" s="290">
        <v>1210709</v>
      </c>
      <c r="BA264" s="261">
        <v>100</v>
      </c>
      <c r="BB264" s="261" t="s">
        <v>442</v>
      </c>
      <c r="BC264" s="261" t="s">
        <v>586</v>
      </c>
      <c r="BD264" s="261" t="s">
        <v>586</v>
      </c>
      <c r="BE264" s="289">
        <v>7434</v>
      </c>
      <c r="BF264" s="261" t="s">
        <v>442</v>
      </c>
      <c r="BG264" s="261" t="s">
        <v>442</v>
      </c>
      <c r="BH264" s="261" t="s">
        <v>587</v>
      </c>
      <c r="BI264" s="293">
        <v>0.1371</v>
      </c>
      <c r="BJ264" s="261" t="s">
        <v>591</v>
      </c>
      <c r="BK264" s="261" t="s">
        <v>442</v>
      </c>
      <c r="BL264" s="294">
        <f t="shared" si="66"/>
        <v>6.3E-2</v>
      </c>
      <c r="BM264" s="261" t="s">
        <v>442</v>
      </c>
      <c r="BN264" s="261" t="s">
        <v>442</v>
      </c>
      <c r="BO264" s="261" t="s">
        <v>442</v>
      </c>
      <c r="BP264" s="261" t="s">
        <v>442</v>
      </c>
      <c r="BQ264" s="261" t="s">
        <v>442</v>
      </c>
      <c r="BR264" s="261" t="s">
        <v>442</v>
      </c>
      <c r="BS264" s="261" t="s">
        <v>442</v>
      </c>
      <c r="BT264" s="261" t="s">
        <v>442</v>
      </c>
      <c r="BU264" s="261" t="s">
        <v>442</v>
      </c>
      <c r="BV264" s="261" t="s">
        <v>442</v>
      </c>
      <c r="BW264" s="261" t="s">
        <v>442</v>
      </c>
      <c r="BX264" s="261" t="s">
        <v>442</v>
      </c>
      <c r="BY264" s="261" t="s">
        <v>442</v>
      </c>
      <c r="BZ264" s="261" t="s">
        <v>442</v>
      </c>
      <c r="CA264" s="261" t="s">
        <v>442</v>
      </c>
      <c r="CB264" s="261" t="s">
        <v>442</v>
      </c>
      <c r="CC264" s="290">
        <v>0</v>
      </c>
      <c r="CD264" s="261" t="s">
        <v>442</v>
      </c>
      <c r="CE264" s="261" t="s">
        <v>442</v>
      </c>
      <c r="CF264" s="261" t="s">
        <v>442</v>
      </c>
      <c r="CG264" s="261" t="s">
        <v>442</v>
      </c>
      <c r="CH264" s="261" t="s">
        <v>442</v>
      </c>
      <c r="CI264" s="261" t="s">
        <v>442</v>
      </c>
      <c r="CJ264" s="261" t="s">
        <v>442</v>
      </c>
      <c r="CK264" s="261" t="s">
        <v>442</v>
      </c>
      <c r="CL264" s="261" t="s">
        <v>442</v>
      </c>
      <c r="CM264" s="261" t="s">
        <v>442</v>
      </c>
      <c r="CN264" s="261" t="s">
        <v>442</v>
      </c>
      <c r="CO264" s="261" t="s">
        <v>442</v>
      </c>
      <c r="CP264" s="261" t="s">
        <v>442</v>
      </c>
      <c r="CQ264" s="261" t="s">
        <v>442</v>
      </c>
      <c r="CR264" s="261" t="s">
        <v>588</v>
      </c>
      <c r="CS264" s="261" t="s">
        <v>433</v>
      </c>
      <c r="CT264" s="261" t="s">
        <v>442</v>
      </c>
      <c r="CU264" s="261" t="s">
        <v>589</v>
      </c>
      <c r="CV264" s="261" t="s">
        <v>442</v>
      </c>
      <c r="CW264" s="261" t="s">
        <v>442</v>
      </c>
      <c r="CX264" s="293">
        <f t="shared" si="67"/>
        <v>0.61043545954754397</v>
      </c>
      <c r="CY264" s="289">
        <v>1983353</v>
      </c>
      <c r="CZ264" s="287">
        <v>45589</v>
      </c>
      <c r="DA264" s="293">
        <v>0.61043545954754397</v>
      </c>
      <c r="DB264" s="261" t="s">
        <v>442</v>
      </c>
      <c r="DC264" s="261" t="s">
        <v>442</v>
      </c>
      <c r="DD264" s="261" t="s">
        <v>577</v>
      </c>
    </row>
    <row r="265" spans="1:108">
      <c r="A265" s="264" t="s">
        <v>380</v>
      </c>
      <c r="B265" s="284">
        <v>2575</v>
      </c>
      <c r="C265" s="284">
        <f t="shared" si="68"/>
        <v>2575</v>
      </c>
      <c r="D265" s="285">
        <v>9477</v>
      </c>
      <c r="E265" s="286">
        <f t="shared" si="69"/>
        <v>9477</v>
      </c>
      <c r="F265" s="287">
        <v>45869</v>
      </c>
      <c r="G265" s="285" t="s">
        <v>159</v>
      </c>
      <c r="H265" s="285" t="s">
        <v>573</v>
      </c>
      <c r="I265" s="261">
        <v>2021</v>
      </c>
      <c r="J265" s="261" t="s">
        <v>574</v>
      </c>
      <c r="K265" s="261" t="s">
        <v>575</v>
      </c>
      <c r="L265" s="288">
        <v>2283097</v>
      </c>
      <c r="M265" s="261" t="s">
        <v>576</v>
      </c>
      <c r="N265" s="261" t="s">
        <v>577</v>
      </c>
      <c r="O265" s="261" t="s">
        <v>578</v>
      </c>
      <c r="P265" s="287">
        <v>45742</v>
      </c>
      <c r="Q265" s="287" t="s">
        <v>592</v>
      </c>
      <c r="R265" s="261" t="s">
        <v>577</v>
      </c>
      <c r="S265" s="261" t="s">
        <v>580</v>
      </c>
      <c r="T265" s="261">
        <v>3</v>
      </c>
      <c r="U265" s="288">
        <v>0</v>
      </c>
      <c r="V265" s="289">
        <v>0</v>
      </c>
      <c r="W265" s="261" t="str">
        <f t="shared" si="70"/>
        <v>PERF</v>
      </c>
      <c r="X265" s="261" t="s">
        <v>581</v>
      </c>
      <c r="Y265" s="261" t="s">
        <v>581</v>
      </c>
      <c r="Z265" s="261" t="s">
        <v>573</v>
      </c>
      <c r="AA265" s="264" t="s">
        <v>380</v>
      </c>
      <c r="AB265" s="286">
        <f t="shared" si="71"/>
        <v>2575</v>
      </c>
      <c r="AC265" s="286">
        <v>9337</v>
      </c>
      <c r="AD265" s="286">
        <f t="shared" si="72"/>
        <v>9337</v>
      </c>
      <c r="AE265" s="261" t="s">
        <v>582</v>
      </c>
      <c r="AF265" s="261" t="s">
        <v>583</v>
      </c>
      <c r="AG265" s="290">
        <v>6500000</v>
      </c>
      <c r="AH265" s="261" t="s">
        <v>583</v>
      </c>
      <c r="AI265" s="291">
        <v>45544</v>
      </c>
      <c r="AJ265" s="261" t="s">
        <v>584</v>
      </c>
      <c r="AK265" s="292">
        <v>45771</v>
      </c>
      <c r="AL265" s="292">
        <v>45866</v>
      </c>
      <c r="AM265" s="292" t="s">
        <v>442</v>
      </c>
      <c r="AN265" s="261" t="s">
        <v>442</v>
      </c>
      <c r="AO265" s="261" t="s">
        <v>442</v>
      </c>
      <c r="AP265" s="261" t="s">
        <v>442</v>
      </c>
      <c r="AQ265" s="261" t="s">
        <v>442</v>
      </c>
      <c r="AR265" s="290">
        <v>175</v>
      </c>
      <c r="AS265" s="287">
        <f t="shared" si="65"/>
        <v>51119</v>
      </c>
      <c r="AT265" s="261">
        <v>180</v>
      </c>
      <c r="AU265" s="261" t="s">
        <v>442</v>
      </c>
      <c r="AV265" s="290">
        <v>5177769</v>
      </c>
      <c r="AW265" s="290">
        <v>5141155.8</v>
      </c>
      <c r="AX265" s="261" t="s">
        <v>442</v>
      </c>
      <c r="AY265" s="261" t="s">
        <v>442</v>
      </c>
      <c r="AZ265" s="290">
        <v>5177769</v>
      </c>
      <c r="BA265" s="261">
        <v>100</v>
      </c>
      <c r="BB265" s="261" t="s">
        <v>442</v>
      </c>
      <c r="BC265" s="261" t="s">
        <v>586</v>
      </c>
      <c r="BD265" s="261" t="s">
        <v>586</v>
      </c>
      <c r="BE265" s="289">
        <v>67426</v>
      </c>
      <c r="BF265" s="261" t="s">
        <v>442</v>
      </c>
      <c r="BG265" s="261" t="s">
        <v>442</v>
      </c>
      <c r="BH265" s="261" t="s">
        <v>587</v>
      </c>
      <c r="BI265" s="293">
        <v>0.1371</v>
      </c>
      <c r="BJ265" s="261" t="s">
        <v>591</v>
      </c>
      <c r="BK265" s="261" t="s">
        <v>442</v>
      </c>
      <c r="BL265" s="294">
        <f t="shared" si="66"/>
        <v>6.3E-2</v>
      </c>
      <c r="BM265" s="261" t="s">
        <v>442</v>
      </c>
      <c r="BN265" s="261" t="s">
        <v>442</v>
      </c>
      <c r="BO265" s="261" t="s">
        <v>442</v>
      </c>
      <c r="BP265" s="261" t="s">
        <v>442</v>
      </c>
      <c r="BQ265" s="261" t="s">
        <v>442</v>
      </c>
      <c r="BR265" s="261" t="s">
        <v>442</v>
      </c>
      <c r="BS265" s="261" t="s">
        <v>442</v>
      </c>
      <c r="BT265" s="261" t="s">
        <v>442</v>
      </c>
      <c r="BU265" s="261" t="s">
        <v>442</v>
      </c>
      <c r="BV265" s="261" t="s">
        <v>442</v>
      </c>
      <c r="BW265" s="261" t="s">
        <v>442</v>
      </c>
      <c r="BX265" s="261" t="s">
        <v>442</v>
      </c>
      <c r="BY265" s="261" t="s">
        <v>442</v>
      </c>
      <c r="BZ265" s="261" t="s">
        <v>442</v>
      </c>
      <c r="CA265" s="261" t="s">
        <v>442</v>
      </c>
      <c r="CB265" s="261" t="s">
        <v>442</v>
      </c>
      <c r="CC265" s="290">
        <v>0</v>
      </c>
      <c r="CD265" s="261" t="s">
        <v>442</v>
      </c>
      <c r="CE265" s="261" t="s">
        <v>442</v>
      </c>
      <c r="CF265" s="261" t="s">
        <v>442</v>
      </c>
      <c r="CG265" s="261" t="s">
        <v>442</v>
      </c>
      <c r="CH265" s="261" t="s">
        <v>442</v>
      </c>
      <c r="CI265" s="261" t="s">
        <v>442</v>
      </c>
      <c r="CJ265" s="261" t="s">
        <v>442</v>
      </c>
      <c r="CK265" s="261" t="s">
        <v>442</v>
      </c>
      <c r="CL265" s="261" t="s">
        <v>442</v>
      </c>
      <c r="CM265" s="261" t="s">
        <v>442</v>
      </c>
      <c r="CN265" s="261" t="s">
        <v>442</v>
      </c>
      <c r="CO265" s="261" t="s">
        <v>442</v>
      </c>
      <c r="CP265" s="261" t="s">
        <v>442</v>
      </c>
      <c r="CQ265" s="261" t="s">
        <v>442</v>
      </c>
      <c r="CR265" s="261" t="s">
        <v>588</v>
      </c>
      <c r="CS265" s="261" t="s">
        <v>433</v>
      </c>
      <c r="CT265" s="261" t="s">
        <v>442</v>
      </c>
      <c r="CU265" s="261" t="s">
        <v>589</v>
      </c>
      <c r="CV265" s="261" t="s">
        <v>442</v>
      </c>
      <c r="CW265" s="261" t="s">
        <v>442</v>
      </c>
      <c r="CX265" s="293">
        <f t="shared" si="67"/>
        <v>0.79657984615384614</v>
      </c>
      <c r="CY265" s="289">
        <v>6500000</v>
      </c>
      <c r="CZ265" s="287">
        <v>45544</v>
      </c>
      <c r="DA265" s="293">
        <v>0.79657984615384614</v>
      </c>
      <c r="DB265" s="261" t="s">
        <v>442</v>
      </c>
      <c r="DC265" s="261" t="s">
        <v>442</v>
      </c>
      <c r="DD265" s="261" t="s">
        <v>577</v>
      </c>
    </row>
    <row r="266" spans="1:108">
      <c r="A266" s="264" t="s">
        <v>380</v>
      </c>
      <c r="B266" s="284">
        <v>2536</v>
      </c>
      <c r="C266" s="284">
        <f t="shared" si="68"/>
        <v>2536</v>
      </c>
      <c r="D266" s="285">
        <v>11421</v>
      </c>
      <c r="E266" s="286">
        <f t="shared" si="69"/>
        <v>11421</v>
      </c>
      <c r="F266" s="287">
        <v>45869</v>
      </c>
      <c r="G266" s="285" t="s">
        <v>159</v>
      </c>
      <c r="H266" s="285" t="s">
        <v>573</v>
      </c>
      <c r="I266" s="261">
        <v>2021</v>
      </c>
      <c r="J266" s="261" t="s">
        <v>574</v>
      </c>
      <c r="K266" s="261" t="s">
        <v>575</v>
      </c>
      <c r="L266" s="288">
        <v>1246470</v>
      </c>
      <c r="M266" s="261" t="s">
        <v>576</v>
      </c>
      <c r="N266" s="261" t="s">
        <v>577</v>
      </c>
      <c r="O266" s="261" t="s">
        <v>578</v>
      </c>
      <c r="P266" s="287">
        <v>45562</v>
      </c>
      <c r="Q266" s="287" t="s">
        <v>592</v>
      </c>
      <c r="R266" s="261" t="s">
        <v>577</v>
      </c>
      <c r="S266" s="261" t="s">
        <v>580</v>
      </c>
      <c r="T266" s="261">
        <v>8</v>
      </c>
      <c r="U266" s="288">
        <v>0</v>
      </c>
      <c r="V266" s="289">
        <v>0</v>
      </c>
      <c r="W266" s="261" t="str">
        <f t="shared" si="70"/>
        <v>PERF</v>
      </c>
      <c r="X266" s="261" t="s">
        <v>581</v>
      </c>
      <c r="Y266" s="261" t="s">
        <v>581</v>
      </c>
      <c r="Z266" s="261" t="s">
        <v>573</v>
      </c>
      <c r="AA266" s="264" t="s">
        <v>380</v>
      </c>
      <c r="AB266" s="286">
        <f t="shared" si="71"/>
        <v>2536</v>
      </c>
      <c r="AC266" s="286">
        <v>9297</v>
      </c>
      <c r="AD266" s="286">
        <f t="shared" si="72"/>
        <v>9297</v>
      </c>
      <c r="AE266" s="261" t="s">
        <v>582</v>
      </c>
      <c r="AF266" s="261" t="s">
        <v>583</v>
      </c>
      <c r="AG266" s="290">
        <v>2484844</v>
      </c>
      <c r="AH266" s="261" t="s">
        <v>583</v>
      </c>
      <c r="AI266" s="291">
        <v>45418</v>
      </c>
      <c r="AJ266" s="261" t="s">
        <v>584</v>
      </c>
      <c r="AK266" s="292">
        <v>45771</v>
      </c>
      <c r="AL266" s="292" t="s">
        <v>585</v>
      </c>
      <c r="AM266" s="292" t="s">
        <v>442</v>
      </c>
      <c r="AN266" s="261" t="s">
        <v>442</v>
      </c>
      <c r="AO266" s="261" t="s">
        <v>442</v>
      </c>
      <c r="AP266" s="261" t="s">
        <v>442</v>
      </c>
      <c r="AQ266" s="261" t="s">
        <v>442</v>
      </c>
      <c r="AR266" s="290">
        <v>169</v>
      </c>
      <c r="AS266" s="287">
        <f t="shared" si="65"/>
        <v>50939</v>
      </c>
      <c r="AT266" s="261">
        <v>180</v>
      </c>
      <c r="AU266" s="261" t="s">
        <v>442</v>
      </c>
      <c r="AV266" s="290">
        <v>1470929</v>
      </c>
      <c r="AW266" s="290">
        <v>117888.14</v>
      </c>
      <c r="AX266" s="261" t="s">
        <v>442</v>
      </c>
      <c r="AY266" s="261" t="s">
        <v>442</v>
      </c>
      <c r="AZ266" s="290">
        <v>1470929</v>
      </c>
      <c r="BA266" s="261">
        <v>100</v>
      </c>
      <c r="BB266" s="261" t="s">
        <v>442</v>
      </c>
      <c r="BC266" s="261" t="s">
        <v>586</v>
      </c>
      <c r="BD266" s="261" t="s">
        <v>586</v>
      </c>
      <c r="BE266" s="289">
        <v>1679</v>
      </c>
      <c r="BF266" s="261" t="s">
        <v>442</v>
      </c>
      <c r="BG266" s="261" t="s">
        <v>442</v>
      </c>
      <c r="BH266" s="261" t="s">
        <v>587</v>
      </c>
      <c r="BI266" s="293">
        <v>0.15210000000000001</v>
      </c>
      <c r="BJ266" s="261" t="s">
        <v>591</v>
      </c>
      <c r="BK266" s="261" t="s">
        <v>442</v>
      </c>
      <c r="BL266" s="294">
        <f t="shared" si="66"/>
        <v>7.8000000000000014E-2</v>
      </c>
      <c r="BM266" s="261" t="s">
        <v>442</v>
      </c>
      <c r="BN266" s="261" t="s">
        <v>442</v>
      </c>
      <c r="BO266" s="261" t="s">
        <v>442</v>
      </c>
      <c r="BP266" s="261" t="s">
        <v>442</v>
      </c>
      <c r="BQ266" s="261" t="s">
        <v>442</v>
      </c>
      <c r="BR266" s="261" t="s">
        <v>442</v>
      </c>
      <c r="BS266" s="261" t="s">
        <v>442</v>
      </c>
      <c r="BT266" s="261" t="s">
        <v>442</v>
      </c>
      <c r="BU266" s="261" t="s">
        <v>442</v>
      </c>
      <c r="BV266" s="261" t="s">
        <v>442</v>
      </c>
      <c r="BW266" s="261" t="s">
        <v>442</v>
      </c>
      <c r="BX266" s="261" t="s">
        <v>442</v>
      </c>
      <c r="BY266" s="261" t="s">
        <v>442</v>
      </c>
      <c r="BZ266" s="261" t="s">
        <v>442</v>
      </c>
      <c r="CA266" s="261" t="s">
        <v>442</v>
      </c>
      <c r="CB266" s="261" t="s">
        <v>442</v>
      </c>
      <c r="CC266" s="290">
        <v>0</v>
      </c>
      <c r="CD266" s="261" t="s">
        <v>442</v>
      </c>
      <c r="CE266" s="261" t="s">
        <v>442</v>
      </c>
      <c r="CF266" s="261" t="s">
        <v>442</v>
      </c>
      <c r="CG266" s="261" t="s">
        <v>442</v>
      </c>
      <c r="CH266" s="261" t="s">
        <v>442</v>
      </c>
      <c r="CI266" s="261" t="s">
        <v>442</v>
      </c>
      <c r="CJ266" s="261" t="s">
        <v>442</v>
      </c>
      <c r="CK266" s="261" t="s">
        <v>442</v>
      </c>
      <c r="CL266" s="261" t="s">
        <v>442</v>
      </c>
      <c r="CM266" s="261" t="s">
        <v>442</v>
      </c>
      <c r="CN266" s="261" t="s">
        <v>442</v>
      </c>
      <c r="CO266" s="261" t="s">
        <v>442</v>
      </c>
      <c r="CP266" s="261" t="s">
        <v>442</v>
      </c>
      <c r="CQ266" s="261" t="s">
        <v>442</v>
      </c>
      <c r="CR266" s="261" t="s">
        <v>588</v>
      </c>
      <c r="CS266" s="261" t="s">
        <v>433</v>
      </c>
      <c r="CT266" s="261" t="s">
        <v>442</v>
      </c>
      <c r="CU266" s="261" t="s">
        <v>589</v>
      </c>
      <c r="CV266" s="261" t="s">
        <v>442</v>
      </c>
      <c r="CW266" s="261" t="s">
        <v>442</v>
      </c>
      <c r="CX266" s="293">
        <f t="shared" si="67"/>
        <v>0.29598015006173428</v>
      </c>
      <c r="CY266" s="289">
        <v>4969688</v>
      </c>
      <c r="CZ266" s="287">
        <v>45418</v>
      </c>
      <c r="DA266" s="293">
        <v>0.59196030012346856</v>
      </c>
      <c r="DB266" s="261" t="s">
        <v>442</v>
      </c>
      <c r="DC266" s="261" t="s">
        <v>442</v>
      </c>
      <c r="DD266" s="261" t="s">
        <v>577</v>
      </c>
    </row>
    <row r="267" spans="1:108">
      <c r="A267" s="264" t="s">
        <v>380</v>
      </c>
      <c r="B267" s="284">
        <v>2444</v>
      </c>
      <c r="C267" s="284">
        <f t="shared" si="68"/>
        <v>2444</v>
      </c>
      <c r="D267" s="285">
        <v>11188</v>
      </c>
      <c r="E267" s="286">
        <f t="shared" si="69"/>
        <v>11188</v>
      </c>
      <c r="F267" s="287">
        <v>45869</v>
      </c>
      <c r="G267" s="285" t="s">
        <v>159</v>
      </c>
      <c r="H267" s="285" t="s">
        <v>573</v>
      </c>
      <c r="I267" s="261">
        <v>2021</v>
      </c>
      <c r="J267" s="261" t="s">
        <v>574</v>
      </c>
      <c r="K267" s="261" t="s">
        <v>575</v>
      </c>
      <c r="L267" s="288">
        <v>3268896</v>
      </c>
      <c r="M267" s="261" t="s">
        <v>576</v>
      </c>
      <c r="N267" s="261" t="s">
        <v>577</v>
      </c>
      <c r="O267" s="261" t="s">
        <v>578</v>
      </c>
      <c r="P267" s="287">
        <v>45300</v>
      </c>
      <c r="Q267" s="287" t="s">
        <v>592</v>
      </c>
      <c r="R267" s="261" t="s">
        <v>577</v>
      </c>
      <c r="S267" s="261" t="s">
        <v>580</v>
      </c>
      <c r="T267" s="261">
        <v>3</v>
      </c>
      <c r="U267" s="288">
        <v>41940.44</v>
      </c>
      <c r="V267" s="289">
        <v>9.4765057502776386</v>
      </c>
      <c r="W267" s="261" t="str">
        <f t="shared" si="70"/>
        <v>ARRE</v>
      </c>
      <c r="X267" s="261" t="s">
        <v>581</v>
      </c>
      <c r="Y267" s="261" t="s">
        <v>581</v>
      </c>
      <c r="Z267" s="261" t="s">
        <v>573</v>
      </c>
      <c r="AA267" s="264" t="s">
        <v>380</v>
      </c>
      <c r="AB267" s="286">
        <f t="shared" si="71"/>
        <v>2444</v>
      </c>
      <c r="AC267" s="286">
        <v>8409</v>
      </c>
      <c r="AD267" s="286">
        <f t="shared" si="72"/>
        <v>8409</v>
      </c>
      <c r="AE267" s="261" t="s">
        <v>582</v>
      </c>
      <c r="AF267" s="261" t="s">
        <v>583</v>
      </c>
      <c r="AG267" s="290">
        <v>16940684</v>
      </c>
      <c r="AH267" s="261" t="s">
        <v>583</v>
      </c>
      <c r="AI267" s="291">
        <v>45127</v>
      </c>
      <c r="AJ267" s="261" t="s">
        <v>584</v>
      </c>
      <c r="AK267" s="292">
        <v>45771</v>
      </c>
      <c r="AL267" s="292" t="s">
        <v>585</v>
      </c>
      <c r="AM267" s="292" t="s">
        <v>442</v>
      </c>
      <c r="AN267" s="261" t="s">
        <v>442</v>
      </c>
      <c r="AO267" s="261" t="s">
        <v>442</v>
      </c>
      <c r="AP267" s="261" t="s">
        <v>442</v>
      </c>
      <c r="AQ267" s="261" t="s">
        <v>442</v>
      </c>
      <c r="AR267" s="290">
        <v>161</v>
      </c>
      <c r="AS267" s="287">
        <f t="shared" si="65"/>
        <v>50699</v>
      </c>
      <c r="AT267" s="261">
        <v>180</v>
      </c>
      <c r="AU267" s="261" t="s">
        <v>442</v>
      </c>
      <c r="AV267" s="290">
        <v>10012151</v>
      </c>
      <c r="AW267" s="290">
        <v>9666439.9499999993</v>
      </c>
      <c r="AX267" s="261" t="s">
        <v>442</v>
      </c>
      <c r="AY267" s="261" t="s">
        <v>442</v>
      </c>
      <c r="AZ267" s="290">
        <v>10012151</v>
      </c>
      <c r="BA267" s="261">
        <v>100</v>
      </c>
      <c r="BB267" s="261" t="s">
        <v>442</v>
      </c>
      <c r="BC267" s="261" t="s">
        <v>586</v>
      </c>
      <c r="BD267" s="261" t="s">
        <v>586</v>
      </c>
      <c r="BE267" s="289">
        <v>132772</v>
      </c>
      <c r="BF267" s="261" t="s">
        <v>442</v>
      </c>
      <c r="BG267" s="261" t="s">
        <v>442</v>
      </c>
      <c r="BH267" s="261" t="s">
        <v>587</v>
      </c>
      <c r="BI267" s="293">
        <v>0.1421</v>
      </c>
      <c r="BJ267" s="261" t="s">
        <v>591</v>
      </c>
      <c r="BK267" s="261" t="s">
        <v>442</v>
      </c>
      <c r="BL267" s="294">
        <f t="shared" si="66"/>
        <v>6.8000000000000005E-2</v>
      </c>
      <c r="BM267" s="261" t="s">
        <v>442</v>
      </c>
      <c r="BN267" s="261" t="s">
        <v>442</v>
      </c>
      <c r="BO267" s="261" t="s">
        <v>442</v>
      </c>
      <c r="BP267" s="261" t="s">
        <v>442</v>
      </c>
      <c r="BQ267" s="261" t="s">
        <v>442</v>
      </c>
      <c r="BR267" s="261" t="s">
        <v>442</v>
      </c>
      <c r="BS267" s="261" t="s">
        <v>442</v>
      </c>
      <c r="BT267" s="261" t="s">
        <v>442</v>
      </c>
      <c r="BU267" s="261" t="s">
        <v>442</v>
      </c>
      <c r="BV267" s="261" t="s">
        <v>442</v>
      </c>
      <c r="BW267" s="261" t="s">
        <v>442</v>
      </c>
      <c r="BX267" s="261" t="s">
        <v>442</v>
      </c>
      <c r="BY267" s="261" t="s">
        <v>442</v>
      </c>
      <c r="BZ267" s="261" t="s">
        <v>442</v>
      </c>
      <c r="CA267" s="261" t="s">
        <v>442</v>
      </c>
      <c r="CB267" s="261" t="s">
        <v>442</v>
      </c>
      <c r="CC267" s="290">
        <v>0</v>
      </c>
      <c r="CD267" s="261" t="s">
        <v>442</v>
      </c>
      <c r="CE267" s="261">
        <v>45869</v>
      </c>
      <c r="CF267" s="261" t="s">
        <v>442</v>
      </c>
      <c r="CG267" s="261" t="s">
        <v>442</v>
      </c>
      <c r="CH267" s="261" t="s">
        <v>442</v>
      </c>
      <c r="CI267" s="261" t="s">
        <v>442</v>
      </c>
      <c r="CJ267" s="261" t="s">
        <v>442</v>
      </c>
      <c r="CK267" s="261" t="s">
        <v>442</v>
      </c>
      <c r="CL267" s="261" t="s">
        <v>442</v>
      </c>
      <c r="CM267" s="261" t="s">
        <v>442</v>
      </c>
      <c r="CN267" s="261" t="s">
        <v>442</v>
      </c>
      <c r="CO267" s="261" t="s">
        <v>442</v>
      </c>
      <c r="CP267" s="261" t="s">
        <v>442</v>
      </c>
      <c r="CQ267" s="261" t="s">
        <v>442</v>
      </c>
      <c r="CR267" s="261" t="s">
        <v>588</v>
      </c>
      <c r="CS267" s="261" t="s">
        <v>433</v>
      </c>
      <c r="CT267" s="261" t="s">
        <v>442</v>
      </c>
      <c r="CU267" s="261" t="s">
        <v>589</v>
      </c>
      <c r="CV267" s="261" t="s">
        <v>442</v>
      </c>
      <c r="CW267" s="261" t="s">
        <v>442</v>
      </c>
      <c r="CX267" s="293">
        <f t="shared" si="67"/>
        <v>0.57797409281170287</v>
      </c>
      <c r="CY267" s="289">
        <v>17322837</v>
      </c>
      <c r="CZ267" s="287">
        <v>45134</v>
      </c>
      <c r="DA267" s="293">
        <v>0.57797409281170287</v>
      </c>
      <c r="DB267" s="261" t="s">
        <v>442</v>
      </c>
      <c r="DC267" s="261" t="s">
        <v>442</v>
      </c>
      <c r="DD267" s="261" t="s">
        <v>577</v>
      </c>
    </row>
    <row r="268" spans="1:108">
      <c r="A268" s="264" t="s">
        <v>380</v>
      </c>
      <c r="B268" s="284">
        <v>1636</v>
      </c>
      <c r="C268" s="284">
        <f t="shared" si="68"/>
        <v>1636</v>
      </c>
      <c r="D268" s="285">
        <v>9424</v>
      </c>
      <c r="E268" s="286">
        <f t="shared" si="69"/>
        <v>9424</v>
      </c>
      <c r="F268" s="287">
        <v>45869</v>
      </c>
      <c r="G268" s="285" t="s">
        <v>159</v>
      </c>
      <c r="H268" s="285" t="s">
        <v>573</v>
      </c>
      <c r="I268" s="261">
        <v>2021</v>
      </c>
      <c r="J268" s="261" t="s">
        <v>574</v>
      </c>
      <c r="K268" s="261" t="s">
        <v>575</v>
      </c>
      <c r="L268" s="288">
        <v>2389403</v>
      </c>
      <c r="M268" s="261" t="s">
        <v>576</v>
      </c>
      <c r="N268" s="261" t="s">
        <v>577</v>
      </c>
      <c r="O268" s="261" t="s">
        <v>578</v>
      </c>
      <c r="P268" s="287">
        <v>42655</v>
      </c>
      <c r="Q268" s="287" t="s">
        <v>579</v>
      </c>
      <c r="R268" s="261" t="s">
        <v>577</v>
      </c>
      <c r="S268" s="261" t="s">
        <v>580</v>
      </c>
      <c r="T268" s="261">
        <v>51</v>
      </c>
      <c r="U268" s="288">
        <v>52933.58</v>
      </c>
      <c r="V268" s="289">
        <v>31.500002082798993</v>
      </c>
      <c r="W268" s="261" t="str">
        <f t="shared" si="70"/>
        <v>ARRE</v>
      </c>
      <c r="X268" s="261" t="s">
        <v>581</v>
      </c>
      <c r="Y268" s="261" t="s">
        <v>581</v>
      </c>
      <c r="Z268" s="261" t="s">
        <v>573</v>
      </c>
      <c r="AA268" s="264" t="s">
        <v>380</v>
      </c>
      <c r="AB268" s="286">
        <f t="shared" si="71"/>
        <v>1636</v>
      </c>
      <c r="AC268" s="286">
        <v>7573</v>
      </c>
      <c r="AD268" s="286">
        <f t="shared" si="72"/>
        <v>7573</v>
      </c>
      <c r="AE268" s="261" t="s">
        <v>593</v>
      </c>
      <c r="AF268" s="261" t="s">
        <v>583</v>
      </c>
      <c r="AG268" s="290">
        <v>5871597</v>
      </c>
      <c r="AH268" s="261" t="s">
        <v>583</v>
      </c>
      <c r="AI268" s="291">
        <v>42535</v>
      </c>
      <c r="AJ268" s="261" t="s">
        <v>584</v>
      </c>
      <c r="AK268" s="292">
        <v>45771</v>
      </c>
      <c r="AL268" s="292" t="s">
        <v>585</v>
      </c>
      <c r="AM268" s="292" t="s">
        <v>442</v>
      </c>
      <c r="AN268" s="261" t="s">
        <v>442</v>
      </c>
      <c r="AO268" s="261" t="s">
        <v>442</v>
      </c>
      <c r="AP268" s="261" t="s">
        <v>442</v>
      </c>
      <c r="AQ268" s="261" t="s">
        <v>442</v>
      </c>
      <c r="AR268" s="290">
        <v>74</v>
      </c>
      <c r="AS268" s="287">
        <f t="shared" si="65"/>
        <v>48089</v>
      </c>
      <c r="AT268" s="261">
        <v>180</v>
      </c>
      <c r="AU268" s="261" t="s">
        <v>442</v>
      </c>
      <c r="AV268" s="290">
        <v>3302664</v>
      </c>
      <c r="AW268" s="290">
        <v>2072189.75</v>
      </c>
      <c r="AX268" s="261" t="s">
        <v>442</v>
      </c>
      <c r="AY268" s="261" t="s">
        <v>442</v>
      </c>
      <c r="AZ268" s="290">
        <v>3302664</v>
      </c>
      <c r="BA268" s="261">
        <v>100</v>
      </c>
      <c r="BB268" s="261" t="s">
        <v>442</v>
      </c>
      <c r="BC268" s="261" t="s">
        <v>586</v>
      </c>
      <c r="BD268" s="261" t="s">
        <v>586</v>
      </c>
      <c r="BE268" s="289">
        <v>50413</v>
      </c>
      <c r="BF268" s="261" t="s">
        <v>442</v>
      </c>
      <c r="BG268" s="261" t="s">
        <v>442</v>
      </c>
      <c r="BH268" s="261" t="s">
        <v>587</v>
      </c>
      <c r="BI268" s="293">
        <v>0.155</v>
      </c>
      <c r="BJ268" s="261" t="s">
        <v>596</v>
      </c>
      <c r="BK268" s="261" t="s">
        <v>442</v>
      </c>
      <c r="BL268" s="294">
        <f t="shared" si="66"/>
        <v>8.09E-2</v>
      </c>
      <c r="BM268" s="261" t="s">
        <v>442</v>
      </c>
      <c r="BN268" s="261" t="s">
        <v>442</v>
      </c>
      <c r="BO268" s="261" t="s">
        <v>442</v>
      </c>
      <c r="BP268" s="261" t="s">
        <v>442</v>
      </c>
      <c r="BQ268" s="261" t="s">
        <v>442</v>
      </c>
      <c r="BR268" s="261" t="s">
        <v>442</v>
      </c>
      <c r="BS268" s="261" t="s">
        <v>442</v>
      </c>
      <c r="BT268" s="261" t="s">
        <v>442</v>
      </c>
      <c r="BU268" s="261" t="s">
        <v>442</v>
      </c>
      <c r="BV268" s="261" t="s">
        <v>442</v>
      </c>
      <c r="BW268" s="261" t="s">
        <v>442</v>
      </c>
      <c r="BX268" s="261" t="s">
        <v>442</v>
      </c>
      <c r="BY268" s="261" t="s">
        <v>442</v>
      </c>
      <c r="BZ268" s="261" t="s">
        <v>442</v>
      </c>
      <c r="CA268" s="261" t="s">
        <v>442</v>
      </c>
      <c r="CB268" s="261" t="s">
        <v>442</v>
      </c>
      <c r="CC268" s="290">
        <v>0</v>
      </c>
      <c r="CD268" s="261" t="s">
        <v>442</v>
      </c>
      <c r="CE268" s="261">
        <v>45869</v>
      </c>
      <c r="CF268" s="261" t="s">
        <v>442</v>
      </c>
      <c r="CG268" s="261" t="s">
        <v>442</v>
      </c>
      <c r="CH268" s="261" t="s">
        <v>442</v>
      </c>
      <c r="CI268" s="261" t="s">
        <v>442</v>
      </c>
      <c r="CJ268" s="261" t="s">
        <v>442</v>
      </c>
      <c r="CK268" s="261" t="s">
        <v>442</v>
      </c>
      <c r="CL268" s="261" t="s">
        <v>442</v>
      </c>
      <c r="CM268" s="261" t="s">
        <v>442</v>
      </c>
      <c r="CN268" s="261" t="s">
        <v>442</v>
      </c>
      <c r="CO268" s="261" t="s">
        <v>442</v>
      </c>
      <c r="CP268" s="261" t="s">
        <v>442</v>
      </c>
      <c r="CQ268" s="261" t="s">
        <v>442</v>
      </c>
      <c r="CR268" s="261" t="s">
        <v>588</v>
      </c>
      <c r="CS268" s="261" t="s">
        <v>433</v>
      </c>
      <c r="CT268" s="261" t="s">
        <v>442</v>
      </c>
      <c r="CU268" s="261" t="s">
        <v>589</v>
      </c>
      <c r="CV268" s="261" t="s">
        <v>442</v>
      </c>
      <c r="CW268" s="261" t="s">
        <v>442</v>
      </c>
      <c r="CX268" s="293">
        <f t="shared" si="67"/>
        <v>0.45553986206896552</v>
      </c>
      <c r="CY268" s="289">
        <v>7250000</v>
      </c>
      <c r="CZ268" s="287">
        <v>45623</v>
      </c>
      <c r="DA268" s="293">
        <v>0.66722248699305042</v>
      </c>
      <c r="DB268" s="261" t="s">
        <v>442</v>
      </c>
      <c r="DC268" s="261" t="s">
        <v>442</v>
      </c>
      <c r="DD268" s="261" t="s">
        <v>577</v>
      </c>
    </row>
    <row r="269" spans="1:108">
      <c r="A269" s="264" t="s">
        <v>380</v>
      </c>
      <c r="B269" s="284">
        <v>1112</v>
      </c>
      <c r="C269" s="284">
        <f t="shared" si="68"/>
        <v>1112</v>
      </c>
      <c r="D269" s="285">
        <v>0</v>
      </c>
      <c r="E269" s="286">
        <f t="shared" si="69"/>
        <v>0</v>
      </c>
      <c r="F269" s="287">
        <v>45869</v>
      </c>
      <c r="G269" s="285" t="s">
        <v>159</v>
      </c>
      <c r="H269" s="285" t="s">
        <v>573</v>
      </c>
      <c r="I269" s="261">
        <v>2021</v>
      </c>
      <c r="J269" s="261" t="s">
        <v>574</v>
      </c>
      <c r="K269" s="261" t="s">
        <v>575</v>
      </c>
      <c r="L269" s="288">
        <v>526128</v>
      </c>
      <c r="M269" s="261" t="s">
        <v>576</v>
      </c>
      <c r="N269" s="261" t="s">
        <v>577</v>
      </c>
      <c r="O269" s="261" t="s">
        <v>578</v>
      </c>
      <c r="P269" s="287">
        <v>40722</v>
      </c>
      <c r="Q269" s="287" t="s">
        <v>579</v>
      </c>
      <c r="R269" s="261" t="s">
        <v>577</v>
      </c>
      <c r="S269" s="261" t="s">
        <v>580</v>
      </c>
      <c r="T269" s="261">
        <v>159</v>
      </c>
      <c r="U269" s="288">
        <v>884.26</v>
      </c>
      <c r="V269" s="289">
        <v>3.0747565084652639</v>
      </c>
      <c r="W269" s="261" t="str">
        <f t="shared" si="70"/>
        <v>ARRE</v>
      </c>
      <c r="X269" s="261" t="s">
        <v>581</v>
      </c>
      <c r="Y269" s="261" t="s">
        <v>581</v>
      </c>
      <c r="Z269" s="261" t="s">
        <v>573</v>
      </c>
      <c r="AA269" s="264" t="s">
        <v>380</v>
      </c>
      <c r="AB269" s="286">
        <f t="shared" si="71"/>
        <v>1112</v>
      </c>
      <c r="AC269" s="286">
        <v>6926</v>
      </c>
      <c r="AD269" s="286">
        <f t="shared" si="72"/>
        <v>6926</v>
      </c>
      <c r="AE269" s="261" t="s">
        <v>593</v>
      </c>
      <c r="AF269" s="261" t="s">
        <v>583</v>
      </c>
      <c r="AG269" s="290">
        <v>684479</v>
      </c>
      <c r="AH269" s="261" t="s">
        <v>583</v>
      </c>
      <c r="AI269" s="291">
        <v>40353</v>
      </c>
      <c r="AJ269" s="261" t="s">
        <v>584</v>
      </c>
      <c r="AK269" s="292">
        <v>45819</v>
      </c>
      <c r="AL269" s="292" t="s">
        <v>585</v>
      </c>
      <c r="AM269" s="292" t="s">
        <v>442</v>
      </c>
      <c r="AN269" s="261" t="s">
        <v>442</v>
      </c>
      <c r="AO269" s="261" t="s">
        <v>442</v>
      </c>
      <c r="AP269" s="261" t="s">
        <v>442</v>
      </c>
      <c r="AQ269" s="261" t="s">
        <v>442</v>
      </c>
      <c r="AR269" s="290">
        <v>10</v>
      </c>
      <c r="AS269" s="287">
        <f t="shared" si="65"/>
        <v>46169</v>
      </c>
      <c r="AT269" s="261">
        <v>180</v>
      </c>
      <c r="AU269" s="261" t="s">
        <v>442</v>
      </c>
      <c r="AV269" s="290">
        <v>449982</v>
      </c>
      <c r="AW269" s="290">
        <v>97442.27</v>
      </c>
      <c r="AX269" s="261" t="s">
        <v>442</v>
      </c>
      <c r="AY269" s="261" t="s">
        <v>442</v>
      </c>
      <c r="AZ269" s="290">
        <v>449982</v>
      </c>
      <c r="BA269" s="261">
        <v>100</v>
      </c>
      <c r="BB269" s="261" t="s">
        <v>442</v>
      </c>
      <c r="BC269" s="261" t="s">
        <v>586</v>
      </c>
      <c r="BD269" s="261" t="s">
        <v>586</v>
      </c>
      <c r="BE269" s="289">
        <v>8628</v>
      </c>
      <c r="BF269" s="261" t="s">
        <v>442</v>
      </c>
      <c r="BG269" s="261" t="s">
        <v>442</v>
      </c>
      <c r="BH269" s="261" t="s">
        <v>587</v>
      </c>
      <c r="BI269" s="293">
        <v>0.14749999999999999</v>
      </c>
      <c r="BJ269" s="261" t="s">
        <v>596</v>
      </c>
      <c r="BK269" s="261" t="s">
        <v>442</v>
      </c>
      <c r="BL269" s="294">
        <f t="shared" si="66"/>
        <v>7.3399999999999993E-2</v>
      </c>
      <c r="BM269" s="261" t="s">
        <v>442</v>
      </c>
      <c r="BN269" s="261" t="s">
        <v>442</v>
      </c>
      <c r="BO269" s="261" t="s">
        <v>442</v>
      </c>
      <c r="BP269" s="261" t="s">
        <v>442</v>
      </c>
      <c r="BQ269" s="261" t="s">
        <v>442</v>
      </c>
      <c r="BR269" s="261" t="s">
        <v>442</v>
      </c>
      <c r="BS269" s="261" t="s">
        <v>442</v>
      </c>
      <c r="BT269" s="261" t="s">
        <v>442</v>
      </c>
      <c r="BU269" s="261" t="s">
        <v>442</v>
      </c>
      <c r="BV269" s="261" t="s">
        <v>442</v>
      </c>
      <c r="BW269" s="261" t="s">
        <v>442</v>
      </c>
      <c r="BX269" s="261" t="s">
        <v>442</v>
      </c>
      <c r="BY269" s="261" t="s">
        <v>442</v>
      </c>
      <c r="BZ269" s="261" t="s">
        <v>442</v>
      </c>
      <c r="CA269" s="261" t="s">
        <v>442</v>
      </c>
      <c r="CB269" s="261" t="s">
        <v>442</v>
      </c>
      <c r="CC269" s="290">
        <v>0</v>
      </c>
      <c r="CD269" s="261" t="s">
        <v>442</v>
      </c>
      <c r="CE269" s="261">
        <v>45869</v>
      </c>
      <c r="CF269" s="261" t="s">
        <v>442</v>
      </c>
      <c r="CG269" s="261" t="s">
        <v>442</v>
      </c>
      <c r="CH269" s="261" t="s">
        <v>442</v>
      </c>
      <c r="CI269" s="261" t="s">
        <v>442</v>
      </c>
      <c r="CJ269" s="261" t="s">
        <v>442</v>
      </c>
      <c r="CK269" s="261" t="s">
        <v>442</v>
      </c>
      <c r="CL269" s="261" t="s">
        <v>442</v>
      </c>
      <c r="CM269" s="261" t="s">
        <v>442</v>
      </c>
      <c r="CN269" s="261" t="s">
        <v>442</v>
      </c>
      <c r="CO269" s="261" t="s">
        <v>442</v>
      </c>
      <c r="CP269" s="261" t="s">
        <v>442</v>
      </c>
      <c r="CQ269" s="261" t="s">
        <v>442</v>
      </c>
      <c r="CR269" s="261" t="s">
        <v>588</v>
      </c>
      <c r="CS269" s="261" t="s">
        <v>433</v>
      </c>
      <c r="CT269" s="261" t="s">
        <v>442</v>
      </c>
      <c r="CU269" s="261" t="s">
        <v>594</v>
      </c>
      <c r="CV269" s="261" t="s">
        <v>442</v>
      </c>
      <c r="CW269" s="261" t="s">
        <v>442</v>
      </c>
      <c r="CX269" s="293">
        <f t="shared" si="67"/>
        <v>0.26903386076043967</v>
      </c>
      <c r="CY269" s="289">
        <v>1672585</v>
      </c>
      <c r="CZ269" s="287">
        <v>45746</v>
      </c>
      <c r="DA269" s="293">
        <v>0.60005026010062279</v>
      </c>
      <c r="DB269" s="261" t="s">
        <v>442</v>
      </c>
      <c r="DC269" s="261" t="s">
        <v>442</v>
      </c>
      <c r="DD269" s="261" t="s">
        <v>577</v>
      </c>
    </row>
    <row r="270" spans="1:108">
      <c r="A270" s="264" t="s">
        <v>380</v>
      </c>
      <c r="B270" s="284">
        <v>2545</v>
      </c>
      <c r="C270" s="284">
        <f t="shared" si="68"/>
        <v>2545</v>
      </c>
      <c r="D270" s="285">
        <v>11198</v>
      </c>
      <c r="E270" s="286">
        <f t="shared" si="69"/>
        <v>11198</v>
      </c>
      <c r="F270" s="287">
        <v>45869</v>
      </c>
      <c r="G270" s="285" t="s">
        <v>159</v>
      </c>
      <c r="H270" s="285" t="s">
        <v>573</v>
      </c>
      <c r="I270" s="261">
        <v>2021</v>
      </c>
      <c r="J270" s="261" t="s">
        <v>574</v>
      </c>
      <c r="K270" s="261" t="s">
        <v>575</v>
      </c>
      <c r="L270" s="288">
        <v>2094000</v>
      </c>
      <c r="M270" s="261" t="s">
        <v>576</v>
      </c>
      <c r="N270" s="261" t="s">
        <v>577</v>
      </c>
      <c r="O270" s="261" t="s">
        <v>578</v>
      </c>
      <c r="P270" s="287">
        <v>45597</v>
      </c>
      <c r="Q270" s="287" t="s">
        <v>590</v>
      </c>
      <c r="R270" s="261" t="s">
        <v>577</v>
      </c>
      <c r="S270" s="261" t="s">
        <v>580</v>
      </c>
      <c r="T270" s="261">
        <v>3</v>
      </c>
      <c r="U270" s="288">
        <v>0</v>
      </c>
      <c r="V270" s="289">
        <v>0</v>
      </c>
      <c r="W270" s="261" t="str">
        <f t="shared" si="70"/>
        <v>PERF</v>
      </c>
      <c r="X270" s="261" t="s">
        <v>581</v>
      </c>
      <c r="Y270" s="261" t="s">
        <v>581</v>
      </c>
      <c r="Z270" s="261" t="s">
        <v>573</v>
      </c>
      <c r="AA270" s="264" t="s">
        <v>380</v>
      </c>
      <c r="AB270" s="286">
        <f t="shared" si="71"/>
        <v>2545</v>
      </c>
      <c r="AC270" s="286">
        <v>6901</v>
      </c>
      <c r="AD270" s="286">
        <f t="shared" si="72"/>
        <v>6901</v>
      </c>
      <c r="AE270" s="261" t="s">
        <v>582</v>
      </c>
      <c r="AF270" s="261" t="s">
        <v>583</v>
      </c>
      <c r="AG270" s="290">
        <v>5274716</v>
      </c>
      <c r="AH270" s="261" t="s">
        <v>583</v>
      </c>
      <c r="AI270" s="291">
        <v>40358</v>
      </c>
      <c r="AJ270" s="261" t="s">
        <v>584</v>
      </c>
      <c r="AK270" s="292">
        <v>45819</v>
      </c>
      <c r="AL270" s="292" t="s">
        <v>585</v>
      </c>
      <c r="AM270" s="292" t="s">
        <v>442</v>
      </c>
      <c r="AN270" s="261" t="s">
        <v>442</v>
      </c>
      <c r="AO270" s="261" t="s">
        <v>442</v>
      </c>
      <c r="AP270" s="261" t="s">
        <v>442</v>
      </c>
      <c r="AQ270" s="261" t="s">
        <v>442</v>
      </c>
      <c r="AR270" s="290">
        <v>171</v>
      </c>
      <c r="AS270" s="287">
        <f t="shared" si="65"/>
        <v>50999</v>
      </c>
      <c r="AT270" s="261">
        <v>180</v>
      </c>
      <c r="AU270" s="261" t="s">
        <v>442</v>
      </c>
      <c r="AV270" s="290">
        <v>6611834</v>
      </c>
      <c r="AW270" s="290">
        <v>6666293.6600000001</v>
      </c>
      <c r="AX270" s="261" t="s">
        <v>442</v>
      </c>
      <c r="AY270" s="261" t="s">
        <v>442</v>
      </c>
      <c r="AZ270" s="290">
        <v>6611834</v>
      </c>
      <c r="BA270" s="261">
        <v>100</v>
      </c>
      <c r="BB270" s="261" t="s">
        <v>442</v>
      </c>
      <c r="BC270" s="261" t="s">
        <v>586</v>
      </c>
      <c r="BD270" s="261" t="s">
        <v>586</v>
      </c>
      <c r="BE270" s="289">
        <v>71817</v>
      </c>
      <c r="BF270" s="261" t="s">
        <v>442</v>
      </c>
      <c r="BG270" s="261" t="s">
        <v>442</v>
      </c>
      <c r="BH270" s="261" t="s">
        <v>587</v>
      </c>
      <c r="BI270" s="293">
        <v>0.1321</v>
      </c>
      <c r="BJ270" s="261" t="s">
        <v>591</v>
      </c>
      <c r="BK270" s="261" t="s">
        <v>442</v>
      </c>
      <c r="BL270" s="294">
        <f t="shared" si="66"/>
        <v>5.7999999999999996E-2</v>
      </c>
      <c r="BM270" s="261" t="s">
        <v>442</v>
      </c>
      <c r="BN270" s="261" t="s">
        <v>442</v>
      </c>
      <c r="BO270" s="261" t="s">
        <v>442</v>
      </c>
      <c r="BP270" s="261" t="s">
        <v>442</v>
      </c>
      <c r="BQ270" s="261" t="s">
        <v>442</v>
      </c>
      <c r="BR270" s="261" t="s">
        <v>442</v>
      </c>
      <c r="BS270" s="261" t="s">
        <v>442</v>
      </c>
      <c r="BT270" s="261" t="s">
        <v>442</v>
      </c>
      <c r="BU270" s="261" t="s">
        <v>442</v>
      </c>
      <c r="BV270" s="261" t="s">
        <v>442</v>
      </c>
      <c r="BW270" s="261" t="s">
        <v>442</v>
      </c>
      <c r="BX270" s="261" t="s">
        <v>442</v>
      </c>
      <c r="BY270" s="261" t="s">
        <v>442</v>
      </c>
      <c r="BZ270" s="261" t="s">
        <v>442</v>
      </c>
      <c r="CA270" s="261" t="s">
        <v>442</v>
      </c>
      <c r="CB270" s="261" t="s">
        <v>442</v>
      </c>
      <c r="CC270" s="290">
        <v>0</v>
      </c>
      <c r="CD270" s="261" t="s">
        <v>442</v>
      </c>
      <c r="CE270" s="261" t="s">
        <v>442</v>
      </c>
      <c r="CF270" s="261" t="s">
        <v>442</v>
      </c>
      <c r="CG270" s="261" t="s">
        <v>442</v>
      </c>
      <c r="CH270" s="261" t="s">
        <v>442</v>
      </c>
      <c r="CI270" s="261" t="s">
        <v>442</v>
      </c>
      <c r="CJ270" s="261" t="s">
        <v>442</v>
      </c>
      <c r="CK270" s="261" t="s">
        <v>442</v>
      </c>
      <c r="CL270" s="261" t="s">
        <v>442</v>
      </c>
      <c r="CM270" s="261" t="s">
        <v>442</v>
      </c>
      <c r="CN270" s="261" t="s">
        <v>442</v>
      </c>
      <c r="CO270" s="261" t="s">
        <v>442</v>
      </c>
      <c r="CP270" s="261" t="s">
        <v>442</v>
      </c>
      <c r="CQ270" s="261" t="s">
        <v>442</v>
      </c>
      <c r="CR270" s="261" t="s">
        <v>588</v>
      </c>
      <c r="CS270" s="261" t="s">
        <v>433</v>
      </c>
      <c r="CT270" s="261" t="s">
        <v>442</v>
      </c>
      <c r="CU270" s="261" t="s">
        <v>589</v>
      </c>
      <c r="CV270" s="261" t="s">
        <v>442</v>
      </c>
      <c r="CW270" s="261" t="s">
        <v>442</v>
      </c>
      <c r="CX270" s="293">
        <f t="shared" si="67"/>
        <v>0.73476268192000571</v>
      </c>
      <c r="CY270" s="289">
        <v>8998598</v>
      </c>
      <c r="CZ270" s="287">
        <v>45537</v>
      </c>
      <c r="DA270" s="293">
        <v>0.73476257079158336</v>
      </c>
      <c r="DB270" s="261" t="s">
        <v>442</v>
      </c>
      <c r="DC270" s="261" t="s">
        <v>442</v>
      </c>
      <c r="DD270" s="261" t="s">
        <v>577</v>
      </c>
    </row>
    <row r="271" spans="1:108">
      <c r="A271" s="264" t="s">
        <v>380</v>
      </c>
      <c r="B271" s="284">
        <v>1820</v>
      </c>
      <c r="C271" s="284">
        <f t="shared" si="68"/>
        <v>1820</v>
      </c>
      <c r="D271" s="285">
        <v>8462</v>
      </c>
      <c r="E271" s="286">
        <f t="shared" si="69"/>
        <v>8462</v>
      </c>
      <c r="F271" s="287">
        <v>45869</v>
      </c>
      <c r="G271" s="285" t="s">
        <v>159</v>
      </c>
      <c r="H271" s="285" t="s">
        <v>573</v>
      </c>
      <c r="I271" s="261">
        <v>2021</v>
      </c>
      <c r="J271" s="261" t="s">
        <v>574</v>
      </c>
      <c r="K271" s="261" t="s">
        <v>575</v>
      </c>
      <c r="L271" s="288">
        <v>2511334</v>
      </c>
      <c r="M271" s="261" t="s">
        <v>576</v>
      </c>
      <c r="N271" s="261" t="s">
        <v>577</v>
      </c>
      <c r="O271" s="261" t="s">
        <v>578</v>
      </c>
      <c r="P271" s="287">
        <v>43262</v>
      </c>
      <c r="Q271" s="287" t="s">
        <v>579</v>
      </c>
      <c r="R271" s="261" t="s">
        <v>577</v>
      </c>
      <c r="S271" s="261" t="s">
        <v>580</v>
      </c>
      <c r="T271" s="261">
        <v>65</v>
      </c>
      <c r="U271" s="288">
        <v>0</v>
      </c>
      <c r="V271" s="289">
        <v>0</v>
      </c>
      <c r="W271" s="261" t="str">
        <f t="shared" si="70"/>
        <v>PERF</v>
      </c>
      <c r="X271" s="261" t="s">
        <v>581</v>
      </c>
      <c r="Y271" s="261" t="s">
        <v>581</v>
      </c>
      <c r="Z271" s="261" t="s">
        <v>573</v>
      </c>
      <c r="AA271" s="264" t="s">
        <v>380</v>
      </c>
      <c r="AB271" s="286">
        <f t="shared" si="71"/>
        <v>1820</v>
      </c>
      <c r="AC271" s="286">
        <v>6935</v>
      </c>
      <c r="AD271" s="286">
        <f t="shared" si="72"/>
        <v>6935</v>
      </c>
      <c r="AE271" s="261" t="s">
        <v>593</v>
      </c>
      <c r="AF271" s="261" t="s">
        <v>583</v>
      </c>
      <c r="AG271" s="290">
        <v>5299341</v>
      </c>
      <c r="AH271" s="261" t="s">
        <v>583</v>
      </c>
      <c r="AI271" s="291">
        <v>40477</v>
      </c>
      <c r="AJ271" s="261" t="s">
        <v>584</v>
      </c>
      <c r="AK271" s="292">
        <v>45819</v>
      </c>
      <c r="AL271" s="292" t="s">
        <v>585</v>
      </c>
      <c r="AM271" s="292" t="s">
        <v>442</v>
      </c>
      <c r="AN271" s="261" t="s">
        <v>442</v>
      </c>
      <c r="AO271" s="261" t="s">
        <v>442</v>
      </c>
      <c r="AP271" s="261" t="s">
        <v>442</v>
      </c>
      <c r="AQ271" s="261" t="s">
        <v>442</v>
      </c>
      <c r="AR271" s="290">
        <v>94</v>
      </c>
      <c r="AS271" s="287">
        <f t="shared" si="65"/>
        <v>48689</v>
      </c>
      <c r="AT271" s="261">
        <v>180</v>
      </c>
      <c r="AU271" s="261" t="s">
        <v>442</v>
      </c>
      <c r="AV271" s="290">
        <v>5948483</v>
      </c>
      <c r="AW271" s="290">
        <v>3946051.92</v>
      </c>
      <c r="AX271" s="261" t="s">
        <v>442</v>
      </c>
      <c r="AY271" s="261" t="s">
        <v>442</v>
      </c>
      <c r="AZ271" s="290">
        <v>5948483</v>
      </c>
      <c r="BA271" s="261">
        <v>100</v>
      </c>
      <c r="BB271" s="261" t="s">
        <v>442</v>
      </c>
      <c r="BC271" s="261" t="s">
        <v>586</v>
      </c>
      <c r="BD271" s="261" t="s">
        <v>586</v>
      </c>
      <c r="BE271" s="289">
        <v>67867</v>
      </c>
      <c r="BF271" s="261" t="s">
        <v>442</v>
      </c>
      <c r="BG271" s="261" t="s">
        <v>442</v>
      </c>
      <c r="BH271" s="261" t="s">
        <v>587</v>
      </c>
      <c r="BI271" s="293">
        <v>0.13750000000000001</v>
      </c>
      <c r="BJ271" s="261" t="s">
        <v>596</v>
      </c>
      <c r="BK271" s="261" t="s">
        <v>442</v>
      </c>
      <c r="BL271" s="294">
        <f t="shared" si="66"/>
        <v>6.3400000000000012E-2</v>
      </c>
      <c r="BM271" s="261" t="s">
        <v>442</v>
      </c>
      <c r="BN271" s="261" t="s">
        <v>442</v>
      </c>
      <c r="BO271" s="261" t="s">
        <v>442</v>
      </c>
      <c r="BP271" s="261" t="s">
        <v>442</v>
      </c>
      <c r="BQ271" s="261" t="s">
        <v>442</v>
      </c>
      <c r="BR271" s="261" t="s">
        <v>442</v>
      </c>
      <c r="BS271" s="261" t="s">
        <v>442</v>
      </c>
      <c r="BT271" s="261" t="s">
        <v>442</v>
      </c>
      <c r="BU271" s="261" t="s">
        <v>442</v>
      </c>
      <c r="BV271" s="261" t="s">
        <v>442</v>
      </c>
      <c r="BW271" s="261" t="s">
        <v>442</v>
      </c>
      <c r="BX271" s="261" t="s">
        <v>442</v>
      </c>
      <c r="BY271" s="261" t="s">
        <v>442</v>
      </c>
      <c r="BZ271" s="261" t="s">
        <v>442</v>
      </c>
      <c r="CA271" s="261" t="s">
        <v>442</v>
      </c>
      <c r="CB271" s="261" t="s">
        <v>442</v>
      </c>
      <c r="CC271" s="290">
        <v>70354</v>
      </c>
      <c r="CD271" s="261" t="s">
        <v>442</v>
      </c>
      <c r="CE271" s="261" t="s">
        <v>442</v>
      </c>
      <c r="CF271" s="261" t="s">
        <v>442</v>
      </c>
      <c r="CG271" s="261" t="s">
        <v>442</v>
      </c>
      <c r="CH271" s="261" t="s">
        <v>442</v>
      </c>
      <c r="CI271" s="261" t="s">
        <v>442</v>
      </c>
      <c r="CJ271" s="261" t="s">
        <v>442</v>
      </c>
      <c r="CK271" s="261" t="s">
        <v>442</v>
      </c>
      <c r="CL271" s="261" t="s">
        <v>442</v>
      </c>
      <c r="CM271" s="261" t="s">
        <v>442</v>
      </c>
      <c r="CN271" s="261" t="s">
        <v>442</v>
      </c>
      <c r="CO271" s="261" t="s">
        <v>442</v>
      </c>
      <c r="CP271" s="261" t="s">
        <v>442</v>
      </c>
      <c r="CQ271" s="261" t="s">
        <v>442</v>
      </c>
      <c r="CR271" s="261" t="s">
        <v>588</v>
      </c>
      <c r="CS271" s="261" t="s">
        <v>433</v>
      </c>
      <c r="CT271" s="261" t="s">
        <v>442</v>
      </c>
      <c r="CU271" s="261" t="s">
        <v>589</v>
      </c>
      <c r="CV271" s="261" t="s">
        <v>442</v>
      </c>
      <c r="CW271" s="261" t="s">
        <v>442</v>
      </c>
      <c r="CX271" s="293">
        <f t="shared" si="67"/>
        <v>1.180517603426319</v>
      </c>
      <c r="CY271" s="289">
        <v>5038877</v>
      </c>
      <c r="CZ271" s="287">
        <v>45695</v>
      </c>
      <c r="DA271" s="293">
        <v>0.74433224754069971</v>
      </c>
      <c r="DB271" s="261" t="s">
        <v>442</v>
      </c>
      <c r="DC271" s="261" t="s">
        <v>442</v>
      </c>
      <c r="DD271" s="261" t="s">
        <v>577</v>
      </c>
    </row>
    <row r="272" spans="1:108">
      <c r="A272" s="264" t="s">
        <v>380</v>
      </c>
      <c r="B272" s="284">
        <v>1642</v>
      </c>
      <c r="C272" s="284">
        <f t="shared" si="68"/>
        <v>1642</v>
      </c>
      <c r="D272" s="285">
        <v>9282</v>
      </c>
      <c r="E272" s="286">
        <f t="shared" si="69"/>
        <v>9282</v>
      </c>
      <c r="F272" s="287">
        <v>45869</v>
      </c>
      <c r="G272" s="285" t="s">
        <v>159</v>
      </c>
      <c r="H272" s="285" t="s">
        <v>573</v>
      </c>
      <c r="I272" s="261">
        <v>2021</v>
      </c>
      <c r="J272" s="261" t="s">
        <v>574</v>
      </c>
      <c r="K272" s="261" t="s">
        <v>575</v>
      </c>
      <c r="L272" s="288">
        <v>472224</v>
      </c>
      <c r="M272" s="261" t="s">
        <v>576</v>
      </c>
      <c r="N272" s="261" t="s">
        <v>577</v>
      </c>
      <c r="O272" s="261" t="s">
        <v>578</v>
      </c>
      <c r="P272" s="287">
        <v>42657</v>
      </c>
      <c r="Q272" s="287" t="s">
        <v>590</v>
      </c>
      <c r="R272" s="261" t="s">
        <v>577</v>
      </c>
      <c r="S272" s="261" t="s">
        <v>580</v>
      </c>
      <c r="T272" s="261">
        <v>62</v>
      </c>
      <c r="U272" s="288">
        <v>46067</v>
      </c>
      <c r="V272" s="289">
        <v>64.790111094077645</v>
      </c>
      <c r="W272" s="261" t="str">
        <f t="shared" si="70"/>
        <v>ARRE</v>
      </c>
      <c r="X272" s="261" t="s">
        <v>581</v>
      </c>
      <c r="Y272" s="261" t="s">
        <v>581</v>
      </c>
      <c r="Z272" s="261" t="s">
        <v>573</v>
      </c>
      <c r="AA272" s="264" t="s">
        <v>380</v>
      </c>
      <c r="AB272" s="286">
        <f t="shared" si="71"/>
        <v>1642</v>
      </c>
      <c r="AC272" s="286">
        <v>7472</v>
      </c>
      <c r="AD272" s="286">
        <f t="shared" si="72"/>
        <v>7472</v>
      </c>
      <c r="AE272" s="261" t="s">
        <v>582</v>
      </c>
      <c r="AF272" s="261" t="s">
        <v>583</v>
      </c>
      <c r="AG272" s="290">
        <v>2137674</v>
      </c>
      <c r="AH272" s="261" t="s">
        <v>583</v>
      </c>
      <c r="AI272" s="291">
        <v>42274</v>
      </c>
      <c r="AJ272" s="261" t="s">
        <v>584</v>
      </c>
      <c r="AK272" s="292">
        <v>45819</v>
      </c>
      <c r="AL272" s="292" t="s">
        <v>585</v>
      </c>
      <c r="AM272" s="292" t="s">
        <v>442</v>
      </c>
      <c r="AN272" s="261" t="s">
        <v>442</v>
      </c>
      <c r="AO272" s="261" t="s">
        <v>442</v>
      </c>
      <c r="AP272" s="261" t="s">
        <v>442</v>
      </c>
      <c r="AQ272" s="261" t="s">
        <v>442</v>
      </c>
      <c r="AR272" s="290">
        <v>74</v>
      </c>
      <c r="AS272" s="287">
        <f t="shared" si="65"/>
        <v>48089</v>
      </c>
      <c r="AT272" s="261">
        <v>180</v>
      </c>
      <c r="AU272" s="261" t="s">
        <v>442</v>
      </c>
      <c r="AV272" s="290">
        <v>1523922</v>
      </c>
      <c r="AW272" s="290">
        <v>1103773.49</v>
      </c>
      <c r="AX272" s="261" t="s">
        <v>442</v>
      </c>
      <c r="AY272" s="261" t="s">
        <v>442</v>
      </c>
      <c r="AZ272" s="290">
        <v>1523922</v>
      </c>
      <c r="BA272" s="261">
        <v>100</v>
      </c>
      <c r="BB272" s="261" t="s">
        <v>442</v>
      </c>
      <c r="BC272" s="261" t="s">
        <v>586</v>
      </c>
      <c r="BD272" s="261" t="s">
        <v>586</v>
      </c>
      <c r="BE272" s="289">
        <v>21331</v>
      </c>
      <c r="BF272" s="261" t="s">
        <v>442</v>
      </c>
      <c r="BG272" s="261" t="s">
        <v>442</v>
      </c>
      <c r="BH272" s="261" t="s">
        <v>587</v>
      </c>
      <c r="BI272" s="293">
        <v>0.14499999999999999</v>
      </c>
      <c r="BJ272" s="261" t="s">
        <v>596</v>
      </c>
      <c r="BK272" s="261" t="s">
        <v>442</v>
      </c>
      <c r="BL272" s="294">
        <f t="shared" si="66"/>
        <v>7.0899999999999991E-2</v>
      </c>
      <c r="BM272" s="261" t="s">
        <v>442</v>
      </c>
      <c r="BN272" s="261" t="s">
        <v>442</v>
      </c>
      <c r="BO272" s="261" t="s">
        <v>442</v>
      </c>
      <c r="BP272" s="261" t="s">
        <v>442</v>
      </c>
      <c r="BQ272" s="261" t="s">
        <v>442</v>
      </c>
      <c r="BR272" s="261" t="s">
        <v>442</v>
      </c>
      <c r="BS272" s="261" t="s">
        <v>442</v>
      </c>
      <c r="BT272" s="261" t="s">
        <v>442</v>
      </c>
      <c r="BU272" s="261" t="s">
        <v>442</v>
      </c>
      <c r="BV272" s="261" t="s">
        <v>442</v>
      </c>
      <c r="BW272" s="261" t="s">
        <v>442</v>
      </c>
      <c r="BX272" s="261" t="s">
        <v>442</v>
      </c>
      <c r="BY272" s="261" t="s">
        <v>442</v>
      </c>
      <c r="BZ272" s="261" t="s">
        <v>442</v>
      </c>
      <c r="CA272" s="261" t="s">
        <v>442</v>
      </c>
      <c r="CB272" s="261" t="s">
        <v>442</v>
      </c>
      <c r="CC272" s="290">
        <v>52517</v>
      </c>
      <c r="CD272" s="261" t="s">
        <v>442</v>
      </c>
      <c r="CE272" s="261">
        <v>45869</v>
      </c>
      <c r="CF272" s="261" t="s">
        <v>442</v>
      </c>
      <c r="CG272" s="261" t="s">
        <v>442</v>
      </c>
      <c r="CH272" s="261" t="s">
        <v>442</v>
      </c>
      <c r="CI272" s="261" t="s">
        <v>442</v>
      </c>
      <c r="CJ272" s="261" t="s">
        <v>442</v>
      </c>
      <c r="CK272" s="261" t="s">
        <v>442</v>
      </c>
      <c r="CL272" s="261" t="s">
        <v>442</v>
      </c>
      <c r="CM272" s="261" t="s">
        <v>442</v>
      </c>
      <c r="CN272" s="261" t="s">
        <v>442</v>
      </c>
      <c r="CO272" s="261" t="s">
        <v>442</v>
      </c>
      <c r="CP272" s="261" t="s">
        <v>442</v>
      </c>
      <c r="CQ272" s="261" t="s">
        <v>442</v>
      </c>
      <c r="CR272" s="261" t="s">
        <v>588</v>
      </c>
      <c r="CS272" s="261" t="s">
        <v>433</v>
      </c>
      <c r="CT272" s="261" t="s">
        <v>442</v>
      </c>
      <c r="CU272" s="261" t="s">
        <v>589</v>
      </c>
      <c r="CV272" s="261" t="s">
        <v>442</v>
      </c>
      <c r="CW272" s="261" t="s">
        <v>442</v>
      </c>
      <c r="CX272" s="293">
        <f t="shared" si="67"/>
        <v>0.72301266902590877</v>
      </c>
      <c r="CY272" s="289">
        <v>2107739</v>
      </c>
      <c r="CZ272" s="287">
        <v>45007</v>
      </c>
      <c r="DA272" s="293">
        <v>0.68962147481644953</v>
      </c>
      <c r="DB272" s="261" t="s">
        <v>442</v>
      </c>
      <c r="DC272" s="261" t="s">
        <v>442</v>
      </c>
      <c r="DD272" s="261" t="s">
        <v>577</v>
      </c>
    </row>
    <row r="273" spans="1:108">
      <c r="A273" s="264" t="s">
        <v>380</v>
      </c>
      <c r="B273" s="284">
        <v>2587</v>
      </c>
      <c r="C273" s="284">
        <f t="shared" si="68"/>
        <v>2587</v>
      </c>
      <c r="D273" s="285">
        <v>11562</v>
      </c>
      <c r="E273" s="286">
        <f t="shared" si="69"/>
        <v>11562</v>
      </c>
      <c r="F273" s="287">
        <v>45869</v>
      </c>
      <c r="G273" s="285" t="s">
        <v>159</v>
      </c>
      <c r="H273" s="285" t="s">
        <v>573</v>
      </c>
      <c r="I273" s="261">
        <v>2021</v>
      </c>
      <c r="J273" s="261" t="s">
        <v>574</v>
      </c>
      <c r="K273" s="261" t="s">
        <v>575</v>
      </c>
      <c r="L273" s="288">
        <v>1081680</v>
      </c>
      <c r="M273" s="261" t="s">
        <v>576</v>
      </c>
      <c r="N273" s="261" t="s">
        <v>577</v>
      </c>
      <c r="O273" s="261" t="s">
        <v>578</v>
      </c>
      <c r="P273" s="287">
        <v>45772</v>
      </c>
      <c r="Q273" s="287" t="s">
        <v>590</v>
      </c>
      <c r="R273" s="261" t="s">
        <v>577</v>
      </c>
      <c r="S273" s="261" t="s">
        <v>580</v>
      </c>
      <c r="T273" s="261">
        <v>2</v>
      </c>
      <c r="U273" s="288">
        <v>0</v>
      </c>
      <c r="V273" s="289">
        <v>0</v>
      </c>
      <c r="W273" s="261" t="str">
        <f t="shared" si="70"/>
        <v>PERF</v>
      </c>
      <c r="X273" s="261" t="s">
        <v>581</v>
      </c>
      <c r="Y273" s="261" t="s">
        <v>581</v>
      </c>
      <c r="Z273" s="261" t="s">
        <v>573</v>
      </c>
      <c r="AA273" s="264" t="s">
        <v>380</v>
      </c>
      <c r="AB273" s="286">
        <f t="shared" si="71"/>
        <v>2587</v>
      </c>
      <c r="AC273" s="286">
        <v>7645</v>
      </c>
      <c r="AD273" s="286">
        <f t="shared" si="72"/>
        <v>7645</v>
      </c>
      <c r="AE273" s="261" t="s">
        <v>582</v>
      </c>
      <c r="AF273" s="261" t="s">
        <v>583</v>
      </c>
      <c r="AG273" s="290">
        <v>1547614</v>
      </c>
      <c r="AH273" s="261" t="s">
        <v>583</v>
      </c>
      <c r="AI273" s="291">
        <v>42696</v>
      </c>
      <c r="AJ273" s="261" t="s">
        <v>584</v>
      </c>
      <c r="AK273" s="292">
        <v>45862</v>
      </c>
      <c r="AL273" s="292" t="s">
        <v>585</v>
      </c>
      <c r="AM273" s="292" t="s">
        <v>442</v>
      </c>
      <c r="AN273" s="261" t="s">
        <v>442</v>
      </c>
      <c r="AO273" s="261" t="s">
        <v>442</v>
      </c>
      <c r="AP273" s="261" t="s">
        <v>442</v>
      </c>
      <c r="AQ273" s="261" t="s">
        <v>442</v>
      </c>
      <c r="AR273" s="290">
        <v>176</v>
      </c>
      <c r="AS273" s="287">
        <f t="shared" si="65"/>
        <v>51149</v>
      </c>
      <c r="AT273" s="261">
        <v>180</v>
      </c>
      <c r="AU273" s="261" t="s">
        <v>442</v>
      </c>
      <c r="AV273" s="290">
        <v>1683404</v>
      </c>
      <c r="AW273" s="290">
        <v>1677742.26</v>
      </c>
      <c r="AX273" s="261" t="s">
        <v>442</v>
      </c>
      <c r="AY273" s="261" t="s">
        <v>442</v>
      </c>
      <c r="AZ273" s="290">
        <v>1683404</v>
      </c>
      <c r="BA273" s="261">
        <v>100</v>
      </c>
      <c r="BB273" s="261" t="s">
        <v>442</v>
      </c>
      <c r="BC273" s="261" t="s">
        <v>586</v>
      </c>
      <c r="BD273" s="261" t="s">
        <v>586</v>
      </c>
      <c r="BE273" s="289">
        <v>21420</v>
      </c>
      <c r="BF273" s="261" t="s">
        <v>442</v>
      </c>
      <c r="BG273" s="261" t="s">
        <v>442</v>
      </c>
      <c r="BH273" s="261" t="s">
        <v>587</v>
      </c>
      <c r="BI273" s="293">
        <v>0.1321</v>
      </c>
      <c r="BJ273" s="261" t="s">
        <v>591</v>
      </c>
      <c r="BK273" s="261" t="s">
        <v>442</v>
      </c>
      <c r="BL273" s="294">
        <f t="shared" si="66"/>
        <v>5.7999999999999996E-2</v>
      </c>
      <c r="BM273" s="261" t="s">
        <v>442</v>
      </c>
      <c r="BN273" s="261" t="s">
        <v>442</v>
      </c>
      <c r="BO273" s="261" t="s">
        <v>442</v>
      </c>
      <c r="BP273" s="261" t="s">
        <v>442</v>
      </c>
      <c r="BQ273" s="261" t="s">
        <v>442</v>
      </c>
      <c r="BR273" s="261" t="s">
        <v>442</v>
      </c>
      <c r="BS273" s="261" t="s">
        <v>442</v>
      </c>
      <c r="BT273" s="261" t="s">
        <v>442</v>
      </c>
      <c r="BU273" s="261" t="s">
        <v>442</v>
      </c>
      <c r="BV273" s="261" t="s">
        <v>442</v>
      </c>
      <c r="BW273" s="261" t="s">
        <v>442</v>
      </c>
      <c r="BX273" s="261" t="s">
        <v>442</v>
      </c>
      <c r="BY273" s="261" t="s">
        <v>442</v>
      </c>
      <c r="BZ273" s="261" t="s">
        <v>442</v>
      </c>
      <c r="CA273" s="261" t="s">
        <v>442</v>
      </c>
      <c r="CB273" s="261" t="s">
        <v>442</v>
      </c>
      <c r="CC273" s="290">
        <v>0</v>
      </c>
      <c r="CD273" s="261" t="s">
        <v>442</v>
      </c>
      <c r="CE273" s="261" t="s">
        <v>442</v>
      </c>
      <c r="CF273" s="261" t="s">
        <v>442</v>
      </c>
      <c r="CG273" s="261" t="s">
        <v>442</v>
      </c>
      <c r="CH273" s="261" t="s">
        <v>442</v>
      </c>
      <c r="CI273" s="261" t="s">
        <v>442</v>
      </c>
      <c r="CJ273" s="261" t="s">
        <v>442</v>
      </c>
      <c r="CK273" s="261" t="s">
        <v>442</v>
      </c>
      <c r="CL273" s="261" t="s">
        <v>442</v>
      </c>
      <c r="CM273" s="261" t="s">
        <v>442</v>
      </c>
      <c r="CN273" s="261" t="s">
        <v>442</v>
      </c>
      <c r="CO273" s="261" t="s">
        <v>442</v>
      </c>
      <c r="CP273" s="261" t="s">
        <v>442</v>
      </c>
      <c r="CQ273" s="261" t="s">
        <v>442</v>
      </c>
      <c r="CR273" s="261" t="s">
        <v>588</v>
      </c>
      <c r="CS273" s="261" t="s">
        <v>433</v>
      </c>
      <c r="CT273" s="261" t="s">
        <v>442</v>
      </c>
      <c r="CU273" s="261" t="s">
        <v>589</v>
      </c>
      <c r="CV273" s="261" t="s">
        <v>442</v>
      </c>
      <c r="CW273" s="261" t="s">
        <v>442</v>
      </c>
      <c r="CX273" s="293">
        <f t="shared" si="67"/>
        <v>0.3366808</v>
      </c>
      <c r="CY273" s="289">
        <v>5000000</v>
      </c>
      <c r="CZ273" s="287">
        <v>45600</v>
      </c>
      <c r="DA273" s="293">
        <v>0.6733616</v>
      </c>
      <c r="DB273" s="261" t="s">
        <v>442</v>
      </c>
      <c r="DC273" s="261" t="s">
        <v>442</v>
      </c>
      <c r="DD273" s="261" t="s">
        <v>577</v>
      </c>
    </row>
    <row r="274" spans="1:108">
      <c r="A274" s="264" t="s">
        <v>380</v>
      </c>
      <c r="B274" s="284">
        <v>1823</v>
      </c>
      <c r="C274" s="284">
        <f t="shared" si="68"/>
        <v>1823</v>
      </c>
      <c r="D274" s="285">
        <v>9685</v>
      </c>
      <c r="E274" s="286">
        <f t="shared" si="69"/>
        <v>9685</v>
      </c>
      <c r="F274" s="287">
        <v>45869</v>
      </c>
      <c r="G274" s="285" t="s">
        <v>159</v>
      </c>
      <c r="H274" s="285" t="s">
        <v>573</v>
      </c>
      <c r="I274" s="261">
        <v>2021</v>
      </c>
      <c r="J274" s="261" t="s">
        <v>574</v>
      </c>
      <c r="K274" s="261" t="s">
        <v>575</v>
      </c>
      <c r="L274" s="288">
        <v>65097725</v>
      </c>
      <c r="M274" s="261" t="s">
        <v>576</v>
      </c>
      <c r="N274" s="261" t="s">
        <v>577</v>
      </c>
      <c r="O274" s="261" t="s">
        <v>578</v>
      </c>
      <c r="P274" s="287">
        <v>43263</v>
      </c>
      <c r="Q274" s="287" t="s">
        <v>592</v>
      </c>
      <c r="R274" s="261" t="s">
        <v>577</v>
      </c>
      <c r="S274" s="261" t="s">
        <v>580</v>
      </c>
      <c r="T274" s="261">
        <v>36</v>
      </c>
      <c r="U274" s="288">
        <v>0</v>
      </c>
      <c r="V274" s="289">
        <v>0</v>
      </c>
      <c r="W274" s="261" t="str">
        <f t="shared" si="70"/>
        <v>PERF</v>
      </c>
      <c r="X274" s="261" t="s">
        <v>581</v>
      </c>
      <c r="Y274" s="261" t="s">
        <v>581</v>
      </c>
      <c r="Z274" s="261" t="s">
        <v>573</v>
      </c>
      <c r="AA274" s="264" t="s">
        <v>380</v>
      </c>
      <c r="AB274" s="286">
        <f t="shared" si="71"/>
        <v>1823</v>
      </c>
      <c r="AC274" s="286">
        <v>7730</v>
      </c>
      <c r="AD274" s="286">
        <f t="shared" si="72"/>
        <v>7730</v>
      </c>
      <c r="AE274" s="261" t="s">
        <v>593</v>
      </c>
      <c r="AF274" s="261" t="s">
        <v>583</v>
      </c>
      <c r="AG274" s="290">
        <v>176820103</v>
      </c>
      <c r="AH274" s="261" t="s">
        <v>583</v>
      </c>
      <c r="AI274" s="291">
        <v>42986</v>
      </c>
      <c r="AJ274" s="261" t="s">
        <v>584</v>
      </c>
      <c r="AK274" s="292">
        <v>45866</v>
      </c>
      <c r="AL274" s="292" t="s">
        <v>585</v>
      </c>
      <c r="AM274" s="292" t="s">
        <v>442</v>
      </c>
      <c r="AN274" s="261" t="s">
        <v>442</v>
      </c>
      <c r="AO274" s="261" t="s">
        <v>442</v>
      </c>
      <c r="AP274" s="261" t="s">
        <v>442</v>
      </c>
      <c r="AQ274" s="261" t="s">
        <v>442</v>
      </c>
      <c r="AR274" s="290">
        <v>94</v>
      </c>
      <c r="AS274" s="287">
        <f t="shared" si="65"/>
        <v>48689</v>
      </c>
      <c r="AT274" s="261">
        <v>180</v>
      </c>
      <c r="AU274" s="261" t="s">
        <v>442</v>
      </c>
      <c r="AV274" s="290">
        <v>18500258</v>
      </c>
      <c r="AW274" s="290">
        <v>14385867.199999999</v>
      </c>
      <c r="AX274" s="261" t="s">
        <v>442</v>
      </c>
      <c r="AY274" s="261" t="s">
        <v>442</v>
      </c>
      <c r="AZ274" s="290">
        <v>18500258</v>
      </c>
      <c r="BA274" s="261">
        <v>100</v>
      </c>
      <c r="BB274" s="261" t="s">
        <v>442</v>
      </c>
      <c r="BC274" s="261" t="s">
        <v>586</v>
      </c>
      <c r="BD274" s="261" t="s">
        <v>586</v>
      </c>
      <c r="BE274" s="289">
        <v>247179</v>
      </c>
      <c r="BF274" s="261" t="s">
        <v>442</v>
      </c>
      <c r="BG274" s="261" t="s">
        <v>442</v>
      </c>
      <c r="BH274" s="261" t="s">
        <v>587</v>
      </c>
      <c r="BI274" s="293">
        <v>0.13730000000000001</v>
      </c>
      <c r="BJ274" s="261" t="s">
        <v>591</v>
      </c>
      <c r="BK274" s="261" t="s">
        <v>442</v>
      </c>
      <c r="BL274" s="294">
        <f t="shared" si="66"/>
        <v>6.3200000000000006E-2</v>
      </c>
      <c r="BM274" s="261" t="s">
        <v>442</v>
      </c>
      <c r="BN274" s="261" t="s">
        <v>442</v>
      </c>
      <c r="BO274" s="261" t="s">
        <v>442</v>
      </c>
      <c r="BP274" s="261" t="s">
        <v>442</v>
      </c>
      <c r="BQ274" s="261" t="s">
        <v>442</v>
      </c>
      <c r="BR274" s="261" t="s">
        <v>442</v>
      </c>
      <c r="BS274" s="261" t="s">
        <v>442</v>
      </c>
      <c r="BT274" s="261" t="s">
        <v>442</v>
      </c>
      <c r="BU274" s="261" t="s">
        <v>442</v>
      </c>
      <c r="BV274" s="261" t="s">
        <v>442</v>
      </c>
      <c r="BW274" s="261" t="s">
        <v>442</v>
      </c>
      <c r="BX274" s="261" t="s">
        <v>442</v>
      </c>
      <c r="BY274" s="261" t="s">
        <v>442</v>
      </c>
      <c r="BZ274" s="261" t="s">
        <v>442</v>
      </c>
      <c r="CA274" s="261" t="s">
        <v>442</v>
      </c>
      <c r="CB274" s="261" t="s">
        <v>442</v>
      </c>
      <c r="CC274" s="290">
        <v>0</v>
      </c>
      <c r="CD274" s="261" t="s">
        <v>442</v>
      </c>
      <c r="CE274" s="261" t="s">
        <v>442</v>
      </c>
      <c r="CF274" s="261" t="s">
        <v>442</v>
      </c>
      <c r="CG274" s="261" t="s">
        <v>442</v>
      </c>
      <c r="CH274" s="261" t="s">
        <v>442</v>
      </c>
      <c r="CI274" s="261" t="s">
        <v>442</v>
      </c>
      <c r="CJ274" s="261" t="s">
        <v>442</v>
      </c>
      <c r="CK274" s="261" t="s">
        <v>442</v>
      </c>
      <c r="CL274" s="261" t="s">
        <v>442</v>
      </c>
      <c r="CM274" s="261" t="s">
        <v>442</v>
      </c>
      <c r="CN274" s="261" t="s">
        <v>442</v>
      </c>
      <c r="CO274" s="261" t="s">
        <v>442</v>
      </c>
      <c r="CP274" s="261" t="s">
        <v>442</v>
      </c>
      <c r="CQ274" s="261" t="s">
        <v>442</v>
      </c>
      <c r="CR274" s="261" t="s">
        <v>588</v>
      </c>
      <c r="CS274" s="261" t="s">
        <v>433</v>
      </c>
      <c r="CT274" s="261" t="s">
        <v>442</v>
      </c>
      <c r="CU274" s="261" t="s">
        <v>589</v>
      </c>
      <c r="CV274" s="261" t="s">
        <v>442</v>
      </c>
      <c r="CW274" s="261" t="s">
        <v>442</v>
      </c>
      <c r="CX274" s="293">
        <f t="shared" si="67"/>
        <v>0.50932130331356518</v>
      </c>
      <c r="CY274" s="289">
        <v>36323354</v>
      </c>
      <c r="CZ274" s="287">
        <v>45281</v>
      </c>
      <c r="DA274" s="293">
        <v>0.68423422078630247</v>
      </c>
      <c r="DB274" s="261" t="s">
        <v>442</v>
      </c>
      <c r="DC274" s="261" t="s">
        <v>442</v>
      </c>
      <c r="DD274" s="261" t="s">
        <v>577</v>
      </c>
    </row>
    <row r="275" spans="1:108">
      <c r="A275" s="264" t="s">
        <v>380</v>
      </c>
      <c r="B275" s="284">
        <v>2579</v>
      </c>
      <c r="C275" s="284">
        <f t="shared" si="68"/>
        <v>2579</v>
      </c>
      <c r="D275" s="285">
        <v>11429</v>
      </c>
      <c r="E275" s="286">
        <f t="shared" si="69"/>
        <v>11429</v>
      </c>
      <c r="F275" s="287">
        <v>45869</v>
      </c>
      <c r="G275" s="285" t="s">
        <v>159</v>
      </c>
      <c r="H275" s="285" t="s">
        <v>573</v>
      </c>
      <c r="I275" s="261">
        <v>2021</v>
      </c>
      <c r="J275" s="261" t="s">
        <v>574</v>
      </c>
      <c r="K275" s="261" t="s">
        <v>575</v>
      </c>
      <c r="L275" s="288">
        <v>25044431</v>
      </c>
      <c r="M275" s="261" t="s">
        <v>576</v>
      </c>
      <c r="N275" s="261" t="s">
        <v>577</v>
      </c>
      <c r="O275" s="261" t="s">
        <v>578</v>
      </c>
      <c r="P275" s="287">
        <v>45747</v>
      </c>
      <c r="Q275" s="287" t="s">
        <v>590</v>
      </c>
      <c r="R275" s="261" t="s">
        <v>577</v>
      </c>
      <c r="S275" s="261" t="s">
        <v>580</v>
      </c>
      <c r="T275" s="261">
        <v>2</v>
      </c>
      <c r="U275" s="288">
        <v>0</v>
      </c>
      <c r="V275" s="289">
        <v>0</v>
      </c>
      <c r="W275" s="261" t="str">
        <f t="shared" si="70"/>
        <v>PERF</v>
      </c>
      <c r="X275" s="261" t="s">
        <v>581</v>
      </c>
      <c r="Y275" s="261" t="s">
        <v>581</v>
      </c>
      <c r="Z275" s="261" t="s">
        <v>573</v>
      </c>
      <c r="AA275" s="264" t="s">
        <v>380</v>
      </c>
      <c r="AB275" s="286">
        <f t="shared" si="71"/>
        <v>2579</v>
      </c>
      <c r="AC275" s="286">
        <v>9290</v>
      </c>
      <c r="AD275" s="286">
        <f t="shared" si="72"/>
        <v>9290</v>
      </c>
      <c r="AE275" s="261" t="s">
        <v>593</v>
      </c>
      <c r="AF275" s="261" t="s">
        <v>583</v>
      </c>
      <c r="AG275" s="290">
        <v>60869794</v>
      </c>
      <c r="AH275" s="261" t="s">
        <v>583</v>
      </c>
      <c r="AI275" s="291">
        <v>45397</v>
      </c>
      <c r="AJ275" s="261" t="s">
        <v>584</v>
      </c>
      <c r="AK275" s="292">
        <v>45866</v>
      </c>
      <c r="AL275" s="292" t="s">
        <v>585</v>
      </c>
      <c r="AM275" s="292" t="s">
        <v>442</v>
      </c>
      <c r="AN275" s="261" t="s">
        <v>442</v>
      </c>
      <c r="AO275" s="261" t="s">
        <v>442</v>
      </c>
      <c r="AP275" s="261" t="s">
        <v>442</v>
      </c>
      <c r="AQ275" s="261" t="s">
        <v>442</v>
      </c>
      <c r="AR275" s="290">
        <v>175</v>
      </c>
      <c r="AS275" s="287">
        <f t="shared" si="65"/>
        <v>51119</v>
      </c>
      <c r="AT275" s="261">
        <v>180</v>
      </c>
      <c r="AU275" s="261" t="s">
        <v>442</v>
      </c>
      <c r="AV275" s="290">
        <v>33916020</v>
      </c>
      <c r="AW275" s="290">
        <v>33714016.549999997</v>
      </c>
      <c r="AX275" s="261" t="s">
        <v>442</v>
      </c>
      <c r="AY275" s="261" t="s">
        <v>442</v>
      </c>
      <c r="AZ275" s="290">
        <v>33916020</v>
      </c>
      <c r="BA275" s="261">
        <v>100</v>
      </c>
      <c r="BB275" s="261" t="s">
        <v>442</v>
      </c>
      <c r="BC275" s="261" t="s">
        <v>586</v>
      </c>
      <c r="BD275" s="261" t="s">
        <v>586</v>
      </c>
      <c r="BE275" s="289">
        <v>452429</v>
      </c>
      <c r="BF275" s="261" t="s">
        <v>442</v>
      </c>
      <c r="BG275" s="261" t="s">
        <v>442</v>
      </c>
      <c r="BH275" s="261" t="s">
        <v>587</v>
      </c>
      <c r="BI275" s="293">
        <v>0.1421</v>
      </c>
      <c r="BJ275" s="261" t="s">
        <v>591</v>
      </c>
      <c r="BK275" s="261" t="s">
        <v>442</v>
      </c>
      <c r="BL275" s="294">
        <f t="shared" si="66"/>
        <v>6.8000000000000005E-2</v>
      </c>
      <c r="BM275" s="261" t="s">
        <v>442</v>
      </c>
      <c r="BN275" s="261" t="s">
        <v>442</v>
      </c>
      <c r="BO275" s="261" t="s">
        <v>442</v>
      </c>
      <c r="BP275" s="261" t="s">
        <v>442</v>
      </c>
      <c r="BQ275" s="261" t="s">
        <v>442</v>
      </c>
      <c r="BR275" s="261" t="s">
        <v>442</v>
      </c>
      <c r="BS275" s="261" t="s">
        <v>442</v>
      </c>
      <c r="BT275" s="261" t="s">
        <v>442</v>
      </c>
      <c r="BU275" s="261" t="s">
        <v>442</v>
      </c>
      <c r="BV275" s="261" t="s">
        <v>442</v>
      </c>
      <c r="BW275" s="261" t="s">
        <v>442</v>
      </c>
      <c r="BX275" s="261" t="s">
        <v>442</v>
      </c>
      <c r="BY275" s="261" t="s">
        <v>442</v>
      </c>
      <c r="BZ275" s="261" t="s">
        <v>442</v>
      </c>
      <c r="CA275" s="261" t="s">
        <v>442</v>
      </c>
      <c r="CB275" s="261" t="s">
        <v>442</v>
      </c>
      <c r="CC275" s="290">
        <v>0</v>
      </c>
      <c r="CD275" s="261" t="s">
        <v>442</v>
      </c>
      <c r="CE275" s="261" t="s">
        <v>442</v>
      </c>
      <c r="CF275" s="261" t="s">
        <v>442</v>
      </c>
      <c r="CG275" s="261" t="s">
        <v>442</v>
      </c>
      <c r="CH275" s="261" t="s">
        <v>442</v>
      </c>
      <c r="CI275" s="261" t="s">
        <v>442</v>
      </c>
      <c r="CJ275" s="261" t="s">
        <v>442</v>
      </c>
      <c r="CK275" s="261" t="s">
        <v>442</v>
      </c>
      <c r="CL275" s="261" t="s">
        <v>442</v>
      </c>
      <c r="CM275" s="261" t="s">
        <v>442</v>
      </c>
      <c r="CN275" s="261" t="s">
        <v>442</v>
      </c>
      <c r="CO275" s="261" t="s">
        <v>442</v>
      </c>
      <c r="CP275" s="261" t="s">
        <v>442</v>
      </c>
      <c r="CQ275" s="261" t="s">
        <v>442</v>
      </c>
      <c r="CR275" s="261" t="s">
        <v>588</v>
      </c>
      <c r="CS275" s="261" t="s">
        <v>433</v>
      </c>
      <c r="CT275" s="261" t="s">
        <v>442</v>
      </c>
      <c r="CU275" s="261" t="s">
        <v>589</v>
      </c>
      <c r="CV275" s="261" t="s">
        <v>442</v>
      </c>
      <c r="CW275" s="261" t="s">
        <v>442</v>
      </c>
      <c r="CX275" s="293">
        <f t="shared" si="67"/>
        <v>0.31957318856778189</v>
      </c>
      <c r="CY275" s="289">
        <v>106129116</v>
      </c>
      <c r="CZ275" s="287">
        <v>45538</v>
      </c>
      <c r="DA275" s="293">
        <v>0.63914637713556377</v>
      </c>
      <c r="DB275" s="261" t="s">
        <v>442</v>
      </c>
      <c r="DC275" s="261" t="s">
        <v>442</v>
      </c>
      <c r="DD275" s="261" t="s">
        <v>577</v>
      </c>
    </row>
    <row r="276" spans="1:108">
      <c r="A276" s="264" t="s">
        <v>380</v>
      </c>
      <c r="B276" s="284">
        <v>2581</v>
      </c>
      <c r="C276" s="284">
        <f t="shared" si="68"/>
        <v>2581</v>
      </c>
      <c r="D276" s="285">
        <v>11430</v>
      </c>
      <c r="E276" s="286">
        <f t="shared" si="69"/>
        <v>11430</v>
      </c>
      <c r="F276" s="287">
        <v>45869</v>
      </c>
      <c r="G276" s="285" t="s">
        <v>159</v>
      </c>
      <c r="H276" s="285" t="s">
        <v>573</v>
      </c>
      <c r="I276" s="261">
        <v>2021</v>
      </c>
      <c r="J276" s="261" t="s">
        <v>574</v>
      </c>
      <c r="K276" s="261" t="s">
        <v>575</v>
      </c>
      <c r="L276" s="288">
        <v>4361390</v>
      </c>
      <c r="M276" s="261" t="s">
        <v>576</v>
      </c>
      <c r="N276" s="261" t="s">
        <v>577</v>
      </c>
      <c r="O276" s="261" t="s">
        <v>578</v>
      </c>
      <c r="P276" s="287">
        <v>45747</v>
      </c>
      <c r="Q276" s="287" t="s">
        <v>590</v>
      </c>
      <c r="R276" s="261" t="s">
        <v>577</v>
      </c>
      <c r="S276" s="261" t="s">
        <v>580</v>
      </c>
      <c r="T276" s="261">
        <v>2</v>
      </c>
      <c r="U276" s="288">
        <v>0</v>
      </c>
      <c r="V276" s="289">
        <v>0</v>
      </c>
      <c r="W276" s="261" t="str">
        <f t="shared" si="70"/>
        <v>PERF</v>
      </c>
      <c r="X276" s="261" t="s">
        <v>581</v>
      </c>
      <c r="Y276" s="261" t="s">
        <v>581</v>
      </c>
      <c r="Z276" s="261" t="s">
        <v>573</v>
      </c>
      <c r="AA276" s="264" t="s">
        <v>380</v>
      </c>
      <c r="AB276" s="286">
        <f t="shared" si="71"/>
        <v>2581</v>
      </c>
      <c r="AC276" s="286">
        <v>9291</v>
      </c>
      <c r="AD276" s="286">
        <f t="shared" si="72"/>
        <v>9291</v>
      </c>
      <c r="AE276" s="261" t="s">
        <v>582</v>
      </c>
      <c r="AF276" s="261" t="s">
        <v>583</v>
      </c>
      <c r="AG276" s="290">
        <v>16176294</v>
      </c>
      <c r="AH276" s="261" t="s">
        <v>583</v>
      </c>
      <c r="AI276" s="291">
        <v>45397</v>
      </c>
      <c r="AJ276" s="261" t="s">
        <v>584</v>
      </c>
      <c r="AK276" s="292">
        <v>45866</v>
      </c>
      <c r="AL276" s="292" t="s">
        <v>585</v>
      </c>
      <c r="AM276" s="292" t="s">
        <v>442</v>
      </c>
      <c r="AN276" s="261" t="s">
        <v>442</v>
      </c>
      <c r="AO276" s="261" t="s">
        <v>442</v>
      </c>
      <c r="AP276" s="261" t="s">
        <v>442</v>
      </c>
      <c r="AQ276" s="261" t="s">
        <v>442</v>
      </c>
      <c r="AR276" s="290">
        <v>175</v>
      </c>
      <c r="AS276" s="287">
        <f t="shared" si="65"/>
        <v>51119</v>
      </c>
      <c r="AT276" s="261">
        <v>180</v>
      </c>
      <c r="AU276" s="261" t="s">
        <v>442</v>
      </c>
      <c r="AV276" s="290">
        <v>8614920</v>
      </c>
      <c r="AW276" s="290">
        <v>8508570.5299999993</v>
      </c>
      <c r="AX276" s="261" t="s">
        <v>442</v>
      </c>
      <c r="AY276" s="261" t="s">
        <v>442</v>
      </c>
      <c r="AZ276" s="290">
        <v>8614920</v>
      </c>
      <c r="BA276" s="261">
        <v>100</v>
      </c>
      <c r="BB276" s="261" t="s">
        <v>442</v>
      </c>
      <c r="BC276" s="261" t="s">
        <v>586</v>
      </c>
      <c r="BD276" s="261" t="s">
        <v>586</v>
      </c>
      <c r="BE276" s="289">
        <v>109401</v>
      </c>
      <c r="BF276" s="261" t="s">
        <v>442</v>
      </c>
      <c r="BG276" s="261" t="s">
        <v>442</v>
      </c>
      <c r="BH276" s="261" t="s">
        <v>587</v>
      </c>
      <c r="BI276" s="293">
        <v>0.13350000000000001</v>
      </c>
      <c r="BJ276" s="261" t="s">
        <v>591</v>
      </c>
      <c r="BK276" s="261" t="s">
        <v>442</v>
      </c>
      <c r="BL276" s="294">
        <f t="shared" si="66"/>
        <v>5.9400000000000008E-2</v>
      </c>
      <c r="BM276" s="261" t="s">
        <v>442</v>
      </c>
      <c r="BN276" s="261" t="s">
        <v>442</v>
      </c>
      <c r="BO276" s="261" t="s">
        <v>442</v>
      </c>
      <c r="BP276" s="261" t="s">
        <v>442</v>
      </c>
      <c r="BQ276" s="261" t="s">
        <v>442</v>
      </c>
      <c r="BR276" s="261" t="s">
        <v>442</v>
      </c>
      <c r="BS276" s="261" t="s">
        <v>442</v>
      </c>
      <c r="BT276" s="261" t="s">
        <v>442</v>
      </c>
      <c r="BU276" s="261" t="s">
        <v>442</v>
      </c>
      <c r="BV276" s="261" t="s">
        <v>442</v>
      </c>
      <c r="BW276" s="261" t="s">
        <v>442</v>
      </c>
      <c r="BX276" s="261" t="s">
        <v>442</v>
      </c>
      <c r="BY276" s="261" t="s">
        <v>442</v>
      </c>
      <c r="BZ276" s="261" t="s">
        <v>442</v>
      </c>
      <c r="CA276" s="261" t="s">
        <v>442</v>
      </c>
      <c r="CB276" s="261" t="s">
        <v>442</v>
      </c>
      <c r="CC276" s="290">
        <v>0</v>
      </c>
      <c r="CD276" s="261" t="s">
        <v>442</v>
      </c>
      <c r="CE276" s="261" t="s">
        <v>442</v>
      </c>
      <c r="CF276" s="261" t="s">
        <v>442</v>
      </c>
      <c r="CG276" s="261" t="s">
        <v>442</v>
      </c>
      <c r="CH276" s="261" t="s">
        <v>442</v>
      </c>
      <c r="CI276" s="261" t="s">
        <v>442</v>
      </c>
      <c r="CJ276" s="261" t="s">
        <v>442</v>
      </c>
      <c r="CK276" s="261" t="s">
        <v>442</v>
      </c>
      <c r="CL276" s="261" t="s">
        <v>442</v>
      </c>
      <c r="CM276" s="261" t="s">
        <v>442</v>
      </c>
      <c r="CN276" s="261" t="s">
        <v>442</v>
      </c>
      <c r="CO276" s="261" t="s">
        <v>442</v>
      </c>
      <c r="CP276" s="261" t="s">
        <v>442</v>
      </c>
      <c r="CQ276" s="261" t="s">
        <v>442</v>
      </c>
      <c r="CR276" s="261" t="s">
        <v>588</v>
      </c>
      <c r="CS276" s="261" t="s">
        <v>433</v>
      </c>
      <c r="CT276" s="261" t="s">
        <v>442</v>
      </c>
      <c r="CU276" s="261" t="s">
        <v>589</v>
      </c>
      <c r="CV276" s="261" t="s">
        <v>442</v>
      </c>
      <c r="CW276" s="261" t="s">
        <v>442</v>
      </c>
      <c r="CX276" s="293">
        <f t="shared" si="67"/>
        <v>0.67118673383011218</v>
      </c>
      <c r="CY276" s="289">
        <v>12835355</v>
      </c>
      <c r="CZ276" s="287">
        <v>45538</v>
      </c>
      <c r="DA276" s="293">
        <v>0.67118673383011218</v>
      </c>
      <c r="DB276" s="261" t="s">
        <v>442</v>
      </c>
      <c r="DC276" s="261" t="s">
        <v>442</v>
      </c>
      <c r="DD276" s="261" t="s">
        <v>577</v>
      </c>
    </row>
    <row r="277" spans="1:108">
      <c r="A277" s="264" t="s">
        <v>380</v>
      </c>
      <c r="B277" s="284">
        <v>2546</v>
      </c>
      <c r="C277" s="284">
        <f t="shared" si="68"/>
        <v>2546</v>
      </c>
      <c r="D277" s="285">
        <v>11461</v>
      </c>
      <c r="E277" s="286">
        <f t="shared" si="69"/>
        <v>11461</v>
      </c>
      <c r="F277" s="287">
        <v>45869</v>
      </c>
      <c r="G277" s="285" t="s">
        <v>159</v>
      </c>
      <c r="H277" s="285" t="s">
        <v>573</v>
      </c>
      <c r="I277" s="261">
        <v>2021</v>
      </c>
      <c r="J277" s="261" t="s">
        <v>574</v>
      </c>
      <c r="K277" s="261" t="s">
        <v>575</v>
      </c>
      <c r="L277" s="288">
        <v>3128244</v>
      </c>
      <c r="M277" s="261" t="s">
        <v>576</v>
      </c>
      <c r="N277" s="261" t="s">
        <v>577</v>
      </c>
      <c r="O277" s="261" t="s">
        <v>578</v>
      </c>
      <c r="P277" s="287">
        <v>45602</v>
      </c>
      <c r="Q277" s="287" t="s">
        <v>592</v>
      </c>
      <c r="R277" s="261" t="s">
        <v>577</v>
      </c>
      <c r="S277" s="261" t="s">
        <v>580</v>
      </c>
      <c r="T277" s="261">
        <v>2</v>
      </c>
      <c r="U277" s="288">
        <v>0</v>
      </c>
      <c r="V277" s="289">
        <v>0</v>
      </c>
      <c r="W277" s="261" t="str">
        <f t="shared" si="70"/>
        <v>PERF</v>
      </c>
      <c r="X277" s="261" t="s">
        <v>581</v>
      </c>
      <c r="Y277" s="261" t="s">
        <v>581</v>
      </c>
      <c r="Z277" s="261" t="s">
        <v>573</v>
      </c>
      <c r="AA277" s="264" t="s">
        <v>380</v>
      </c>
      <c r="AB277" s="286">
        <f t="shared" si="71"/>
        <v>2546</v>
      </c>
      <c r="AC277" s="286">
        <v>9316</v>
      </c>
      <c r="AD277" s="286">
        <f t="shared" si="72"/>
        <v>9316</v>
      </c>
      <c r="AE277" s="261" t="s">
        <v>593</v>
      </c>
      <c r="AF277" s="261" t="s">
        <v>583</v>
      </c>
      <c r="AG277" s="290">
        <v>6127693</v>
      </c>
      <c r="AH277" s="261" t="s">
        <v>583</v>
      </c>
      <c r="AI277" s="291">
        <v>45483</v>
      </c>
      <c r="AJ277" s="261" t="s">
        <v>584</v>
      </c>
      <c r="AK277" s="292">
        <v>45866</v>
      </c>
      <c r="AL277" s="292" t="s">
        <v>585</v>
      </c>
      <c r="AM277" s="292" t="s">
        <v>442</v>
      </c>
      <c r="AN277" s="261" t="s">
        <v>442</v>
      </c>
      <c r="AO277" s="261" t="s">
        <v>442</v>
      </c>
      <c r="AP277" s="261" t="s">
        <v>442</v>
      </c>
      <c r="AQ277" s="261" t="s">
        <v>442</v>
      </c>
      <c r="AR277" s="290">
        <v>171</v>
      </c>
      <c r="AS277" s="287">
        <f t="shared" si="65"/>
        <v>50999</v>
      </c>
      <c r="AT277" s="261">
        <v>180</v>
      </c>
      <c r="AU277" s="261" t="s">
        <v>442</v>
      </c>
      <c r="AV277" s="290">
        <v>4556000</v>
      </c>
      <c r="AW277" s="290">
        <v>4389018.38</v>
      </c>
      <c r="AX277" s="261" t="s">
        <v>442</v>
      </c>
      <c r="AY277" s="261" t="s">
        <v>442</v>
      </c>
      <c r="AZ277" s="290">
        <v>4556000</v>
      </c>
      <c r="BA277" s="261">
        <v>100</v>
      </c>
      <c r="BB277" s="261" t="s">
        <v>442</v>
      </c>
      <c r="BC277" s="261" t="s">
        <v>586</v>
      </c>
      <c r="BD277" s="261" t="s">
        <v>586</v>
      </c>
      <c r="BE277" s="289">
        <v>0</v>
      </c>
      <c r="BF277" s="261" t="s">
        <v>442</v>
      </c>
      <c r="BG277" s="261" t="s">
        <v>442</v>
      </c>
      <c r="BH277" s="261" t="s">
        <v>587</v>
      </c>
      <c r="BI277" s="293">
        <v>0.15210000000000001</v>
      </c>
      <c r="BJ277" s="261" t="s">
        <v>591</v>
      </c>
      <c r="BK277" s="261" t="s">
        <v>442</v>
      </c>
      <c r="BL277" s="294">
        <f t="shared" si="66"/>
        <v>7.8000000000000014E-2</v>
      </c>
      <c r="BM277" s="261" t="s">
        <v>442</v>
      </c>
      <c r="BN277" s="261" t="s">
        <v>442</v>
      </c>
      <c r="BO277" s="261" t="s">
        <v>442</v>
      </c>
      <c r="BP277" s="261" t="s">
        <v>442</v>
      </c>
      <c r="BQ277" s="261" t="s">
        <v>442</v>
      </c>
      <c r="BR277" s="261" t="s">
        <v>442</v>
      </c>
      <c r="BS277" s="261" t="s">
        <v>442</v>
      </c>
      <c r="BT277" s="261" t="s">
        <v>442</v>
      </c>
      <c r="BU277" s="261" t="s">
        <v>442</v>
      </c>
      <c r="BV277" s="261" t="s">
        <v>442</v>
      </c>
      <c r="BW277" s="261" t="s">
        <v>442</v>
      </c>
      <c r="BX277" s="261" t="s">
        <v>442</v>
      </c>
      <c r="BY277" s="261" t="s">
        <v>442</v>
      </c>
      <c r="BZ277" s="261" t="s">
        <v>442</v>
      </c>
      <c r="CA277" s="261" t="s">
        <v>442</v>
      </c>
      <c r="CB277" s="261" t="s">
        <v>442</v>
      </c>
      <c r="CC277" s="290">
        <v>0</v>
      </c>
      <c r="CD277" s="261" t="s">
        <v>442</v>
      </c>
      <c r="CE277" s="261" t="s">
        <v>442</v>
      </c>
      <c r="CF277" s="261" t="s">
        <v>442</v>
      </c>
      <c r="CG277" s="261" t="s">
        <v>442</v>
      </c>
      <c r="CH277" s="261" t="s">
        <v>442</v>
      </c>
      <c r="CI277" s="261" t="s">
        <v>442</v>
      </c>
      <c r="CJ277" s="261" t="s">
        <v>442</v>
      </c>
      <c r="CK277" s="261" t="s">
        <v>442</v>
      </c>
      <c r="CL277" s="261" t="s">
        <v>442</v>
      </c>
      <c r="CM277" s="261" t="s">
        <v>442</v>
      </c>
      <c r="CN277" s="261" t="s">
        <v>442</v>
      </c>
      <c r="CO277" s="261" t="s">
        <v>442</v>
      </c>
      <c r="CP277" s="261" t="s">
        <v>442</v>
      </c>
      <c r="CQ277" s="261" t="s">
        <v>442</v>
      </c>
      <c r="CR277" s="261" t="s">
        <v>588</v>
      </c>
      <c r="CS277" s="261" t="s">
        <v>433</v>
      </c>
      <c r="CT277" s="261" t="s">
        <v>442</v>
      </c>
      <c r="CU277" s="261" t="s">
        <v>589</v>
      </c>
      <c r="CV277" s="261" t="s">
        <v>442</v>
      </c>
      <c r="CW277" s="261" t="s">
        <v>442</v>
      </c>
      <c r="CX277" s="293">
        <f t="shared" si="67"/>
        <v>0.36741935483870969</v>
      </c>
      <c r="CY277" s="289">
        <v>12400000</v>
      </c>
      <c r="CZ277" s="287">
        <v>45492</v>
      </c>
      <c r="DA277" s="293">
        <v>0.7129032258064516</v>
      </c>
      <c r="DB277" s="261" t="s">
        <v>442</v>
      </c>
      <c r="DC277" s="261" t="s">
        <v>442</v>
      </c>
      <c r="DD277" s="261" t="s">
        <v>577</v>
      </c>
    </row>
    <row r="278" spans="1:108">
      <c r="A278" s="264" t="s">
        <v>380</v>
      </c>
      <c r="B278" s="284">
        <v>2540</v>
      </c>
      <c r="C278" s="284">
        <f t="shared" si="68"/>
        <v>2540</v>
      </c>
      <c r="D278" s="285">
        <v>11396</v>
      </c>
      <c r="E278" s="286">
        <f t="shared" si="69"/>
        <v>11396</v>
      </c>
      <c r="F278" s="287">
        <v>45869</v>
      </c>
      <c r="G278" s="285" t="s">
        <v>159</v>
      </c>
      <c r="H278" s="285" t="s">
        <v>573</v>
      </c>
      <c r="I278" s="261">
        <v>2021</v>
      </c>
      <c r="J278" s="261" t="s">
        <v>574</v>
      </c>
      <c r="K278" s="261" t="s">
        <v>575</v>
      </c>
      <c r="L278" s="288">
        <v>579894</v>
      </c>
      <c r="M278" s="261" t="s">
        <v>576</v>
      </c>
      <c r="N278" s="261" t="s">
        <v>577</v>
      </c>
      <c r="O278" s="261" t="s">
        <v>578</v>
      </c>
      <c r="P278" s="287">
        <v>45586</v>
      </c>
      <c r="Q278" s="287" t="s">
        <v>579</v>
      </c>
      <c r="R278" s="261" t="s">
        <v>577</v>
      </c>
      <c r="S278" s="261" t="s">
        <v>580</v>
      </c>
      <c r="T278" s="261">
        <v>2</v>
      </c>
      <c r="U278" s="288">
        <v>0</v>
      </c>
      <c r="V278" s="289">
        <v>0</v>
      </c>
      <c r="W278" s="261" t="str">
        <f t="shared" si="70"/>
        <v>PERF</v>
      </c>
      <c r="X278" s="261" t="s">
        <v>581</v>
      </c>
      <c r="Y278" s="261" t="s">
        <v>581</v>
      </c>
      <c r="Z278" s="261" t="s">
        <v>573</v>
      </c>
      <c r="AA278" s="264" t="s">
        <v>380</v>
      </c>
      <c r="AB278" s="286">
        <f t="shared" si="71"/>
        <v>2540</v>
      </c>
      <c r="AC278" s="286">
        <v>8506</v>
      </c>
      <c r="AD278" s="286">
        <f t="shared" si="72"/>
        <v>8506</v>
      </c>
      <c r="AE278" s="261" t="s">
        <v>582</v>
      </c>
      <c r="AF278" s="261" t="s">
        <v>583</v>
      </c>
      <c r="AG278" s="290">
        <v>2770000</v>
      </c>
      <c r="AH278" s="261" t="s">
        <v>583</v>
      </c>
      <c r="AI278" s="291">
        <v>45345</v>
      </c>
      <c r="AJ278" s="261" t="s">
        <v>584</v>
      </c>
      <c r="AK278" s="292">
        <v>45866</v>
      </c>
      <c r="AL278" s="292" t="s">
        <v>585</v>
      </c>
      <c r="AM278" s="292" t="s">
        <v>442</v>
      </c>
      <c r="AN278" s="261" t="s">
        <v>442</v>
      </c>
      <c r="AO278" s="261" t="s">
        <v>442</v>
      </c>
      <c r="AP278" s="261" t="s">
        <v>442</v>
      </c>
      <c r="AQ278" s="261" t="s">
        <v>442</v>
      </c>
      <c r="AR278" s="290">
        <v>170</v>
      </c>
      <c r="AS278" s="287">
        <f t="shared" si="65"/>
        <v>50969</v>
      </c>
      <c r="AT278" s="261">
        <v>180</v>
      </c>
      <c r="AU278" s="261" t="s">
        <v>442</v>
      </c>
      <c r="AV278" s="290">
        <v>1676128</v>
      </c>
      <c r="AW278" s="290">
        <v>1598540.16</v>
      </c>
      <c r="AX278" s="261" t="s">
        <v>442</v>
      </c>
      <c r="AY278" s="261" t="s">
        <v>442</v>
      </c>
      <c r="AZ278" s="290">
        <v>1676128</v>
      </c>
      <c r="BA278" s="261">
        <v>100</v>
      </c>
      <c r="BB278" s="261" t="s">
        <v>442</v>
      </c>
      <c r="BC278" s="261" t="s">
        <v>586</v>
      </c>
      <c r="BD278" s="261" t="s">
        <v>586</v>
      </c>
      <c r="BE278" s="289">
        <v>22656</v>
      </c>
      <c r="BF278" s="261" t="s">
        <v>442</v>
      </c>
      <c r="BG278" s="261" t="s">
        <v>442</v>
      </c>
      <c r="BH278" s="261" t="s">
        <v>587</v>
      </c>
      <c r="BI278" s="293">
        <v>0.15210000000000001</v>
      </c>
      <c r="BJ278" s="261" t="s">
        <v>591</v>
      </c>
      <c r="BK278" s="261" t="s">
        <v>442</v>
      </c>
      <c r="BL278" s="294">
        <f t="shared" si="66"/>
        <v>7.8000000000000014E-2</v>
      </c>
      <c r="BM278" s="261" t="s">
        <v>442</v>
      </c>
      <c r="BN278" s="261" t="s">
        <v>442</v>
      </c>
      <c r="BO278" s="261" t="s">
        <v>442</v>
      </c>
      <c r="BP278" s="261" t="s">
        <v>442</v>
      </c>
      <c r="BQ278" s="261" t="s">
        <v>442</v>
      </c>
      <c r="BR278" s="261" t="s">
        <v>442</v>
      </c>
      <c r="BS278" s="261" t="s">
        <v>442</v>
      </c>
      <c r="BT278" s="261" t="s">
        <v>442</v>
      </c>
      <c r="BU278" s="261" t="s">
        <v>442</v>
      </c>
      <c r="BV278" s="261" t="s">
        <v>442</v>
      </c>
      <c r="BW278" s="261" t="s">
        <v>442</v>
      </c>
      <c r="BX278" s="261" t="s">
        <v>442</v>
      </c>
      <c r="BY278" s="261" t="s">
        <v>442</v>
      </c>
      <c r="BZ278" s="261" t="s">
        <v>442</v>
      </c>
      <c r="CA278" s="261" t="s">
        <v>442</v>
      </c>
      <c r="CB278" s="261" t="s">
        <v>442</v>
      </c>
      <c r="CC278" s="290">
        <v>0</v>
      </c>
      <c r="CD278" s="261" t="s">
        <v>442</v>
      </c>
      <c r="CE278" s="261" t="s">
        <v>442</v>
      </c>
      <c r="CF278" s="261" t="s">
        <v>442</v>
      </c>
      <c r="CG278" s="261" t="s">
        <v>442</v>
      </c>
      <c r="CH278" s="261" t="s">
        <v>442</v>
      </c>
      <c r="CI278" s="261" t="s">
        <v>442</v>
      </c>
      <c r="CJ278" s="261" t="s">
        <v>442</v>
      </c>
      <c r="CK278" s="261" t="s">
        <v>442</v>
      </c>
      <c r="CL278" s="261" t="s">
        <v>442</v>
      </c>
      <c r="CM278" s="261" t="s">
        <v>442</v>
      </c>
      <c r="CN278" s="261" t="s">
        <v>442</v>
      </c>
      <c r="CO278" s="261" t="s">
        <v>442</v>
      </c>
      <c r="CP278" s="261" t="s">
        <v>442</v>
      </c>
      <c r="CQ278" s="261" t="s">
        <v>442</v>
      </c>
      <c r="CR278" s="261" t="s">
        <v>588</v>
      </c>
      <c r="CS278" s="261" t="s">
        <v>433</v>
      </c>
      <c r="CT278" s="261" t="s">
        <v>442</v>
      </c>
      <c r="CU278" s="261" t="s">
        <v>589</v>
      </c>
      <c r="CV278" s="261" t="s">
        <v>442</v>
      </c>
      <c r="CW278" s="261" t="s">
        <v>442</v>
      </c>
      <c r="CX278" s="293">
        <f t="shared" si="67"/>
        <v>0.60510036101083031</v>
      </c>
      <c r="CY278" s="289">
        <v>2770000</v>
      </c>
      <c r="CZ278" s="287">
        <v>45348</v>
      </c>
      <c r="DA278" s="293">
        <v>0.58277292418772564</v>
      </c>
      <c r="DB278" s="261" t="s">
        <v>442</v>
      </c>
      <c r="DC278" s="261" t="s">
        <v>442</v>
      </c>
      <c r="DD278" s="261" t="s">
        <v>577</v>
      </c>
    </row>
    <row r="279" spans="1:108">
      <c r="A279" s="264" t="s">
        <v>380</v>
      </c>
      <c r="B279" s="284">
        <v>2576</v>
      </c>
      <c r="C279" s="284">
        <f t="shared" si="68"/>
        <v>2576</v>
      </c>
      <c r="D279" s="285">
        <v>11525</v>
      </c>
      <c r="E279" s="286">
        <f t="shared" si="69"/>
        <v>11525</v>
      </c>
      <c r="F279" s="287">
        <v>45869</v>
      </c>
      <c r="G279" s="285" t="s">
        <v>159</v>
      </c>
      <c r="H279" s="285" t="s">
        <v>573</v>
      </c>
      <c r="I279" s="261">
        <v>2021</v>
      </c>
      <c r="J279" s="261" t="s">
        <v>574</v>
      </c>
      <c r="K279" s="261" t="s">
        <v>575</v>
      </c>
      <c r="L279" s="288">
        <v>2776850</v>
      </c>
      <c r="M279" s="261" t="s">
        <v>576</v>
      </c>
      <c r="N279" s="261" t="s">
        <v>577</v>
      </c>
      <c r="O279" s="261" t="s">
        <v>578</v>
      </c>
      <c r="P279" s="287">
        <v>45744</v>
      </c>
      <c r="Q279" s="287" t="s">
        <v>592</v>
      </c>
      <c r="R279" s="261" t="s">
        <v>577</v>
      </c>
      <c r="S279" s="261" t="s">
        <v>580</v>
      </c>
      <c r="T279" s="261">
        <v>2</v>
      </c>
      <c r="U279" s="288">
        <v>0</v>
      </c>
      <c r="V279" s="289">
        <v>0</v>
      </c>
      <c r="W279" s="261" t="str">
        <f t="shared" si="70"/>
        <v>PERF</v>
      </c>
      <c r="X279" s="261" t="s">
        <v>581</v>
      </c>
      <c r="Y279" s="261" t="s">
        <v>581</v>
      </c>
      <c r="Z279" s="261" t="s">
        <v>573</v>
      </c>
      <c r="AA279" s="264" t="s">
        <v>380</v>
      </c>
      <c r="AB279" s="286">
        <f t="shared" si="71"/>
        <v>2576</v>
      </c>
      <c r="AC279" s="286">
        <v>9340</v>
      </c>
      <c r="AD279" s="286">
        <f t="shared" si="72"/>
        <v>9340</v>
      </c>
      <c r="AE279" s="261" t="s">
        <v>582</v>
      </c>
      <c r="AF279" s="261" t="s">
        <v>583</v>
      </c>
      <c r="AG279" s="290">
        <v>7900000</v>
      </c>
      <c r="AH279" s="261" t="s">
        <v>583</v>
      </c>
      <c r="AI279" s="291">
        <v>45544</v>
      </c>
      <c r="AJ279" s="261" t="s">
        <v>584</v>
      </c>
      <c r="AK279" s="292">
        <v>45866</v>
      </c>
      <c r="AL279" s="292" t="s">
        <v>585</v>
      </c>
      <c r="AM279" s="292" t="s">
        <v>442</v>
      </c>
      <c r="AN279" s="261" t="s">
        <v>442</v>
      </c>
      <c r="AO279" s="261" t="s">
        <v>442</v>
      </c>
      <c r="AP279" s="261" t="s">
        <v>442</v>
      </c>
      <c r="AQ279" s="261" t="s">
        <v>442</v>
      </c>
      <c r="AR279" s="290">
        <v>175</v>
      </c>
      <c r="AS279" s="287">
        <f t="shared" si="65"/>
        <v>51119</v>
      </c>
      <c r="AT279" s="261">
        <v>180</v>
      </c>
      <c r="AU279" s="261" t="s">
        <v>442</v>
      </c>
      <c r="AV279" s="290">
        <v>5388838</v>
      </c>
      <c r="AW279" s="290">
        <v>5413834.2199999997</v>
      </c>
      <c r="AX279" s="261" t="s">
        <v>442</v>
      </c>
      <c r="AY279" s="261" t="s">
        <v>442</v>
      </c>
      <c r="AZ279" s="290">
        <v>5388838</v>
      </c>
      <c r="BA279" s="261">
        <v>100</v>
      </c>
      <c r="BB279" s="261" t="s">
        <v>442</v>
      </c>
      <c r="BC279" s="261" t="s">
        <v>586</v>
      </c>
      <c r="BD279" s="261" t="s">
        <v>586</v>
      </c>
      <c r="BE279" s="289">
        <v>70877</v>
      </c>
      <c r="BF279" s="261" t="s">
        <v>442</v>
      </c>
      <c r="BG279" s="261" t="s">
        <v>442</v>
      </c>
      <c r="BH279" s="261" t="s">
        <v>587</v>
      </c>
      <c r="BI279" s="293">
        <v>0.1371</v>
      </c>
      <c r="BJ279" s="261" t="s">
        <v>591</v>
      </c>
      <c r="BK279" s="261" t="s">
        <v>442</v>
      </c>
      <c r="BL279" s="294">
        <f t="shared" si="66"/>
        <v>6.3E-2</v>
      </c>
      <c r="BM279" s="261" t="s">
        <v>442</v>
      </c>
      <c r="BN279" s="261" t="s">
        <v>442</v>
      </c>
      <c r="BO279" s="261" t="s">
        <v>442</v>
      </c>
      <c r="BP279" s="261" t="s">
        <v>442</v>
      </c>
      <c r="BQ279" s="261" t="s">
        <v>442</v>
      </c>
      <c r="BR279" s="261" t="s">
        <v>442</v>
      </c>
      <c r="BS279" s="261" t="s">
        <v>442</v>
      </c>
      <c r="BT279" s="261" t="s">
        <v>442</v>
      </c>
      <c r="BU279" s="261" t="s">
        <v>442</v>
      </c>
      <c r="BV279" s="261" t="s">
        <v>442</v>
      </c>
      <c r="BW279" s="261" t="s">
        <v>442</v>
      </c>
      <c r="BX279" s="261" t="s">
        <v>442</v>
      </c>
      <c r="BY279" s="261" t="s">
        <v>442</v>
      </c>
      <c r="BZ279" s="261" t="s">
        <v>442</v>
      </c>
      <c r="CA279" s="261" t="s">
        <v>442</v>
      </c>
      <c r="CB279" s="261" t="s">
        <v>442</v>
      </c>
      <c r="CC279" s="290">
        <v>0</v>
      </c>
      <c r="CD279" s="261" t="s">
        <v>442</v>
      </c>
      <c r="CE279" s="261" t="s">
        <v>442</v>
      </c>
      <c r="CF279" s="261" t="s">
        <v>442</v>
      </c>
      <c r="CG279" s="261" t="s">
        <v>442</v>
      </c>
      <c r="CH279" s="261" t="s">
        <v>442</v>
      </c>
      <c r="CI279" s="261" t="s">
        <v>442</v>
      </c>
      <c r="CJ279" s="261" t="s">
        <v>442</v>
      </c>
      <c r="CK279" s="261" t="s">
        <v>442</v>
      </c>
      <c r="CL279" s="261" t="s">
        <v>442</v>
      </c>
      <c r="CM279" s="261" t="s">
        <v>442</v>
      </c>
      <c r="CN279" s="261" t="s">
        <v>442</v>
      </c>
      <c r="CO279" s="261" t="s">
        <v>442</v>
      </c>
      <c r="CP279" s="261" t="s">
        <v>442</v>
      </c>
      <c r="CQ279" s="261" t="s">
        <v>442</v>
      </c>
      <c r="CR279" s="261" t="s">
        <v>588</v>
      </c>
      <c r="CS279" s="261" t="s">
        <v>433</v>
      </c>
      <c r="CT279" s="261" t="s">
        <v>442</v>
      </c>
      <c r="CU279" s="261" t="s">
        <v>589</v>
      </c>
      <c r="CV279" s="261" t="s">
        <v>442</v>
      </c>
      <c r="CW279" s="261" t="s">
        <v>442</v>
      </c>
      <c r="CX279" s="293">
        <f t="shared" si="67"/>
        <v>0.68213139240506326</v>
      </c>
      <c r="CY279" s="289">
        <v>7900000</v>
      </c>
      <c r="CZ279" s="287">
        <v>45544</v>
      </c>
      <c r="DA279" s="293">
        <v>0.68213139240506326</v>
      </c>
      <c r="DB279" s="261" t="s">
        <v>442</v>
      </c>
      <c r="DC279" s="261" t="s">
        <v>442</v>
      </c>
      <c r="DD279" s="261" t="s">
        <v>577</v>
      </c>
    </row>
    <row r="280" spans="1:108">
      <c r="A280" s="264" t="s">
        <v>380</v>
      </c>
      <c r="B280" s="284">
        <v>2585</v>
      </c>
      <c r="C280" s="284">
        <f t="shared" si="68"/>
        <v>2585</v>
      </c>
      <c r="D280" s="285">
        <v>11487</v>
      </c>
      <c r="E280" s="286">
        <f t="shared" si="69"/>
        <v>11487</v>
      </c>
      <c r="F280" s="287">
        <v>45869</v>
      </c>
      <c r="G280" s="285" t="s">
        <v>159</v>
      </c>
      <c r="H280" s="285" t="s">
        <v>573</v>
      </c>
      <c r="I280" s="261">
        <v>2021</v>
      </c>
      <c r="J280" s="261" t="s">
        <v>574</v>
      </c>
      <c r="K280" s="261" t="s">
        <v>575</v>
      </c>
      <c r="L280" s="288">
        <v>846888</v>
      </c>
      <c r="M280" s="261" t="s">
        <v>576</v>
      </c>
      <c r="N280" s="261" t="s">
        <v>577</v>
      </c>
      <c r="O280" s="261" t="s">
        <v>578</v>
      </c>
      <c r="P280" s="287">
        <v>45762</v>
      </c>
      <c r="Q280" s="287" t="s">
        <v>579</v>
      </c>
      <c r="R280" s="261" t="s">
        <v>577</v>
      </c>
      <c r="S280" s="261" t="s">
        <v>580</v>
      </c>
      <c r="T280" s="261">
        <v>2</v>
      </c>
      <c r="U280" s="288">
        <v>0</v>
      </c>
      <c r="V280" s="289">
        <v>0</v>
      </c>
      <c r="W280" s="261" t="str">
        <f t="shared" si="70"/>
        <v>PERF</v>
      </c>
      <c r="X280" s="261" t="s">
        <v>581</v>
      </c>
      <c r="Y280" s="261" t="s">
        <v>581</v>
      </c>
      <c r="Z280" s="261" t="s">
        <v>573</v>
      </c>
      <c r="AA280" s="264" t="s">
        <v>380</v>
      </c>
      <c r="AB280" s="286">
        <f t="shared" si="71"/>
        <v>2585</v>
      </c>
      <c r="AC280" s="286">
        <v>7323</v>
      </c>
      <c r="AD280" s="286">
        <f t="shared" si="72"/>
        <v>7323</v>
      </c>
      <c r="AE280" s="261" t="s">
        <v>593</v>
      </c>
      <c r="AF280" s="261" t="s">
        <v>583</v>
      </c>
      <c r="AG280" s="290">
        <v>3514637</v>
      </c>
      <c r="AH280" s="261" t="s">
        <v>583</v>
      </c>
      <c r="AI280" s="291">
        <v>41831</v>
      </c>
      <c r="AJ280" s="261" t="s">
        <v>584</v>
      </c>
      <c r="AK280" s="292">
        <v>45866</v>
      </c>
      <c r="AL280" s="292" t="s">
        <v>585</v>
      </c>
      <c r="AM280" s="292" t="s">
        <v>442</v>
      </c>
      <c r="AN280" s="261" t="s">
        <v>442</v>
      </c>
      <c r="AO280" s="261" t="s">
        <v>442</v>
      </c>
      <c r="AP280" s="261" t="s">
        <v>442</v>
      </c>
      <c r="AQ280" s="261" t="s">
        <v>442</v>
      </c>
      <c r="AR280" s="290">
        <v>176</v>
      </c>
      <c r="AS280" s="287">
        <f t="shared" si="65"/>
        <v>51149</v>
      </c>
      <c r="AT280" s="261">
        <v>180</v>
      </c>
      <c r="AU280" s="261" t="s">
        <v>442</v>
      </c>
      <c r="AV280" s="290">
        <v>2238968</v>
      </c>
      <c r="AW280" s="290">
        <v>2215859.37</v>
      </c>
      <c r="AX280" s="261" t="s">
        <v>442</v>
      </c>
      <c r="AY280" s="261" t="s">
        <v>442</v>
      </c>
      <c r="AZ280" s="290">
        <v>2238968</v>
      </c>
      <c r="BA280" s="261">
        <v>100</v>
      </c>
      <c r="BB280" s="261" t="s">
        <v>442</v>
      </c>
      <c r="BC280" s="261" t="s">
        <v>586</v>
      </c>
      <c r="BD280" s="261" t="s">
        <v>586</v>
      </c>
      <c r="BE280" s="289">
        <v>31209</v>
      </c>
      <c r="BF280" s="261" t="s">
        <v>442</v>
      </c>
      <c r="BG280" s="261" t="s">
        <v>442</v>
      </c>
      <c r="BH280" s="261" t="s">
        <v>587</v>
      </c>
      <c r="BI280" s="293">
        <v>0.15210000000000001</v>
      </c>
      <c r="BJ280" s="261" t="s">
        <v>591</v>
      </c>
      <c r="BK280" s="261" t="s">
        <v>442</v>
      </c>
      <c r="BL280" s="294">
        <f t="shared" si="66"/>
        <v>7.8000000000000014E-2</v>
      </c>
      <c r="BM280" s="261" t="s">
        <v>442</v>
      </c>
      <c r="BN280" s="261" t="s">
        <v>442</v>
      </c>
      <c r="BO280" s="261" t="s">
        <v>442</v>
      </c>
      <c r="BP280" s="261" t="s">
        <v>442</v>
      </c>
      <c r="BQ280" s="261" t="s">
        <v>442</v>
      </c>
      <c r="BR280" s="261" t="s">
        <v>442</v>
      </c>
      <c r="BS280" s="261" t="s">
        <v>442</v>
      </c>
      <c r="BT280" s="261" t="s">
        <v>442</v>
      </c>
      <c r="BU280" s="261" t="s">
        <v>442</v>
      </c>
      <c r="BV280" s="261" t="s">
        <v>442</v>
      </c>
      <c r="BW280" s="261" t="s">
        <v>442</v>
      </c>
      <c r="BX280" s="261" t="s">
        <v>442</v>
      </c>
      <c r="BY280" s="261" t="s">
        <v>442</v>
      </c>
      <c r="BZ280" s="261" t="s">
        <v>442</v>
      </c>
      <c r="CA280" s="261" t="s">
        <v>442</v>
      </c>
      <c r="CB280" s="261" t="s">
        <v>442</v>
      </c>
      <c r="CC280" s="290">
        <v>0</v>
      </c>
      <c r="CD280" s="261" t="s">
        <v>442</v>
      </c>
      <c r="CE280" s="261" t="s">
        <v>442</v>
      </c>
      <c r="CF280" s="261" t="s">
        <v>442</v>
      </c>
      <c r="CG280" s="261" t="s">
        <v>442</v>
      </c>
      <c r="CH280" s="261" t="s">
        <v>442</v>
      </c>
      <c r="CI280" s="261" t="s">
        <v>442</v>
      </c>
      <c r="CJ280" s="261" t="s">
        <v>442</v>
      </c>
      <c r="CK280" s="261" t="s">
        <v>442</v>
      </c>
      <c r="CL280" s="261" t="s">
        <v>442</v>
      </c>
      <c r="CM280" s="261" t="s">
        <v>442</v>
      </c>
      <c r="CN280" s="261" t="s">
        <v>442</v>
      </c>
      <c r="CO280" s="261" t="s">
        <v>442</v>
      </c>
      <c r="CP280" s="261" t="s">
        <v>442</v>
      </c>
      <c r="CQ280" s="261" t="s">
        <v>442</v>
      </c>
      <c r="CR280" s="261" t="s">
        <v>588</v>
      </c>
      <c r="CS280" s="261" t="s">
        <v>433</v>
      </c>
      <c r="CT280" s="261" t="s">
        <v>442</v>
      </c>
      <c r="CU280" s="261" t="s">
        <v>589</v>
      </c>
      <c r="CV280" s="261" t="s">
        <v>442</v>
      </c>
      <c r="CW280" s="261" t="s">
        <v>442</v>
      </c>
      <c r="CX280" s="293">
        <f t="shared" si="67"/>
        <v>0.64710057803468213</v>
      </c>
      <c r="CY280" s="289">
        <v>3460000</v>
      </c>
      <c r="CZ280" s="287">
        <v>45519</v>
      </c>
      <c r="DA280" s="293">
        <v>0.64710057803468213</v>
      </c>
      <c r="DB280" s="261" t="s">
        <v>442</v>
      </c>
      <c r="DC280" s="261" t="s">
        <v>442</v>
      </c>
      <c r="DD280" s="261" t="s">
        <v>577</v>
      </c>
    </row>
  </sheetData>
  <autoFilter ref="A2:DD280" xr:uid="{7C8DE4DD-802C-4F6F-A38B-AEB0AFD8408B}"/>
  <conditionalFormatting sqref="B3:B280">
    <cfRule type="duplicateValues" dxfId="1" priority="2"/>
  </conditionalFormatting>
  <conditionalFormatting sqref="C3:C280">
    <cfRule type="duplicateValues" dxfId="0" priority="1"/>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b6363b60981a2f39d195b351b7105e8">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e84cde6c377d7faf1a79ff6f5a8ac56"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6A82BB-9CF6-420F-B419-CF3D4E3CA1AE}">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2.xml><?xml version="1.0" encoding="utf-8"?>
<ds:datastoreItem xmlns:ds="http://schemas.openxmlformats.org/officeDocument/2006/customXml" ds:itemID="{BC6DAA6A-178F-495E-9F0A-68D64D826B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A14BC3-26E2-49CA-9394-959F6B77EA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Admin Report</vt:lpstr>
      <vt:lpstr>Servicer Report</vt:lpstr>
      <vt:lpstr>Annex 12</vt:lpstr>
      <vt:lpstr>Annex 2</vt:lpstr>
      <vt:lpstr>'Admin Report'!Print_Area</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Melissa Louw</cp:lastModifiedBy>
  <dcterms:created xsi:type="dcterms:W3CDTF">2026-05-15T13:30:07Z</dcterms:created>
  <dcterms:modified xsi:type="dcterms:W3CDTF">2026-05-15T13:53:43Z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0x0101006ECBF554220BF2499ADD23B390874F60</vt:lpwstr>
  </property>
</Properties>
</file>